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ngyang7\Desktop\"/>
    </mc:Choice>
  </mc:AlternateContent>
  <bookViews>
    <workbookView xWindow="0" yWindow="0" windowWidth="25596" windowHeight="11400" tabRatio="849" firstSheet="1" activeTab="2"/>
  </bookViews>
  <sheets>
    <sheet name="大区人员全量表" sheetId="5" state="hidden" r:id="rId1"/>
    <sheet name="盘点说明" sheetId="6" r:id="rId2"/>
    <sheet name="1.人才盘点表" sheetId="1" r:id="rId3"/>
    <sheet name="管理者九宫格（自动生成）" sheetId="2" r:id="rId4"/>
    <sheet name="Sheet1" sheetId="7" state="hidden" r:id="rId5"/>
  </sheets>
  <definedNames>
    <definedName name="_xlnm._FilterDatabase" localSheetId="2" hidden="1">'1.人才盘点表'!$A$4:$BI$10</definedName>
    <definedName name="_xlnm._FilterDatabase" localSheetId="0" hidden="1">大区人员全量表!$A$3:$AW$1620</definedName>
    <definedName name="九宫格位置">Sheet1!#REF!</definedName>
  </definedNames>
  <calcPr calcId="162913"/>
</workbook>
</file>

<file path=xl/calcChain.xml><?xml version="1.0" encoding="utf-8"?>
<calcChain xmlns="http://schemas.openxmlformats.org/spreadsheetml/2006/main">
  <c r="BH10" i="1" l="1"/>
  <c r="BH9" i="1"/>
  <c r="BH8" i="1"/>
  <c r="BH7" i="1"/>
  <c r="BH6" i="1"/>
  <c r="BH5" i="1"/>
  <c r="AT1620" i="5"/>
  <c r="AQ1620" i="5"/>
  <c r="AU1616" i="5" s="1"/>
  <c r="AT1619" i="5"/>
  <c r="AU1619" i="5" s="1"/>
  <c r="AQ1619" i="5"/>
  <c r="AT1618" i="5"/>
  <c r="AU1618" i="5" s="1"/>
  <c r="AQ1618" i="5"/>
  <c r="AT1617" i="5"/>
  <c r="AU1617" i="5" s="1"/>
  <c r="AQ1617" i="5"/>
  <c r="AT1616" i="5"/>
  <c r="AQ1616" i="5"/>
  <c r="AU1615" i="5"/>
  <c r="AT1615" i="5"/>
  <c r="AQ1615" i="5"/>
  <c r="AU1614" i="5"/>
  <c r="AT1614" i="5"/>
  <c r="AQ1614" i="5"/>
  <c r="AT1613" i="5"/>
  <c r="AU1613" i="5" s="1"/>
  <c r="AQ1613" i="5"/>
  <c r="AU1606" i="5" s="1"/>
  <c r="AT1612" i="5"/>
  <c r="AQ1612" i="5"/>
  <c r="AU1608" i="5" s="1"/>
  <c r="AT1611" i="5"/>
  <c r="AU1611" i="5" s="1"/>
  <c r="AQ1611" i="5"/>
  <c r="AT1610" i="5"/>
  <c r="AQ1610" i="5"/>
  <c r="AT1609" i="5"/>
  <c r="AU1609" i="5" s="1"/>
  <c r="AQ1609" i="5"/>
  <c r="AT1608" i="5"/>
  <c r="AQ1608" i="5"/>
  <c r="AU1607" i="5"/>
  <c r="AT1607" i="5"/>
  <c r="AQ1607" i="5"/>
  <c r="AT1606" i="5"/>
  <c r="AQ1606" i="5"/>
  <c r="AT1605" i="5"/>
  <c r="AQ1605" i="5"/>
  <c r="AT1604" i="5"/>
  <c r="AQ1604" i="5"/>
  <c r="AT1603" i="5"/>
  <c r="AQ1603" i="5"/>
  <c r="AT1602" i="5"/>
  <c r="AQ1602" i="5"/>
  <c r="AT1601" i="5"/>
  <c r="AQ1601" i="5"/>
  <c r="AT1600" i="5"/>
  <c r="AQ1600" i="5"/>
  <c r="AT1599" i="5"/>
  <c r="AQ1599" i="5"/>
  <c r="AT1598" i="5"/>
  <c r="AQ1598" i="5"/>
  <c r="AT1597" i="5"/>
  <c r="AQ1597" i="5"/>
  <c r="AU1591" i="5" s="1"/>
  <c r="AT1596" i="5"/>
  <c r="AQ1596" i="5"/>
  <c r="AT1595" i="5"/>
  <c r="AQ1595" i="5"/>
  <c r="AT1594" i="5"/>
  <c r="AU1594" i="5" s="1"/>
  <c r="AQ1594" i="5"/>
  <c r="AT1593" i="5"/>
  <c r="AU1593" i="5" s="1"/>
  <c r="AQ1593" i="5"/>
  <c r="AT1592" i="5"/>
  <c r="AQ1592" i="5"/>
  <c r="AT1591" i="5"/>
  <c r="AQ1591" i="5"/>
  <c r="AT1590" i="5"/>
  <c r="AQ1590" i="5"/>
  <c r="AT1589" i="5"/>
  <c r="AQ1589" i="5"/>
  <c r="AU1583" i="5" s="1"/>
  <c r="AT1588" i="5"/>
  <c r="AQ1588" i="5"/>
  <c r="AT1587" i="5"/>
  <c r="AQ1587" i="5"/>
  <c r="AT1586" i="5"/>
  <c r="AQ1586" i="5"/>
  <c r="AT1585" i="5"/>
  <c r="AQ1585" i="5"/>
  <c r="AT1584" i="5"/>
  <c r="AQ1584" i="5"/>
  <c r="AT1583" i="5"/>
  <c r="AQ1583" i="5"/>
  <c r="AT1582" i="5"/>
  <c r="AQ1582" i="5"/>
  <c r="AT1581" i="5"/>
  <c r="AQ1581" i="5"/>
  <c r="AT1580" i="5"/>
  <c r="AQ1580" i="5"/>
  <c r="AT1579" i="5"/>
  <c r="AQ1579" i="5"/>
  <c r="AT1578" i="5"/>
  <c r="AU1578" i="5" s="1"/>
  <c r="AQ1578" i="5"/>
  <c r="AT1577" i="5"/>
  <c r="AQ1577" i="5"/>
  <c r="AT1576" i="5"/>
  <c r="AQ1576" i="5"/>
  <c r="AU1575" i="5"/>
  <c r="AT1575" i="5"/>
  <c r="AQ1575" i="5"/>
  <c r="AT1574" i="5"/>
  <c r="AQ1574" i="5"/>
  <c r="AT1573" i="5"/>
  <c r="AQ1573" i="5"/>
  <c r="AT1572" i="5"/>
  <c r="AQ1572" i="5"/>
  <c r="AU1568" i="5" s="1"/>
  <c r="AT1571" i="5"/>
  <c r="AQ1571" i="5"/>
  <c r="AT1570" i="5"/>
  <c r="AQ1570" i="5"/>
  <c r="AT1569" i="5"/>
  <c r="AQ1569" i="5"/>
  <c r="AT1568" i="5"/>
  <c r="AQ1568" i="5"/>
  <c r="AT1567" i="5"/>
  <c r="AQ1567" i="5"/>
  <c r="AT1566" i="5"/>
  <c r="AQ1566" i="5"/>
  <c r="AT1565" i="5"/>
  <c r="AQ1565" i="5"/>
  <c r="AT1564" i="5"/>
  <c r="AQ1564" i="5"/>
  <c r="AT1563" i="5"/>
  <c r="AU1563" i="5" s="1"/>
  <c r="AQ1563" i="5"/>
  <c r="AT1562" i="5"/>
  <c r="AQ1562" i="5"/>
  <c r="AT1561" i="5"/>
  <c r="AQ1561" i="5"/>
  <c r="AT1560" i="5"/>
  <c r="AQ1560" i="5"/>
  <c r="AU1559" i="5"/>
  <c r="AT1559" i="5"/>
  <c r="AQ1559" i="5"/>
  <c r="AT1558" i="5"/>
  <c r="AQ1558" i="5"/>
  <c r="AT1557" i="5"/>
  <c r="AQ1557" i="5"/>
  <c r="AT1556" i="5"/>
  <c r="AQ1556" i="5"/>
  <c r="AU1552" i="5" s="1"/>
  <c r="AT1555" i="5"/>
  <c r="AQ1555" i="5"/>
  <c r="AT1554" i="5"/>
  <c r="AQ1554" i="5"/>
  <c r="AT1553" i="5"/>
  <c r="AQ1553" i="5"/>
  <c r="AT1552" i="5"/>
  <c r="AQ1552" i="5"/>
  <c r="AT1551" i="5"/>
  <c r="AQ1551" i="5"/>
  <c r="AT1550" i="5"/>
  <c r="AQ1550" i="5"/>
  <c r="AT1549" i="5"/>
  <c r="AQ1549" i="5"/>
  <c r="AT1548" i="5"/>
  <c r="AQ1548" i="5"/>
  <c r="AT1547" i="5"/>
  <c r="AQ1547" i="5"/>
  <c r="AT1546" i="5"/>
  <c r="AQ1546" i="5"/>
  <c r="AT1545" i="5"/>
  <c r="AU1545" i="5" s="1"/>
  <c r="AQ1545" i="5"/>
  <c r="AT1544" i="5"/>
  <c r="AQ1544" i="5"/>
  <c r="AT1543" i="5"/>
  <c r="AQ1543" i="5"/>
  <c r="AT1542" i="5"/>
  <c r="AQ1542" i="5"/>
  <c r="AT1541" i="5"/>
  <c r="AQ1541" i="5"/>
  <c r="AT1540" i="5"/>
  <c r="AQ1540" i="5"/>
  <c r="AT1539" i="5"/>
  <c r="AQ1539" i="5"/>
  <c r="AT1538" i="5"/>
  <c r="AQ1538" i="5"/>
  <c r="AT1537" i="5"/>
  <c r="AQ1537" i="5"/>
  <c r="AT1536" i="5"/>
  <c r="AQ1536" i="5"/>
  <c r="AT1535" i="5"/>
  <c r="AQ1535" i="5"/>
  <c r="AT1534" i="5"/>
  <c r="AQ1534" i="5"/>
  <c r="AT1533" i="5"/>
  <c r="AQ1533" i="5"/>
  <c r="AU1527" i="5" s="1"/>
  <c r="AT1532" i="5"/>
  <c r="AQ1532" i="5"/>
  <c r="AT1531" i="5"/>
  <c r="AQ1531" i="5"/>
  <c r="AT1530" i="5"/>
  <c r="AU1530" i="5" s="1"/>
  <c r="AQ1530" i="5"/>
  <c r="AT1529" i="5"/>
  <c r="AU1529" i="5" s="1"/>
  <c r="AQ1529" i="5"/>
  <c r="AT1528" i="5"/>
  <c r="AQ1528" i="5"/>
  <c r="AT1527" i="5"/>
  <c r="AQ1527" i="5"/>
  <c r="AT1526" i="5"/>
  <c r="AQ1526" i="5"/>
  <c r="AT1525" i="5"/>
  <c r="AQ1525" i="5"/>
  <c r="AU1519" i="5" s="1"/>
  <c r="AT1524" i="5"/>
  <c r="AQ1524" i="5"/>
  <c r="AT1523" i="5"/>
  <c r="AQ1523" i="5"/>
  <c r="AT1522" i="5"/>
  <c r="AQ1522" i="5"/>
  <c r="AT1521" i="5"/>
  <c r="AQ1521" i="5"/>
  <c r="AT1520" i="5"/>
  <c r="AQ1520" i="5"/>
  <c r="AT1519" i="5"/>
  <c r="AQ1519" i="5"/>
  <c r="AT1518" i="5"/>
  <c r="AQ1518" i="5"/>
  <c r="AT1517" i="5"/>
  <c r="AQ1517" i="5"/>
  <c r="AT1516" i="5"/>
  <c r="AQ1516" i="5"/>
  <c r="AT1515" i="5"/>
  <c r="AU1515" i="5" s="1"/>
  <c r="AQ1515" i="5"/>
  <c r="AT1514" i="5"/>
  <c r="AU1514" i="5" s="1"/>
  <c r="AQ1514" i="5"/>
  <c r="AT1513" i="5"/>
  <c r="AQ1513" i="5"/>
  <c r="AT1512" i="5"/>
  <c r="AQ1512" i="5"/>
  <c r="AU1511" i="5"/>
  <c r="AT1511" i="5"/>
  <c r="AQ1511" i="5"/>
  <c r="AT1510" i="5"/>
  <c r="AQ1510" i="5"/>
  <c r="AT1509" i="5"/>
  <c r="AQ1509" i="5"/>
  <c r="AT1508" i="5"/>
  <c r="AQ1508" i="5"/>
  <c r="AU1504" i="5" s="1"/>
  <c r="AT1507" i="5"/>
  <c r="AQ1507" i="5"/>
  <c r="AT1506" i="5"/>
  <c r="AQ1506" i="5"/>
  <c r="AT1505" i="5"/>
  <c r="AQ1505" i="5"/>
  <c r="AT1504" i="5"/>
  <c r="AQ1504" i="5"/>
  <c r="AT1503" i="5"/>
  <c r="AQ1503" i="5"/>
  <c r="AT1502" i="5"/>
  <c r="AQ1502" i="5"/>
  <c r="AT1501" i="5"/>
  <c r="AQ1501" i="5"/>
  <c r="AT1500" i="5"/>
  <c r="AU1500" i="5" s="1"/>
  <c r="AQ1500" i="5"/>
  <c r="AT1499" i="5"/>
  <c r="AU1499" i="5" s="1"/>
  <c r="AQ1499" i="5"/>
  <c r="AT1498" i="5"/>
  <c r="AQ1498" i="5"/>
  <c r="AT1497" i="5"/>
  <c r="AQ1497" i="5"/>
  <c r="AT1496" i="5"/>
  <c r="AQ1496" i="5"/>
  <c r="AU1495" i="5"/>
  <c r="AT1495" i="5"/>
  <c r="AQ1495" i="5"/>
  <c r="AT1494" i="5"/>
  <c r="AQ1494" i="5"/>
  <c r="AT1493" i="5"/>
  <c r="AQ1493" i="5"/>
  <c r="AT1492" i="5"/>
  <c r="AQ1492" i="5"/>
  <c r="AT1491" i="5"/>
  <c r="AQ1491" i="5"/>
  <c r="AT1490" i="5"/>
  <c r="AQ1490" i="5"/>
  <c r="AT1489" i="5"/>
  <c r="AQ1489" i="5"/>
  <c r="AT1488" i="5"/>
  <c r="AQ1488" i="5"/>
  <c r="AT1487" i="5"/>
  <c r="AQ1487" i="5"/>
  <c r="AT1486" i="5"/>
  <c r="AQ1486" i="5"/>
  <c r="AT1485" i="5"/>
  <c r="AQ1485" i="5"/>
  <c r="AT1484" i="5"/>
  <c r="AU1484" i="5" s="1"/>
  <c r="AQ1484" i="5"/>
  <c r="AT1483" i="5"/>
  <c r="AQ1483" i="5"/>
  <c r="AT1482" i="5"/>
  <c r="AQ1482" i="5"/>
  <c r="AT1481" i="5"/>
  <c r="AQ1481" i="5"/>
  <c r="AT1480" i="5"/>
  <c r="AQ1480" i="5"/>
  <c r="AT1479" i="5"/>
  <c r="AQ1479" i="5"/>
  <c r="AT1478" i="5"/>
  <c r="AQ1478" i="5"/>
  <c r="AT1477" i="5"/>
  <c r="AQ1477" i="5"/>
  <c r="AT1476" i="5"/>
  <c r="AQ1476" i="5"/>
  <c r="AT1475" i="5"/>
  <c r="AQ1475" i="5"/>
  <c r="AT1474" i="5"/>
  <c r="AQ1474" i="5"/>
  <c r="AT1473" i="5"/>
  <c r="AQ1473" i="5"/>
  <c r="AT1472" i="5"/>
  <c r="AQ1472" i="5"/>
  <c r="AT1471" i="5"/>
  <c r="AQ1471" i="5"/>
  <c r="AT1470" i="5"/>
  <c r="AQ1470" i="5"/>
  <c r="AT1469" i="5"/>
  <c r="AQ1469" i="5"/>
  <c r="AU1463" i="5" s="1"/>
  <c r="AT1468" i="5"/>
  <c r="AQ1468" i="5"/>
  <c r="AT1467" i="5"/>
  <c r="AQ1467" i="5"/>
  <c r="AT1466" i="5"/>
  <c r="AQ1466" i="5"/>
  <c r="AT1465" i="5"/>
  <c r="AQ1465" i="5"/>
  <c r="AT1464" i="5"/>
  <c r="AQ1464" i="5"/>
  <c r="AT1463" i="5"/>
  <c r="AQ1463" i="5"/>
  <c r="AT1462" i="5"/>
  <c r="AQ1462" i="5"/>
  <c r="AT1461" i="5"/>
  <c r="AQ1461" i="5"/>
  <c r="AU1455" i="5" s="1"/>
  <c r="AT1460" i="5"/>
  <c r="AQ1460" i="5"/>
  <c r="AT1459" i="5"/>
  <c r="AQ1459" i="5"/>
  <c r="AT1458" i="5"/>
  <c r="AQ1458" i="5"/>
  <c r="AT1457" i="5"/>
  <c r="AQ1457" i="5"/>
  <c r="AT1456" i="5"/>
  <c r="AQ1456" i="5"/>
  <c r="AT1455" i="5"/>
  <c r="AQ1455" i="5"/>
  <c r="AT1454" i="5"/>
  <c r="AQ1454" i="5"/>
  <c r="AT1453" i="5"/>
  <c r="AQ1453" i="5"/>
  <c r="AT1452" i="5"/>
  <c r="AQ1452" i="5"/>
  <c r="AT1451" i="5"/>
  <c r="AQ1451" i="5"/>
  <c r="AT1450" i="5"/>
  <c r="AQ1450" i="5"/>
  <c r="AT1449" i="5"/>
  <c r="AQ1449" i="5"/>
  <c r="AT1448" i="5"/>
  <c r="AQ1448" i="5"/>
  <c r="AT1447" i="5"/>
  <c r="AQ1447" i="5"/>
  <c r="AT1446" i="5"/>
  <c r="AQ1446" i="5"/>
  <c r="AT1445" i="5"/>
  <c r="AQ1445" i="5"/>
  <c r="AT1444" i="5"/>
  <c r="AQ1444" i="5"/>
  <c r="AT1443" i="5"/>
  <c r="AQ1443" i="5"/>
  <c r="AT1442" i="5"/>
  <c r="AQ1442" i="5"/>
  <c r="AT1441" i="5"/>
  <c r="AQ1441" i="5"/>
  <c r="AT1440" i="5"/>
  <c r="AQ1440" i="5"/>
  <c r="AT1439" i="5"/>
  <c r="AQ1439" i="5"/>
  <c r="AT1438" i="5"/>
  <c r="AQ1438" i="5"/>
  <c r="AT1437" i="5"/>
  <c r="AQ1437" i="5"/>
  <c r="AT1436" i="5"/>
  <c r="AQ1436" i="5"/>
  <c r="AT1435" i="5"/>
  <c r="AQ1435" i="5"/>
  <c r="AT1434" i="5"/>
  <c r="AQ1434" i="5"/>
  <c r="AT1433" i="5"/>
  <c r="AQ1433" i="5"/>
  <c r="AT1432" i="5"/>
  <c r="AQ1432" i="5"/>
  <c r="AT1431" i="5"/>
  <c r="AQ1431" i="5"/>
  <c r="AT1430" i="5"/>
  <c r="AQ1430" i="5"/>
  <c r="AT1429" i="5"/>
  <c r="AQ1429" i="5"/>
  <c r="AT1428" i="5"/>
  <c r="AQ1428" i="5"/>
  <c r="AT1427" i="5"/>
  <c r="AQ1427" i="5"/>
  <c r="AT1426" i="5"/>
  <c r="AQ1426" i="5"/>
  <c r="AT1425" i="5"/>
  <c r="AQ1425" i="5"/>
  <c r="AT1424" i="5"/>
  <c r="AQ1424" i="5"/>
  <c r="AT1423" i="5"/>
  <c r="AQ1423" i="5"/>
  <c r="AT1422" i="5"/>
  <c r="AQ1422" i="5"/>
  <c r="AT1421" i="5"/>
  <c r="AQ1421" i="5"/>
  <c r="AT1420" i="5"/>
  <c r="AQ1420" i="5"/>
  <c r="AT1419" i="5"/>
  <c r="AQ1419" i="5"/>
  <c r="AT1418" i="5"/>
  <c r="AQ1418" i="5"/>
  <c r="AT1417" i="5"/>
  <c r="AQ1417" i="5"/>
  <c r="AT1416" i="5"/>
  <c r="AQ1416" i="5"/>
  <c r="AT1415" i="5"/>
  <c r="AQ1415" i="5"/>
  <c r="AT1414" i="5"/>
  <c r="AQ1414" i="5"/>
  <c r="AT1413" i="5"/>
  <c r="AQ1413" i="5"/>
  <c r="AT1412" i="5"/>
  <c r="AQ1412" i="5"/>
  <c r="AT1411" i="5"/>
  <c r="AQ1411" i="5"/>
  <c r="AT1410" i="5"/>
  <c r="AQ1410" i="5"/>
  <c r="AT1409" i="5"/>
  <c r="AQ1409" i="5"/>
  <c r="AT1408" i="5"/>
  <c r="AQ1408" i="5"/>
  <c r="AT1407" i="5"/>
  <c r="AQ1407" i="5"/>
  <c r="AT1406" i="5"/>
  <c r="AQ1406" i="5"/>
  <c r="AT1405" i="5"/>
  <c r="AQ1405" i="5"/>
  <c r="AT1404" i="5"/>
  <c r="AQ1404" i="5"/>
  <c r="AT1403" i="5"/>
  <c r="AQ1403" i="5"/>
  <c r="AT1402" i="5"/>
  <c r="AQ1402" i="5"/>
  <c r="AT1401" i="5"/>
  <c r="AQ1401" i="5"/>
  <c r="AT1400" i="5"/>
  <c r="AQ1400" i="5"/>
  <c r="AT1399" i="5"/>
  <c r="AQ1399" i="5"/>
  <c r="AT1398" i="5"/>
  <c r="AQ1398" i="5"/>
  <c r="AT1397" i="5"/>
  <c r="AQ1397" i="5"/>
  <c r="AT1396" i="5"/>
  <c r="AQ1396" i="5"/>
  <c r="AT1395" i="5"/>
  <c r="AQ1395" i="5"/>
  <c r="AT1394" i="5"/>
  <c r="AQ1394" i="5"/>
  <c r="AT1393" i="5"/>
  <c r="AQ1393" i="5"/>
  <c r="AT1392" i="5"/>
  <c r="AQ1392" i="5"/>
  <c r="AT1391" i="5"/>
  <c r="AQ1391" i="5"/>
  <c r="AT1390" i="5"/>
  <c r="AQ1390" i="5"/>
  <c r="AT1389" i="5"/>
  <c r="AQ1389" i="5"/>
  <c r="AT1388" i="5"/>
  <c r="AQ1388" i="5"/>
  <c r="AT1387" i="5"/>
  <c r="AQ1387" i="5"/>
  <c r="AT1386" i="5"/>
  <c r="AQ1386" i="5"/>
  <c r="AT1385" i="5"/>
  <c r="AQ1385" i="5"/>
  <c r="AT1384" i="5"/>
  <c r="AQ1384" i="5"/>
  <c r="AT1383" i="5"/>
  <c r="AQ1383" i="5"/>
  <c r="AT1382" i="5"/>
  <c r="AQ1382" i="5"/>
  <c r="AT1381" i="5"/>
  <c r="AQ1381" i="5"/>
  <c r="AT1380" i="5"/>
  <c r="AQ1380" i="5"/>
  <c r="AT1379" i="5"/>
  <c r="AQ1379" i="5"/>
  <c r="AT1378" i="5"/>
  <c r="AQ1378" i="5"/>
  <c r="AT1377" i="5"/>
  <c r="AQ1377" i="5"/>
  <c r="AT1376" i="5"/>
  <c r="AQ1376" i="5"/>
  <c r="AT1375" i="5"/>
  <c r="AQ1375" i="5"/>
  <c r="AT1374" i="5"/>
  <c r="AQ1374" i="5"/>
  <c r="AT1373" i="5"/>
  <c r="AQ1373" i="5"/>
  <c r="AT1372" i="5"/>
  <c r="AQ1372" i="5"/>
  <c r="AT1371" i="5"/>
  <c r="AQ1371" i="5"/>
  <c r="AT1370" i="5"/>
  <c r="AQ1370" i="5"/>
  <c r="AT1369" i="5"/>
  <c r="AQ1369" i="5"/>
  <c r="AT1368" i="5"/>
  <c r="AQ1368" i="5"/>
  <c r="AT1367" i="5"/>
  <c r="AQ1367" i="5"/>
  <c r="AT1366" i="5"/>
  <c r="AQ1366" i="5"/>
  <c r="AT1365" i="5"/>
  <c r="AQ1365" i="5"/>
  <c r="AT1364" i="5"/>
  <c r="AQ1364" i="5"/>
  <c r="AT1363" i="5"/>
  <c r="AQ1363" i="5"/>
  <c r="AT1362" i="5"/>
  <c r="AQ1362" i="5"/>
  <c r="AT1361" i="5"/>
  <c r="AQ1361" i="5"/>
  <c r="AT1360" i="5"/>
  <c r="AQ1360" i="5"/>
  <c r="AT1359" i="5"/>
  <c r="AQ1359" i="5"/>
  <c r="AT1358" i="5"/>
  <c r="AQ1358" i="5"/>
  <c r="AT1357" i="5"/>
  <c r="AQ1357" i="5"/>
  <c r="AT1356" i="5"/>
  <c r="AQ1356" i="5"/>
  <c r="AT1355" i="5"/>
  <c r="AQ1355" i="5"/>
  <c r="AT1354" i="5"/>
  <c r="AQ1354" i="5"/>
  <c r="AT1353" i="5"/>
  <c r="AQ1353" i="5"/>
  <c r="AT1352" i="5"/>
  <c r="AQ1352" i="5"/>
  <c r="AT1351" i="5"/>
  <c r="AQ1351" i="5"/>
  <c r="AT1350" i="5"/>
  <c r="AQ1350" i="5"/>
  <c r="AT1349" i="5"/>
  <c r="AQ1349" i="5"/>
  <c r="AT1348" i="5"/>
  <c r="AQ1348" i="5"/>
  <c r="AT1347" i="5"/>
  <c r="AQ1347" i="5"/>
  <c r="AT1346" i="5"/>
  <c r="AQ1346" i="5"/>
  <c r="AT1345" i="5"/>
  <c r="AQ1345" i="5"/>
  <c r="AT1344" i="5"/>
  <c r="AQ1344" i="5"/>
  <c r="AT1343" i="5"/>
  <c r="AQ1343" i="5"/>
  <c r="AT1342" i="5"/>
  <c r="AQ1342" i="5"/>
  <c r="AT1341" i="5"/>
  <c r="AQ1341" i="5"/>
  <c r="AT1340" i="5"/>
  <c r="AQ1340" i="5"/>
  <c r="AT1339" i="5"/>
  <c r="AQ1339" i="5"/>
  <c r="AT1338" i="5"/>
  <c r="AQ1338" i="5"/>
  <c r="AT1337" i="5"/>
  <c r="AQ1337" i="5"/>
  <c r="AT1336" i="5"/>
  <c r="AQ1336" i="5"/>
  <c r="AT1335" i="5"/>
  <c r="AQ1335" i="5"/>
  <c r="AT1334" i="5"/>
  <c r="AQ1334" i="5"/>
  <c r="AT1333" i="5"/>
  <c r="AQ1333" i="5"/>
  <c r="AT1332" i="5"/>
  <c r="AQ1332" i="5"/>
  <c r="AT1331" i="5"/>
  <c r="AQ1331" i="5"/>
  <c r="AT1330" i="5"/>
  <c r="AQ1330" i="5"/>
  <c r="AT1329" i="5"/>
  <c r="AQ1329" i="5"/>
  <c r="AT1328" i="5"/>
  <c r="AQ1328" i="5"/>
  <c r="AT1327" i="5"/>
  <c r="AQ1327" i="5"/>
  <c r="AT1326" i="5"/>
  <c r="AQ1326" i="5"/>
  <c r="AT1325" i="5"/>
  <c r="AQ1325" i="5"/>
  <c r="AT1324" i="5"/>
  <c r="AQ1324" i="5"/>
  <c r="AT1323" i="5"/>
  <c r="AQ1323" i="5"/>
  <c r="AT1322" i="5"/>
  <c r="AQ1322" i="5"/>
  <c r="AT1321" i="5"/>
  <c r="AQ1321" i="5"/>
  <c r="AT1320" i="5"/>
  <c r="AQ1320" i="5"/>
  <c r="AT1319" i="5"/>
  <c r="AQ1319" i="5"/>
  <c r="AT1318" i="5"/>
  <c r="AQ1318" i="5"/>
  <c r="AT1317" i="5"/>
  <c r="AQ1317" i="5"/>
  <c r="AT1316" i="5"/>
  <c r="AQ1316" i="5"/>
  <c r="AT1315" i="5"/>
  <c r="AQ1315" i="5"/>
  <c r="AT1314" i="5"/>
  <c r="AQ1314" i="5"/>
  <c r="AT1313" i="5"/>
  <c r="AQ1313" i="5"/>
  <c r="AT1312" i="5"/>
  <c r="AQ1312" i="5"/>
  <c r="AT1311" i="5"/>
  <c r="AQ1311" i="5"/>
  <c r="AT1310" i="5"/>
  <c r="AQ1310" i="5"/>
  <c r="AT1309" i="5"/>
  <c r="AQ1309" i="5"/>
  <c r="AT1308" i="5"/>
  <c r="AQ1308" i="5"/>
  <c r="AT1307" i="5"/>
  <c r="AU1307" i="5" s="1"/>
  <c r="AQ1307" i="5"/>
  <c r="AT1306" i="5"/>
  <c r="AQ1306" i="5"/>
  <c r="AT1305" i="5"/>
  <c r="AQ1305" i="5"/>
  <c r="AT1304" i="5"/>
  <c r="AQ1304" i="5"/>
  <c r="AU1303" i="5"/>
  <c r="AT1303" i="5"/>
  <c r="AQ1303" i="5"/>
  <c r="AT1302" i="5"/>
  <c r="AQ1302" i="5"/>
  <c r="AT1301" i="5"/>
  <c r="AQ1301" i="5"/>
  <c r="AT1300" i="5"/>
  <c r="AQ1300" i="5"/>
  <c r="AU1296" i="5" s="1"/>
  <c r="AT1299" i="5"/>
  <c r="AQ1299" i="5"/>
  <c r="AT1298" i="5"/>
  <c r="AQ1298" i="5"/>
  <c r="AT1297" i="5"/>
  <c r="AQ1297" i="5"/>
  <c r="AT1296" i="5"/>
  <c r="AQ1296" i="5"/>
  <c r="AT1295" i="5"/>
  <c r="AQ1295" i="5"/>
  <c r="AT1294" i="5"/>
  <c r="AQ1294" i="5"/>
  <c r="AT1293" i="5"/>
  <c r="AQ1293" i="5"/>
  <c r="AT1292" i="5"/>
  <c r="AQ1292" i="5"/>
  <c r="AT1291" i="5"/>
  <c r="AQ1291" i="5"/>
  <c r="AT1290" i="5"/>
  <c r="AQ1290" i="5"/>
  <c r="AT1289" i="5"/>
  <c r="AQ1289" i="5"/>
  <c r="AT1288" i="5"/>
  <c r="AQ1288" i="5"/>
  <c r="AT1287" i="5"/>
  <c r="AQ1287" i="5"/>
  <c r="AT1286" i="5"/>
  <c r="AQ1286" i="5"/>
  <c r="AT1285" i="5"/>
  <c r="AQ1285" i="5"/>
  <c r="AT1284" i="5"/>
  <c r="AQ1284" i="5"/>
  <c r="AT1283" i="5"/>
  <c r="AQ1283" i="5"/>
  <c r="AT1282" i="5"/>
  <c r="AQ1282" i="5"/>
  <c r="AT1281" i="5"/>
  <c r="AQ1281" i="5"/>
  <c r="AT1280" i="5"/>
  <c r="AQ1280" i="5"/>
  <c r="AT1279" i="5"/>
  <c r="AQ1279" i="5"/>
  <c r="AT1278" i="5"/>
  <c r="AQ1278" i="5"/>
  <c r="AT1277" i="5"/>
  <c r="AQ1277" i="5"/>
  <c r="AT1276" i="5"/>
  <c r="AQ1276" i="5"/>
  <c r="AT1275" i="5"/>
  <c r="AQ1275" i="5"/>
  <c r="AT1274" i="5"/>
  <c r="AQ1274" i="5"/>
  <c r="AT1273" i="5"/>
  <c r="AQ1273" i="5"/>
  <c r="AT1272" i="5"/>
  <c r="AQ1272" i="5"/>
  <c r="AT1271" i="5"/>
  <c r="AQ1271" i="5"/>
  <c r="AT1270" i="5"/>
  <c r="AQ1270" i="5"/>
  <c r="AT1269" i="5"/>
  <c r="AQ1269" i="5"/>
  <c r="AT1268" i="5"/>
  <c r="AQ1268" i="5"/>
  <c r="AT1267" i="5"/>
  <c r="AQ1267" i="5"/>
  <c r="AT1266" i="5"/>
  <c r="AQ1266" i="5"/>
  <c r="AT1265" i="5"/>
  <c r="AQ1265" i="5"/>
  <c r="AT1264" i="5"/>
  <c r="AQ1264" i="5"/>
  <c r="AT1263" i="5"/>
  <c r="AQ1263" i="5"/>
  <c r="AT1262" i="5"/>
  <c r="AQ1262" i="5"/>
  <c r="AT1261" i="5"/>
  <c r="AQ1261" i="5"/>
  <c r="AT1260" i="5"/>
  <c r="AQ1260" i="5"/>
  <c r="AT1259" i="5"/>
  <c r="AQ1259" i="5"/>
  <c r="AT1258" i="5"/>
  <c r="AQ1258" i="5"/>
  <c r="AT1257" i="5"/>
  <c r="AQ1257" i="5"/>
  <c r="AT1256" i="5"/>
  <c r="AQ1256" i="5"/>
  <c r="AT1255" i="5"/>
  <c r="AQ1255" i="5"/>
  <c r="AT1254" i="5"/>
  <c r="AQ1254" i="5"/>
  <c r="AT1253" i="5"/>
  <c r="AQ1253" i="5"/>
  <c r="AT1252" i="5"/>
  <c r="AQ1252" i="5"/>
  <c r="AT1251" i="5"/>
  <c r="AQ1251" i="5"/>
  <c r="AT1250" i="5"/>
  <c r="AQ1250" i="5"/>
  <c r="AT1249" i="5"/>
  <c r="AQ1249" i="5"/>
  <c r="AT1248" i="5"/>
  <c r="AQ1248" i="5"/>
  <c r="AT1247" i="5"/>
  <c r="AQ1247" i="5"/>
  <c r="AT1246" i="5"/>
  <c r="AQ1246" i="5"/>
  <c r="AT1245" i="5"/>
  <c r="AQ1245" i="5"/>
  <c r="AT1244" i="5"/>
  <c r="AQ1244" i="5"/>
  <c r="AT1243" i="5"/>
  <c r="AQ1243" i="5"/>
  <c r="AT1242" i="5"/>
  <c r="AQ1242" i="5"/>
  <c r="AT1241" i="5"/>
  <c r="AQ1241" i="5"/>
  <c r="AT1240" i="5"/>
  <c r="AQ1240" i="5"/>
  <c r="AT1239" i="5"/>
  <c r="AQ1239" i="5"/>
  <c r="AT1238" i="5"/>
  <c r="AQ1238" i="5"/>
  <c r="AT1237" i="5"/>
  <c r="AQ1237" i="5"/>
  <c r="AT1236" i="5"/>
  <c r="AQ1236" i="5"/>
  <c r="AT1235" i="5"/>
  <c r="AQ1235" i="5"/>
  <c r="AT1234" i="5"/>
  <c r="AQ1234" i="5"/>
  <c r="AT1233" i="5"/>
  <c r="AQ1233" i="5"/>
  <c r="AT1232" i="5"/>
  <c r="AQ1232" i="5"/>
  <c r="AT1231" i="5"/>
  <c r="AQ1231" i="5"/>
  <c r="AT1230" i="5"/>
  <c r="AQ1230" i="5"/>
  <c r="AT1229" i="5"/>
  <c r="AQ1229" i="5"/>
  <c r="AT1228" i="5"/>
  <c r="AQ1228" i="5"/>
  <c r="AT1227" i="5"/>
  <c r="AQ1227" i="5"/>
  <c r="AT1226" i="5"/>
  <c r="AQ1226" i="5"/>
  <c r="AT1225" i="5"/>
  <c r="AQ1225" i="5"/>
  <c r="AT1224" i="5"/>
  <c r="AQ1224" i="5"/>
  <c r="AT1223" i="5"/>
  <c r="AQ1223" i="5"/>
  <c r="AT1222" i="5"/>
  <c r="AQ1222" i="5"/>
  <c r="AT1221" i="5"/>
  <c r="AU1221" i="5" s="1"/>
  <c r="AQ1221" i="5"/>
  <c r="AT1220" i="5"/>
  <c r="AQ1220" i="5"/>
  <c r="AT1219" i="5"/>
  <c r="AQ1219" i="5"/>
  <c r="AT1218" i="5"/>
  <c r="AQ1218" i="5"/>
  <c r="AT1217" i="5"/>
  <c r="AU1217" i="5" s="1"/>
  <c r="AQ1217" i="5"/>
  <c r="AT1216" i="5"/>
  <c r="AQ1216" i="5"/>
  <c r="AT1215" i="5"/>
  <c r="AQ1215" i="5"/>
  <c r="AT1214" i="5"/>
  <c r="AQ1214" i="5"/>
  <c r="AT1213" i="5"/>
  <c r="AU1213" i="5" s="1"/>
  <c r="AQ1213" i="5"/>
  <c r="AT1212" i="5"/>
  <c r="AQ1212" i="5"/>
  <c r="AT1211" i="5"/>
  <c r="AQ1211" i="5"/>
  <c r="AT1210" i="5"/>
  <c r="AQ1210" i="5"/>
  <c r="AT1209" i="5"/>
  <c r="AU1209" i="5" s="1"/>
  <c r="AQ1209" i="5"/>
  <c r="AT1208" i="5"/>
  <c r="AQ1208" i="5"/>
  <c r="AT1207" i="5"/>
  <c r="AQ1207" i="5"/>
  <c r="AT1206" i="5"/>
  <c r="AQ1206" i="5"/>
  <c r="AT1205" i="5"/>
  <c r="AQ1205" i="5"/>
  <c r="AT1204" i="5"/>
  <c r="AQ1204" i="5"/>
  <c r="AT1203" i="5"/>
  <c r="AQ1203" i="5"/>
  <c r="AT1202" i="5"/>
  <c r="AQ1202" i="5"/>
  <c r="AT1201" i="5"/>
  <c r="AQ1201" i="5"/>
  <c r="AT1200" i="5"/>
  <c r="AQ1200" i="5"/>
  <c r="AT1199" i="5"/>
  <c r="AQ1199" i="5"/>
  <c r="AT1198" i="5"/>
  <c r="AQ1198" i="5"/>
  <c r="AT1197" i="5"/>
  <c r="AQ1197" i="5"/>
  <c r="AT1196" i="5"/>
  <c r="AQ1196" i="5"/>
  <c r="AT1195" i="5"/>
  <c r="AQ1195" i="5"/>
  <c r="AT1194" i="5"/>
  <c r="AQ1194" i="5"/>
  <c r="AT1193" i="5"/>
  <c r="AQ1193" i="5"/>
  <c r="AT1192" i="5"/>
  <c r="AQ1192" i="5"/>
  <c r="AT1191" i="5"/>
  <c r="AQ1191" i="5"/>
  <c r="AT1190" i="5"/>
  <c r="AQ1190" i="5"/>
  <c r="AT1189" i="5"/>
  <c r="AQ1189" i="5"/>
  <c r="AT1188" i="5"/>
  <c r="AQ1188" i="5"/>
  <c r="AT1187" i="5"/>
  <c r="AQ1187" i="5"/>
  <c r="AT1186" i="5"/>
  <c r="AQ1186" i="5"/>
  <c r="AT1185" i="5"/>
  <c r="AQ1185" i="5"/>
  <c r="AT1184" i="5"/>
  <c r="AQ1184" i="5"/>
  <c r="AT1183" i="5"/>
  <c r="AQ1183" i="5"/>
  <c r="AT1182" i="5"/>
  <c r="AQ1182" i="5"/>
  <c r="AT1181" i="5"/>
  <c r="AQ1181" i="5"/>
  <c r="AT1180" i="5"/>
  <c r="AQ1180" i="5"/>
  <c r="AT1179" i="5"/>
  <c r="AQ1179" i="5"/>
  <c r="AT1178" i="5"/>
  <c r="AQ1178" i="5"/>
  <c r="AT1177" i="5"/>
  <c r="AQ1177" i="5"/>
  <c r="AT1176" i="5"/>
  <c r="AQ1176" i="5"/>
  <c r="AT1175" i="5"/>
  <c r="AQ1175" i="5"/>
  <c r="AT1174" i="5"/>
  <c r="AQ1174" i="5"/>
  <c r="AT1173" i="5"/>
  <c r="AQ1173" i="5"/>
  <c r="AT1172" i="5"/>
  <c r="AQ1172" i="5"/>
  <c r="AT1171" i="5"/>
  <c r="AQ1171" i="5"/>
  <c r="AT1170" i="5"/>
  <c r="AQ1170" i="5"/>
  <c r="AT1169" i="5"/>
  <c r="AQ1169" i="5"/>
  <c r="AT1168" i="5"/>
  <c r="AQ1168" i="5"/>
  <c r="AT1167" i="5"/>
  <c r="AQ1167" i="5"/>
  <c r="AT1166" i="5"/>
  <c r="AQ1166" i="5"/>
  <c r="AT1165" i="5"/>
  <c r="AQ1165" i="5"/>
  <c r="AT1164" i="5"/>
  <c r="AQ1164" i="5"/>
  <c r="AT1163" i="5"/>
  <c r="AQ1163" i="5"/>
  <c r="AT1162" i="5"/>
  <c r="AQ1162" i="5"/>
  <c r="AT1161" i="5"/>
  <c r="AQ1161" i="5"/>
  <c r="AT1160" i="5"/>
  <c r="AQ1160" i="5"/>
  <c r="AT1159" i="5"/>
  <c r="AQ1159" i="5"/>
  <c r="AT1158" i="5"/>
  <c r="AQ1158" i="5"/>
  <c r="AT1157" i="5"/>
  <c r="AQ1157" i="5"/>
  <c r="AT1156" i="5"/>
  <c r="AQ1156" i="5"/>
  <c r="AT1155" i="5"/>
  <c r="AQ1155" i="5"/>
  <c r="AT1154" i="5"/>
  <c r="AQ1154" i="5"/>
  <c r="AT1153" i="5"/>
  <c r="AQ1153" i="5"/>
  <c r="AT1152" i="5"/>
  <c r="AQ1152" i="5"/>
  <c r="AT1151" i="5"/>
  <c r="AQ1151" i="5"/>
  <c r="AT1150" i="5"/>
  <c r="AQ1150" i="5"/>
  <c r="AT1149" i="5"/>
  <c r="AQ1149" i="5"/>
  <c r="AT1148" i="5"/>
  <c r="AQ1148" i="5"/>
  <c r="AT1147" i="5"/>
  <c r="AQ1147" i="5"/>
  <c r="AT1146" i="5"/>
  <c r="AQ1146" i="5"/>
  <c r="AT1145" i="5"/>
  <c r="AQ1145" i="5"/>
  <c r="AT1144" i="5"/>
  <c r="AQ1144" i="5"/>
  <c r="AT1143" i="5"/>
  <c r="AQ1143" i="5"/>
  <c r="AT1142" i="5"/>
  <c r="AQ1142" i="5"/>
  <c r="AT1141" i="5"/>
  <c r="AQ1141" i="5"/>
  <c r="AT1140" i="5"/>
  <c r="AQ1140" i="5"/>
  <c r="AT1139" i="5"/>
  <c r="AQ1139" i="5"/>
  <c r="AT1138" i="5"/>
  <c r="AQ1138" i="5"/>
  <c r="AT1137" i="5"/>
  <c r="AQ1137" i="5"/>
  <c r="AT1136" i="5"/>
  <c r="AQ1136" i="5"/>
  <c r="AT1135" i="5"/>
  <c r="AQ1135" i="5"/>
  <c r="AT1134" i="5"/>
  <c r="AQ1134" i="5"/>
  <c r="AT1133" i="5"/>
  <c r="AQ1133" i="5"/>
  <c r="AT1132" i="5"/>
  <c r="AQ1132" i="5"/>
  <c r="AT1131" i="5"/>
  <c r="AQ1131" i="5"/>
  <c r="AT1130" i="5"/>
  <c r="AQ1130" i="5"/>
  <c r="AT1129" i="5"/>
  <c r="AQ1129" i="5"/>
  <c r="AT1128" i="5"/>
  <c r="AQ1128" i="5"/>
  <c r="AT1127" i="5"/>
  <c r="AQ1127" i="5"/>
  <c r="AT1126" i="5"/>
  <c r="AQ1126" i="5"/>
  <c r="AT1125" i="5"/>
  <c r="AQ1125" i="5"/>
  <c r="AU1119" i="5" s="1"/>
  <c r="AT1124" i="5"/>
  <c r="AQ1124" i="5"/>
  <c r="AT1123" i="5"/>
  <c r="AQ1123" i="5"/>
  <c r="AT1122" i="5"/>
  <c r="AQ1122" i="5"/>
  <c r="AT1121" i="5"/>
  <c r="AQ1121" i="5"/>
  <c r="AT1120" i="5"/>
  <c r="AQ1120" i="5"/>
  <c r="AT1119" i="5"/>
  <c r="AQ1119" i="5"/>
  <c r="AT1118" i="5"/>
  <c r="AQ1118" i="5"/>
  <c r="AT1117" i="5"/>
  <c r="AQ1117" i="5"/>
  <c r="AT1116" i="5"/>
  <c r="AQ1116" i="5"/>
  <c r="AT1115" i="5"/>
  <c r="AQ1115" i="5"/>
  <c r="AT1114" i="5"/>
  <c r="AQ1114" i="5"/>
  <c r="AT1113" i="5"/>
  <c r="AQ1113" i="5"/>
  <c r="AT1112" i="5"/>
  <c r="AQ1112" i="5"/>
  <c r="AT1111" i="5"/>
  <c r="AQ1111" i="5"/>
  <c r="AT1110" i="5"/>
  <c r="AQ1110" i="5"/>
  <c r="AT1109" i="5"/>
  <c r="AQ1109" i="5"/>
  <c r="AT1108" i="5"/>
  <c r="AQ1108" i="5"/>
  <c r="AT1107" i="5"/>
  <c r="AQ1107" i="5"/>
  <c r="AT1106" i="5"/>
  <c r="AQ1106" i="5"/>
  <c r="AT1105" i="5"/>
  <c r="AQ1105" i="5"/>
  <c r="AT1104" i="5"/>
  <c r="AQ1104" i="5"/>
  <c r="AT1103" i="5"/>
  <c r="AQ1103" i="5"/>
  <c r="AU1102" i="5"/>
  <c r="AT1102" i="5"/>
  <c r="AQ1102" i="5"/>
  <c r="AT1101" i="5"/>
  <c r="AQ1101" i="5"/>
  <c r="AT1100" i="5"/>
  <c r="AQ1100" i="5"/>
  <c r="AT1099" i="5"/>
  <c r="AQ1099" i="5"/>
  <c r="AT1098" i="5"/>
  <c r="AQ1098" i="5"/>
  <c r="AT1097" i="5"/>
  <c r="AQ1097" i="5"/>
  <c r="AT1096" i="5"/>
  <c r="AQ1096" i="5"/>
  <c r="AU1095" i="5"/>
  <c r="AT1095" i="5"/>
  <c r="AQ1095" i="5"/>
  <c r="AT1094" i="5"/>
  <c r="AQ1094" i="5"/>
  <c r="AT1093" i="5"/>
  <c r="AQ1093" i="5"/>
  <c r="AT1092" i="5"/>
  <c r="AQ1092" i="5"/>
  <c r="AT1091" i="5"/>
  <c r="AU1091" i="5" s="1"/>
  <c r="AQ1091" i="5"/>
  <c r="AT1090" i="5"/>
  <c r="AQ1090" i="5"/>
  <c r="AT1089" i="5"/>
  <c r="AQ1089" i="5"/>
  <c r="AT1088" i="5"/>
  <c r="AQ1088" i="5"/>
  <c r="AT1087" i="5"/>
  <c r="AQ1087" i="5"/>
  <c r="AT1086" i="5"/>
  <c r="AQ1086" i="5"/>
  <c r="AT1085" i="5"/>
  <c r="AQ1085" i="5"/>
  <c r="AT1084" i="5"/>
  <c r="AQ1084" i="5"/>
  <c r="AT1083" i="5"/>
  <c r="AQ1083" i="5"/>
  <c r="AT1082" i="5"/>
  <c r="AQ1082" i="5"/>
  <c r="AT1081" i="5"/>
  <c r="AQ1081" i="5"/>
  <c r="AT1080" i="5"/>
  <c r="AQ1080" i="5"/>
  <c r="AT1079" i="5"/>
  <c r="AQ1079" i="5"/>
  <c r="AT1078" i="5"/>
  <c r="AQ1078" i="5"/>
  <c r="AT1077" i="5"/>
  <c r="AQ1077" i="5"/>
  <c r="AT1076" i="5"/>
  <c r="AQ1076" i="5"/>
  <c r="AT1075" i="5"/>
  <c r="AQ1075" i="5"/>
  <c r="AT1074" i="5"/>
  <c r="AQ1074" i="5"/>
  <c r="AT1073" i="5"/>
  <c r="AQ1073" i="5"/>
  <c r="AT1072" i="5"/>
  <c r="AQ1072" i="5"/>
  <c r="AT1071" i="5"/>
  <c r="AQ1071" i="5"/>
  <c r="AT1070" i="5"/>
  <c r="AQ1070" i="5"/>
  <c r="AT1069" i="5"/>
  <c r="AQ1069" i="5"/>
  <c r="AT1068" i="5"/>
  <c r="AQ1068" i="5"/>
  <c r="AT1067" i="5"/>
  <c r="AQ1067" i="5"/>
  <c r="AT1066" i="5"/>
  <c r="AQ1066" i="5"/>
  <c r="AT1065" i="5"/>
  <c r="AQ1065" i="5"/>
  <c r="AT1064" i="5"/>
  <c r="AQ1064" i="5"/>
  <c r="AT1063" i="5"/>
  <c r="AQ1063" i="5"/>
  <c r="AT1062" i="5"/>
  <c r="AQ1062" i="5"/>
  <c r="AT1061" i="5"/>
  <c r="AQ1061" i="5"/>
  <c r="AT1060" i="5"/>
  <c r="AQ1060" i="5"/>
  <c r="AT1059" i="5"/>
  <c r="AQ1059" i="5"/>
  <c r="AT1058" i="5"/>
  <c r="AQ1058" i="5"/>
  <c r="AT1057" i="5"/>
  <c r="AU1057" i="5" s="1"/>
  <c r="AQ1057" i="5"/>
  <c r="AT1056" i="5"/>
  <c r="AQ1056" i="5"/>
  <c r="AT1055" i="5"/>
  <c r="AQ1055" i="5"/>
  <c r="AT1054" i="5"/>
  <c r="AQ1054" i="5"/>
  <c r="AT1053" i="5"/>
  <c r="AQ1053" i="5"/>
  <c r="AT1052" i="5"/>
  <c r="AQ1052" i="5"/>
  <c r="AT1051" i="5"/>
  <c r="AQ1051" i="5"/>
  <c r="AT1050" i="5"/>
  <c r="AQ1050" i="5"/>
  <c r="AT1049" i="5"/>
  <c r="AQ1049" i="5"/>
  <c r="AT1048" i="5"/>
  <c r="AQ1048" i="5"/>
  <c r="AT1047" i="5"/>
  <c r="AQ1047" i="5"/>
  <c r="AT1046" i="5"/>
  <c r="AQ1046" i="5"/>
  <c r="AT1045" i="5"/>
  <c r="AQ1045" i="5"/>
  <c r="AT1044" i="5"/>
  <c r="AQ1044" i="5"/>
  <c r="AT1043" i="5"/>
  <c r="AQ1043" i="5"/>
  <c r="AT1042" i="5"/>
  <c r="AQ1042" i="5"/>
  <c r="AT1041" i="5"/>
  <c r="AQ1041" i="5"/>
  <c r="AT1040" i="5"/>
  <c r="AQ1040" i="5"/>
  <c r="AT1039" i="5"/>
  <c r="AQ1039" i="5"/>
  <c r="AT1038" i="5"/>
  <c r="AQ1038" i="5"/>
  <c r="AT1037" i="5"/>
  <c r="AQ1037" i="5"/>
  <c r="AT1036" i="5"/>
  <c r="AQ1036" i="5"/>
  <c r="AT1035" i="5"/>
  <c r="AQ1035" i="5"/>
  <c r="AT1034" i="5"/>
  <c r="AQ1034" i="5"/>
  <c r="AT1033" i="5"/>
  <c r="AQ1033" i="5"/>
  <c r="AT1032" i="5"/>
  <c r="AQ1032" i="5"/>
  <c r="AU1031" i="5"/>
  <c r="AT1031" i="5"/>
  <c r="AQ1031" i="5"/>
  <c r="AT1030" i="5"/>
  <c r="AQ1030" i="5"/>
  <c r="AT1029" i="5"/>
  <c r="AQ1029" i="5"/>
  <c r="AT1028" i="5"/>
  <c r="AQ1028" i="5"/>
  <c r="AT1027" i="5"/>
  <c r="AQ1027" i="5"/>
  <c r="AT1026" i="5"/>
  <c r="AQ1026" i="5"/>
  <c r="AT1025" i="5"/>
  <c r="AQ1025" i="5"/>
  <c r="AT1024" i="5"/>
  <c r="AQ1024" i="5"/>
  <c r="AT1023" i="5"/>
  <c r="AQ1023" i="5"/>
  <c r="AT1022" i="5"/>
  <c r="AQ1022" i="5"/>
  <c r="AT1021" i="5"/>
  <c r="AQ1021" i="5"/>
  <c r="AT1020" i="5"/>
  <c r="AQ1020" i="5"/>
  <c r="AT1019" i="5"/>
  <c r="AQ1019" i="5"/>
  <c r="AT1018" i="5"/>
  <c r="AQ1018" i="5"/>
  <c r="AT1017" i="5"/>
  <c r="AQ1017" i="5"/>
  <c r="AT1016" i="5"/>
  <c r="AQ1016" i="5"/>
  <c r="AT1015" i="5"/>
  <c r="AQ1015" i="5"/>
  <c r="AU1013" i="5" s="1"/>
  <c r="AT1014" i="5"/>
  <c r="AQ1014" i="5"/>
  <c r="AT1013" i="5"/>
  <c r="AQ1013" i="5"/>
  <c r="AT1012" i="5"/>
  <c r="AQ1012" i="5"/>
  <c r="AT1011" i="5"/>
  <c r="AQ1011" i="5"/>
  <c r="AT1010" i="5"/>
  <c r="AQ1010" i="5"/>
  <c r="AT1009" i="5"/>
  <c r="AQ1009" i="5"/>
  <c r="AT1008" i="5"/>
  <c r="AQ1008" i="5"/>
  <c r="AT1007" i="5"/>
  <c r="AQ1007" i="5"/>
  <c r="AT1006" i="5"/>
  <c r="AQ1006" i="5"/>
  <c r="AT1005" i="5"/>
  <c r="AQ1005" i="5"/>
  <c r="AT1004" i="5"/>
  <c r="AQ1004" i="5"/>
  <c r="AT1003" i="5"/>
  <c r="AQ1003" i="5"/>
  <c r="AT1002" i="5"/>
  <c r="AQ1002" i="5"/>
  <c r="AT1001" i="5"/>
  <c r="AQ1001" i="5"/>
  <c r="AT1000" i="5"/>
  <c r="AQ1000" i="5"/>
  <c r="AT999" i="5"/>
  <c r="AQ999" i="5"/>
  <c r="AT998" i="5"/>
  <c r="AQ998" i="5"/>
  <c r="AT997" i="5"/>
  <c r="AQ997" i="5"/>
  <c r="AT996" i="5"/>
  <c r="AQ996" i="5"/>
  <c r="AT995" i="5"/>
  <c r="AQ995" i="5"/>
  <c r="AT994" i="5"/>
  <c r="AQ994" i="5"/>
  <c r="AT993" i="5"/>
  <c r="AQ993" i="5"/>
  <c r="AT992" i="5"/>
  <c r="AQ992" i="5"/>
  <c r="AT991" i="5"/>
  <c r="AQ991" i="5"/>
  <c r="AT990" i="5"/>
  <c r="AQ990" i="5"/>
  <c r="AT989" i="5"/>
  <c r="AQ989" i="5"/>
  <c r="AT988" i="5"/>
  <c r="AQ988" i="5"/>
  <c r="AT987" i="5"/>
  <c r="AQ987" i="5"/>
  <c r="AT986" i="5"/>
  <c r="AQ986" i="5"/>
  <c r="AT985" i="5"/>
  <c r="AQ985" i="5"/>
  <c r="AT984" i="5"/>
  <c r="AQ984" i="5"/>
  <c r="AT983" i="5"/>
  <c r="AQ983" i="5"/>
  <c r="AT982" i="5"/>
  <c r="AQ982" i="5"/>
  <c r="AT981" i="5"/>
  <c r="AQ981" i="5"/>
  <c r="AT980" i="5"/>
  <c r="AQ980" i="5"/>
  <c r="AT979" i="5"/>
  <c r="AQ979" i="5"/>
  <c r="AT978" i="5"/>
  <c r="AQ978" i="5"/>
  <c r="AT977" i="5"/>
  <c r="AQ977" i="5"/>
  <c r="AT976" i="5"/>
  <c r="AQ976" i="5"/>
  <c r="AT975" i="5"/>
  <c r="AQ975" i="5"/>
  <c r="AT974" i="5"/>
  <c r="AQ974" i="5"/>
  <c r="AT973" i="5"/>
  <c r="AQ973" i="5"/>
  <c r="AT972" i="5"/>
  <c r="AQ972" i="5"/>
  <c r="AT971" i="5"/>
  <c r="AQ971" i="5"/>
  <c r="AT970" i="5"/>
  <c r="AQ970" i="5"/>
  <c r="AT969" i="5"/>
  <c r="AQ969" i="5"/>
  <c r="AT968" i="5"/>
  <c r="AQ968" i="5"/>
  <c r="AT967" i="5"/>
  <c r="AQ967" i="5"/>
  <c r="AT966" i="5"/>
  <c r="AQ966" i="5"/>
  <c r="AT965" i="5"/>
  <c r="AQ965" i="5"/>
  <c r="AT964" i="5"/>
  <c r="AQ964" i="5"/>
  <c r="AT963" i="5"/>
  <c r="AQ963" i="5"/>
  <c r="AT962" i="5"/>
  <c r="AQ962" i="5"/>
  <c r="AT961" i="5"/>
  <c r="AQ961" i="5"/>
  <c r="AT960" i="5"/>
  <c r="AQ960" i="5"/>
  <c r="AT959" i="5"/>
  <c r="AQ959" i="5"/>
  <c r="AT958" i="5"/>
  <c r="AQ958" i="5"/>
  <c r="AT957" i="5"/>
  <c r="AQ957" i="5"/>
  <c r="AT956" i="5"/>
  <c r="AQ956" i="5"/>
  <c r="AT955" i="5"/>
  <c r="AQ955" i="5"/>
  <c r="AT954" i="5"/>
  <c r="AU954" i="5" s="1"/>
  <c r="AQ954" i="5"/>
  <c r="AT953" i="5"/>
  <c r="AQ953" i="5"/>
  <c r="AT952" i="5"/>
  <c r="AQ952" i="5"/>
  <c r="AT951" i="5"/>
  <c r="AQ951" i="5"/>
  <c r="AT950" i="5"/>
  <c r="AQ950" i="5"/>
  <c r="AT949" i="5"/>
  <c r="AQ949" i="5"/>
  <c r="AT948" i="5"/>
  <c r="AQ948" i="5"/>
  <c r="AT947" i="5"/>
  <c r="AQ947" i="5"/>
  <c r="AT946" i="5"/>
  <c r="AQ946" i="5"/>
  <c r="AT945" i="5"/>
  <c r="AQ945" i="5"/>
  <c r="AT944" i="5"/>
  <c r="AQ944" i="5"/>
  <c r="AT943" i="5"/>
  <c r="AQ943" i="5"/>
  <c r="AT942" i="5"/>
  <c r="AQ942" i="5"/>
  <c r="AT941" i="5"/>
  <c r="AQ941" i="5"/>
  <c r="AT940" i="5"/>
  <c r="AQ940" i="5"/>
  <c r="AT939" i="5"/>
  <c r="AQ939" i="5"/>
  <c r="AU870" i="5" s="1"/>
  <c r="AT938" i="5"/>
  <c r="AQ938" i="5"/>
  <c r="AT937" i="5"/>
  <c r="AQ937" i="5"/>
  <c r="AT936" i="5"/>
  <c r="AQ936" i="5"/>
  <c r="AT935" i="5"/>
  <c r="AQ935" i="5"/>
  <c r="AT934" i="5"/>
  <c r="AQ934" i="5"/>
  <c r="AT933" i="5"/>
  <c r="AQ933" i="5"/>
  <c r="AT932" i="5"/>
  <c r="AQ932" i="5"/>
  <c r="AT931" i="5"/>
  <c r="AQ931" i="5"/>
  <c r="AT930" i="5"/>
  <c r="AQ930" i="5"/>
  <c r="AT929" i="5"/>
  <c r="AQ929" i="5"/>
  <c r="AT928" i="5"/>
  <c r="AQ928" i="5"/>
  <c r="AT927" i="5"/>
  <c r="AQ927" i="5"/>
  <c r="AT926" i="5"/>
  <c r="AQ926" i="5"/>
  <c r="AT925" i="5"/>
  <c r="AQ925" i="5"/>
  <c r="AT924" i="5"/>
  <c r="AQ924" i="5"/>
  <c r="AT923" i="5"/>
  <c r="AQ923" i="5"/>
  <c r="AT922" i="5"/>
  <c r="AQ922" i="5"/>
  <c r="AT921" i="5"/>
  <c r="AQ921" i="5"/>
  <c r="AT920" i="5"/>
  <c r="AQ920" i="5"/>
  <c r="AT919" i="5"/>
  <c r="AQ919" i="5"/>
  <c r="AT918" i="5"/>
  <c r="AQ918" i="5"/>
  <c r="AT917" i="5"/>
  <c r="AQ917" i="5"/>
  <c r="AT916" i="5"/>
  <c r="AQ916" i="5"/>
  <c r="AT915" i="5"/>
  <c r="AQ915" i="5"/>
  <c r="AT914" i="5"/>
  <c r="AQ914" i="5"/>
  <c r="AT913" i="5"/>
  <c r="AQ913" i="5"/>
  <c r="AT912" i="5"/>
  <c r="AQ912" i="5"/>
  <c r="AT911" i="5"/>
  <c r="AQ911" i="5"/>
  <c r="AT910" i="5"/>
  <c r="AQ910" i="5"/>
  <c r="AT909" i="5"/>
  <c r="AQ909" i="5"/>
  <c r="AT908" i="5"/>
  <c r="AQ908" i="5"/>
  <c r="AT907" i="5"/>
  <c r="AQ907" i="5"/>
  <c r="AT906" i="5"/>
  <c r="AQ906" i="5"/>
  <c r="AT905" i="5"/>
  <c r="AQ905" i="5"/>
  <c r="AT904" i="5"/>
  <c r="AQ904" i="5"/>
  <c r="AT903" i="5"/>
  <c r="AQ903" i="5"/>
  <c r="AT902" i="5"/>
  <c r="AQ902" i="5"/>
  <c r="AT901" i="5"/>
  <c r="AQ901" i="5"/>
  <c r="AT900" i="5"/>
  <c r="AQ900" i="5"/>
  <c r="AT899" i="5"/>
  <c r="AQ899" i="5"/>
  <c r="AT898" i="5"/>
  <c r="AQ898" i="5"/>
  <c r="AT897" i="5"/>
  <c r="AQ897" i="5"/>
  <c r="AT896" i="5"/>
  <c r="AQ896" i="5"/>
  <c r="AT895" i="5"/>
  <c r="AQ895" i="5"/>
  <c r="AT894" i="5"/>
  <c r="AQ894" i="5"/>
  <c r="AT893" i="5"/>
  <c r="AQ893" i="5"/>
  <c r="AT892" i="5"/>
  <c r="AQ892" i="5"/>
  <c r="AT891" i="5"/>
  <c r="AQ891" i="5"/>
  <c r="AT890" i="5"/>
  <c r="AQ890" i="5"/>
  <c r="AT889" i="5"/>
  <c r="AQ889" i="5"/>
  <c r="AT888" i="5"/>
  <c r="AQ888" i="5"/>
  <c r="AT887" i="5"/>
  <c r="AQ887" i="5"/>
  <c r="AT886" i="5"/>
  <c r="AQ886" i="5"/>
  <c r="AT885" i="5"/>
  <c r="AQ885" i="5"/>
  <c r="AT884" i="5"/>
  <c r="AQ884" i="5"/>
  <c r="AT883" i="5"/>
  <c r="AQ883" i="5"/>
  <c r="AT882" i="5"/>
  <c r="AQ882" i="5"/>
  <c r="AT881" i="5"/>
  <c r="AQ881" i="5"/>
  <c r="AT880" i="5"/>
  <c r="AQ880" i="5"/>
  <c r="AT879" i="5"/>
  <c r="AQ879" i="5"/>
  <c r="AT878" i="5"/>
  <c r="AQ878" i="5"/>
  <c r="AT877" i="5"/>
  <c r="AQ877" i="5"/>
  <c r="AT876" i="5"/>
  <c r="AQ876" i="5"/>
  <c r="AT875" i="5"/>
  <c r="AQ875" i="5"/>
  <c r="AT874" i="5"/>
  <c r="AQ874" i="5"/>
  <c r="AT873" i="5"/>
  <c r="AQ873" i="5"/>
  <c r="AT872" i="5"/>
  <c r="AQ872" i="5"/>
  <c r="AT871" i="5"/>
  <c r="AQ871" i="5"/>
  <c r="AT870" i="5"/>
  <c r="AQ870" i="5"/>
  <c r="AT869" i="5"/>
  <c r="AQ869" i="5"/>
  <c r="AT868" i="5"/>
  <c r="AQ868" i="5"/>
  <c r="AT867" i="5"/>
  <c r="AQ867" i="5"/>
  <c r="AT866" i="5"/>
  <c r="AQ866" i="5"/>
  <c r="AT865" i="5"/>
  <c r="AQ865" i="5"/>
  <c r="AT864" i="5"/>
  <c r="AQ864" i="5"/>
  <c r="AT863" i="5"/>
  <c r="AQ863" i="5"/>
  <c r="AU862" i="5"/>
  <c r="AT862" i="5"/>
  <c r="AQ862" i="5"/>
  <c r="AT861" i="5"/>
  <c r="AQ861" i="5"/>
  <c r="AT860" i="5"/>
  <c r="AQ860" i="5"/>
  <c r="AT859" i="5"/>
  <c r="AQ859" i="5"/>
  <c r="AT858" i="5"/>
  <c r="AQ858" i="5"/>
  <c r="AT857" i="5"/>
  <c r="AQ857" i="5"/>
  <c r="AT856" i="5"/>
  <c r="AQ856" i="5"/>
  <c r="AT855" i="5"/>
  <c r="AQ855" i="5"/>
  <c r="AT854" i="5"/>
  <c r="AQ854" i="5"/>
  <c r="AT853" i="5"/>
  <c r="AQ853" i="5"/>
  <c r="AT852" i="5"/>
  <c r="AQ852" i="5"/>
  <c r="AT851" i="5"/>
  <c r="AQ851" i="5"/>
  <c r="AT850" i="5"/>
  <c r="AQ850" i="5"/>
  <c r="AT849" i="5"/>
  <c r="AQ849" i="5"/>
  <c r="AT848" i="5"/>
  <c r="AQ848" i="5"/>
  <c r="AT847" i="5"/>
  <c r="AQ847" i="5"/>
  <c r="AT846" i="5"/>
  <c r="AQ846" i="5"/>
  <c r="AT845" i="5"/>
  <c r="AQ845" i="5"/>
  <c r="AT844" i="5"/>
  <c r="AQ844" i="5"/>
  <c r="AU666" i="5" s="1"/>
  <c r="AT843" i="5"/>
  <c r="AQ843" i="5"/>
  <c r="AT842" i="5"/>
  <c r="AQ842" i="5"/>
  <c r="AT841" i="5"/>
  <c r="AQ841" i="5"/>
  <c r="AT840" i="5"/>
  <c r="AQ840" i="5"/>
  <c r="AT839" i="5"/>
  <c r="AQ839" i="5"/>
  <c r="AT838" i="5"/>
  <c r="AQ838" i="5"/>
  <c r="AT837" i="5"/>
  <c r="AQ837" i="5"/>
  <c r="AT836" i="5"/>
  <c r="AQ836" i="5"/>
  <c r="AT835" i="5"/>
  <c r="AQ835" i="5"/>
  <c r="AT834" i="5"/>
  <c r="AQ834" i="5"/>
  <c r="AT833" i="5"/>
  <c r="AQ833" i="5"/>
  <c r="AT832" i="5"/>
  <c r="AQ832" i="5"/>
  <c r="AT831" i="5"/>
  <c r="AQ831" i="5"/>
  <c r="AT830" i="5"/>
  <c r="AQ830" i="5"/>
  <c r="AT829" i="5"/>
  <c r="AQ829" i="5"/>
  <c r="AT828" i="5"/>
  <c r="AQ828" i="5"/>
  <c r="AT827" i="5"/>
  <c r="AQ827" i="5"/>
  <c r="AT826" i="5"/>
  <c r="AQ826" i="5"/>
  <c r="AT825" i="5"/>
  <c r="AQ825" i="5"/>
  <c r="AT824" i="5"/>
  <c r="AQ824" i="5"/>
  <c r="AT823" i="5"/>
  <c r="AQ823" i="5"/>
  <c r="AT822" i="5"/>
  <c r="AQ822" i="5"/>
  <c r="AT821" i="5"/>
  <c r="AQ821" i="5"/>
  <c r="AT820" i="5"/>
  <c r="AQ820" i="5"/>
  <c r="AT819" i="5"/>
  <c r="AQ819" i="5"/>
  <c r="AT818" i="5"/>
  <c r="AQ818" i="5"/>
  <c r="AT817" i="5"/>
  <c r="AQ817" i="5"/>
  <c r="AT816" i="5"/>
  <c r="AQ816" i="5"/>
  <c r="AT815" i="5"/>
  <c r="AQ815" i="5"/>
  <c r="AT814" i="5"/>
  <c r="AQ814" i="5"/>
  <c r="AT813" i="5"/>
  <c r="AQ813" i="5"/>
  <c r="AT812" i="5"/>
  <c r="AQ812" i="5"/>
  <c r="AT811" i="5"/>
  <c r="AQ811" i="5"/>
  <c r="AT810" i="5"/>
  <c r="AQ810" i="5"/>
  <c r="AT809" i="5"/>
  <c r="AQ809" i="5"/>
  <c r="AT808" i="5"/>
  <c r="AQ808" i="5"/>
  <c r="AT807" i="5"/>
  <c r="AQ807" i="5"/>
  <c r="AT806" i="5"/>
  <c r="AQ806" i="5"/>
  <c r="AT805" i="5"/>
  <c r="AQ805" i="5"/>
  <c r="AT804" i="5"/>
  <c r="AQ804" i="5"/>
  <c r="AT803" i="5"/>
  <c r="AQ803" i="5"/>
  <c r="AT802" i="5"/>
  <c r="AQ802" i="5"/>
  <c r="AT801" i="5"/>
  <c r="AQ801" i="5"/>
  <c r="AT800" i="5"/>
  <c r="AQ800" i="5"/>
  <c r="AT799" i="5"/>
  <c r="AQ799" i="5"/>
  <c r="AT798" i="5"/>
  <c r="AQ798" i="5"/>
  <c r="AT797" i="5"/>
  <c r="AQ797" i="5"/>
  <c r="AT796" i="5"/>
  <c r="AQ796" i="5"/>
  <c r="AT795" i="5"/>
  <c r="AQ795" i="5"/>
  <c r="AT794" i="5"/>
  <c r="AQ794" i="5"/>
  <c r="AT793" i="5"/>
  <c r="AQ793" i="5"/>
  <c r="AT792" i="5"/>
  <c r="AQ792" i="5"/>
  <c r="AT791" i="5"/>
  <c r="AQ791" i="5"/>
  <c r="AT790" i="5"/>
  <c r="AQ790" i="5"/>
  <c r="AT789" i="5"/>
  <c r="AQ789" i="5"/>
  <c r="AT788" i="5"/>
  <c r="AQ788" i="5"/>
  <c r="AT787" i="5"/>
  <c r="AQ787" i="5"/>
  <c r="AT786" i="5"/>
  <c r="AQ786" i="5"/>
  <c r="AT785" i="5"/>
  <c r="AQ785" i="5"/>
  <c r="AT784" i="5"/>
  <c r="AQ784" i="5"/>
  <c r="AT783" i="5"/>
  <c r="AQ783" i="5"/>
  <c r="AT782" i="5"/>
  <c r="AQ782" i="5"/>
  <c r="AT781" i="5"/>
  <c r="AQ781" i="5"/>
  <c r="AT780" i="5"/>
  <c r="AQ780" i="5"/>
  <c r="AT779" i="5"/>
  <c r="AQ779" i="5"/>
  <c r="AT778" i="5"/>
  <c r="AQ778" i="5"/>
  <c r="AT777" i="5"/>
  <c r="AQ777" i="5"/>
  <c r="AT776" i="5"/>
  <c r="AQ776" i="5"/>
  <c r="AT775" i="5"/>
  <c r="AQ775" i="5"/>
  <c r="AT774" i="5"/>
  <c r="AQ774" i="5"/>
  <c r="AT773" i="5"/>
  <c r="AQ773" i="5"/>
  <c r="AT772" i="5"/>
  <c r="AQ772" i="5"/>
  <c r="AT771" i="5"/>
  <c r="AQ771" i="5"/>
  <c r="AT770" i="5"/>
  <c r="AQ770" i="5"/>
  <c r="AT769" i="5"/>
  <c r="AQ769" i="5"/>
  <c r="AT768" i="5"/>
  <c r="AQ768" i="5"/>
  <c r="AT767" i="5"/>
  <c r="AQ767" i="5"/>
  <c r="AT766" i="5"/>
  <c r="AQ766" i="5"/>
  <c r="AT765" i="5"/>
  <c r="AQ765" i="5"/>
  <c r="AT764" i="5"/>
  <c r="AQ764" i="5"/>
  <c r="AU758" i="5" s="1"/>
  <c r="AT763" i="5"/>
  <c r="AQ763" i="5"/>
  <c r="AT762" i="5"/>
  <c r="AQ762" i="5"/>
  <c r="AT761" i="5"/>
  <c r="AQ761" i="5"/>
  <c r="AT760" i="5"/>
  <c r="AQ760" i="5"/>
  <c r="AT759" i="5"/>
  <c r="AQ759" i="5"/>
  <c r="AT758" i="5"/>
  <c r="AQ758" i="5"/>
  <c r="AT757" i="5"/>
  <c r="AQ757" i="5"/>
  <c r="AT756" i="5"/>
  <c r="AQ756" i="5"/>
  <c r="AT755" i="5"/>
  <c r="AQ755" i="5"/>
  <c r="AT754" i="5"/>
  <c r="AQ754" i="5"/>
  <c r="AT753" i="5"/>
  <c r="AQ753" i="5"/>
  <c r="AT752" i="5"/>
  <c r="AQ752" i="5"/>
  <c r="AT751" i="5"/>
  <c r="AQ751" i="5"/>
  <c r="AT750" i="5"/>
  <c r="AQ750" i="5"/>
  <c r="AT749" i="5"/>
  <c r="AQ749" i="5"/>
  <c r="AT748" i="5"/>
  <c r="AQ748" i="5"/>
  <c r="AT747" i="5"/>
  <c r="AQ747" i="5"/>
  <c r="AT746" i="5"/>
  <c r="AQ746" i="5"/>
  <c r="AT745" i="5"/>
  <c r="AQ745" i="5"/>
  <c r="AT744" i="5"/>
  <c r="AQ744" i="5"/>
  <c r="AT743" i="5"/>
  <c r="AQ743" i="5"/>
  <c r="AT742" i="5"/>
  <c r="AQ742" i="5"/>
  <c r="AT741" i="5"/>
  <c r="AQ741" i="5"/>
  <c r="AT740" i="5"/>
  <c r="AQ740" i="5"/>
  <c r="AT739" i="5"/>
  <c r="AQ739" i="5"/>
  <c r="AT738" i="5"/>
  <c r="AQ738" i="5"/>
  <c r="AT737" i="5"/>
  <c r="AQ737" i="5"/>
  <c r="AT736" i="5"/>
  <c r="AQ736" i="5"/>
  <c r="AT735" i="5"/>
  <c r="AQ735" i="5"/>
  <c r="AT734" i="5"/>
  <c r="AQ734" i="5"/>
  <c r="AT733" i="5"/>
  <c r="AQ733" i="5"/>
  <c r="AT732" i="5"/>
  <c r="AQ732" i="5"/>
  <c r="AU682" i="5" s="1"/>
  <c r="AT731" i="5"/>
  <c r="AQ731" i="5"/>
  <c r="AT730" i="5"/>
  <c r="AQ730" i="5"/>
  <c r="AT729" i="5"/>
  <c r="AQ729" i="5"/>
  <c r="AT728" i="5"/>
  <c r="AQ728" i="5"/>
  <c r="AT727" i="5"/>
  <c r="AQ727" i="5"/>
  <c r="AT726" i="5"/>
  <c r="AQ726" i="5"/>
  <c r="AT725" i="5"/>
  <c r="AQ725" i="5"/>
  <c r="AT724" i="5"/>
  <c r="AQ724" i="5"/>
  <c r="AT723" i="5"/>
  <c r="AQ723" i="5"/>
  <c r="AT722" i="5"/>
  <c r="AQ722" i="5"/>
  <c r="AT721" i="5"/>
  <c r="AQ721" i="5"/>
  <c r="AT720" i="5"/>
  <c r="AQ720" i="5"/>
  <c r="AT719" i="5"/>
  <c r="AQ719" i="5"/>
  <c r="AT718" i="5"/>
  <c r="AQ718" i="5"/>
  <c r="AT717" i="5"/>
  <c r="AQ717" i="5"/>
  <c r="AT716" i="5"/>
  <c r="AQ716" i="5"/>
  <c r="AT715" i="5"/>
  <c r="AQ715" i="5"/>
  <c r="AT714" i="5"/>
  <c r="AQ714" i="5"/>
  <c r="AT713" i="5"/>
  <c r="AQ713" i="5"/>
  <c r="AT712" i="5"/>
  <c r="AQ712" i="5"/>
  <c r="AT711" i="5"/>
  <c r="AQ711" i="5"/>
  <c r="AT710" i="5"/>
  <c r="AQ710" i="5"/>
  <c r="AT709" i="5"/>
  <c r="AQ709" i="5"/>
  <c r="AT708" i="5"/>
  <c r="AQ708" i="5"/>
  <c r="AT707" i="5"/>
  <c r="AQ707" i="5"/>
  <c r="AT706" i="5"/>
  <c r="AQ706" i="5"/>
  <c r="AT705" i="5"/>
  <c r="AQ705" i="5"/>
  <c r="AT704" i="5"/>
  <c r="AQ704" i="5"/>
  <c r="AT703" i="5"/>
  <c r="AQ703" i="5"/>
  <c r="AT702" i="5"/>
  <c r="AQ702" i="5"/>
  <c r="AT701" i="5"/>
  <c r="AQ701" i="5"/>
  <c r="AT700" i="5"/>
  <c r="AQ700" i="5"/>
  <c r="AT699" i="5"/>
  <c r="AQ699" i="5"/>
  <c r="AT698" i="5"/>
  <c r="AQ698" i="5"/>
  <c r="AT697" i="5"/>
  <c r="AQ697" i="5"/>
  <c r="AT696" i="5"/>
  <c r="AQ696" i="5"/>
  <c r="AT695" i="5"/>
  <c r="AQ695" i="5"/>
  <c r="AU694" i="5"/>
  <c r="AT694" i="5"/>
  <c r="AQ694" i="5"/>
  <c r="AT693" i="5"/>
  <c r="AQ693" i="5"/>
  <c r="AT692" i="5"/>
  <c r="AQ692" i="5"/>
  <c r="AT691" i="5"/>
  <c r="AQ691" i="5"/>
  <c r="AT690" i="5"/>
  <c r="AQ690" i="5"/>
  <c r="AT689" i="5"/>
  <c r="AQ689" i="5"/>
  <c r="AT688" i="5"/>
  <c r="AQ688" i="5"/>
  <c r="AT687" i="5"/>
  <c r="AQ687" i="5"/>
  <c r="AT686" i="5"/>
  <c r="AQ686" i="5"/>
  <c r="AT685" i="5"/>
  <c r="AQ685" i="5"/>
  <c r="AT684" i="5"/>
  <c r="AQ684" i="5"/>
  <c r="AT683" i="5"/>
  <c r="AQ683" i="5"/>
  <c r="AT682" i="5"/>
  <c r="AQ682" i="5"/>
  <c r="AT681" i="5"/>
  <c r="AQ681" i="5"/>
  <c r="AT680" i="5"/>
  <c r="AQ680" i="5"/>
  <c r="AT679" i="5"/>
  <c r="AQ679" i="5"/>
  <c r="AT678" i="5"/>
  <c r="AQ678" i="5"/>
  <c r="AT677" i="5"/>
  <c r="AQ677" i="5"/>
  <c r="AT676" i="5"/>
  <c r="AQ676" i="5"/>
  <c r="AT675" i="5"/>
  <c r="AQ675" i="5"/>
  <c r="AT674" i="5"/>
  <c r="AQ674" i="5"/>
  <c r="AT673" i="5"/>
  <c r="AQ673" i="5"/>
  <c r="AT672" i="5"/>
  <c r="AQ672" i="5"/>
  <c r="AT671" i="5"/>
  <c r="AQ671" i="5"/>
  <c r="AT670" i="5"/>
  <c r="AQ670" i="5"/>
  <c r="AT669" i="5"/>
  <c r="AQ669" i="5"/>
  <c r="AT668" i="5"/>
  <c r="AQ668" i="5"/>
  <c r="AT667" i="5"/>
  <c r="AQ667" i="5"/>
  <c r="AT666" i="5"/>
  <c r="AQ666" i="5"/>
  <c r="AT665" i="5"/>
  <c r="AQ665" i="5"/>
  <c r="AT664" i="5"/>
  <c r="AQ664" i="5"/>
  <c r="AT663" i="5"/>
  <c r="AQ663" i="5"/>
  <c r="AU658" i="5" s="1"/>
  <c r="AT662" i="5"/>
  <c r="AQ662" i="5"/>
  <c r="AT661" i="5"/>
  <c r="AQ661" i="5"/>
  <c r="AT660" i="5"/>
  <c r="AQ660" i="5"/>
  <c r="AT659" i="5"/>
  <c r="AQ659" i="5"/>
  <c r="AT658" i="5"/>
  <c r="AQ658" i="5"/>
  <c r="AT657" i="5"/>
  <c r="AQ657" i="5"/>
  <c r="AT656" i="5"/>
  <c r="AQ656" i="5"/>
  <c r="AT655" i="5"/>
  <c r="AQ655" i="5"/>
  <c r="AT654" i="5"/>
  <c r="AQ654" i="5"/>
  <c r="AT653" i="5"/>
  <c r="AQ653" i="5"/>
  <c r="AT652" i="5"/>
  <c r="AU652" i="5" s="1"/>
  <c r="AQ652" i="5"/>
  <c r="AT651" i="5"/>
  <c r="AQ651" i="5"/>
  <c r="AT650" i="5"/>
  <c r="AQ650" i="5"/>
  <c r="AT649" i="5"/>
  <c r="AQ649" i="5"/>
  <c r="AT648" i="5"/>
  <c r="AQ648" i="5"/>
  <c r="AT647" i="5"/>
  <c r="AQ647" i="5"/>
  <c r="AT646" i="5"/>
  <c r="AQ646" i="5"/>
  <c r="AT645" i="5"/>
  <c r="AQ645" i="5"/>
  <c r="AT644" i="5"/>
  <c r="AQ644" i="5"/>
  <c r="AT643" i="5"/>
  <c r="AQ643" i="5"/>
  <c r="AT642" i="5"/>
  <c r="AQ642" i="5"/>
  <c r="AT641" i="5"/>
  <c r="AQ641" i="5"/>
  <c r="AT640" i="5"/>
  <c r="AQ640" i="5"/>
  <c r="AT639" i="5"/>
  <c r="AQ639" i="5"/>
  <c r="AT638" i="5"/>
  <c r="AQ638" i="5"/>
  <c r="AT637" i="5"/>
  <c r="AQ637" i="5"/>
  <c r="AT636" i="5"/>
  <c r="AQ636" i="5"/>
  <c r="AT635" i="5"/>
  <c r="AQ635" i="5"/>
  <c r="AT634" i="5"/>
  <c r="AQ634" i="5"/>
  <c r="AT633" i="5"/>
  <c r="AQ633" i="5"/>
  <c r="AT632" i="5"/>
  <c r="AQ632" i="5"/>
  <c r="AT631" i="5"/>
  <c r="AQ631" i="5"/>
  <c r="AT630" i="5"/>
  <c r="AQ630" i="5"/>
  <c r="AT629" i="5"/>
  <c r="AQ629" i="5"/>
  <c r="AT628" i="5"/>
  <c r="AQ628" i="5"/>
  <c r="AT627" i="5"/>
  <c r="AQ627" i="5"/>
  <c r="AT626" i="5"/>
  <c r="AQ626" i="5"/>
  <c r="AT625" i="5"/>
  <c r="AQ625" i="5"/>
  <c r="AT624" i="5"/>
  <c r="AQ624" i="5"/>
  <c r="AT623" i="5"/>
  <c r="AQ623" i="5"/>
  <c r="AT622" i="5"/>
  <c r="AQ622" i="5"/>
  <c r="AT621" i="5"/>
  <c r="AQ621" i="5"/>
  <c r="AT620" i="5"/>
  <c r="AQ620" i="5"/>
  <c r="AT619" i="5"/>
  <c r="AQ619" i="5"/>
  <c r="AT618" i="5"/>
  <c r="AQ618" i="5"/>
  <c r="AT617" i="5"/>
  <c r="AQ617" i="5"/>
  <c r="AT616" i="5"/>
  <c r="AQ616" i="5"/>
  <c r="AT615" i="5"/>
  <c r="AQ615" i="5"/>
  <c r="AT614" i="5"/>
  <c r="AQ614" i="5"/>
  <c r="AT613" i="5"/>
  <c r="AQ613" i="5"/>
  <c r="AT612" i="5"/>
  <c r="AQ612" i="5"/>
  <c r="AT611" i="5"/>
  <c r="AQ611" i="5"/>
  <c r="AU610" i="5"/>
  <c r="AT610" i="5"/>
  <c r="AQ610" i="5"/>
  <c r="AT609" i="5"/>
  <c r="AQ609" i="5"/>
  <c r="AT608" i="5"/>
  <c r="AQ608" i="5"/>
  <c r="AT607" i="5"/>
  <c r="AQ607" i="5"/>
  <c r="AT606" i="5"/>
  <c r="AQ606" i="5"/>
  <c r="AT605" i="5"/>
  <c r="AQ605" i="5"/>
  <c r="AT604" i="5"/>
  <c r="AQ604" i="5"/>
  <c r="AT603" i="5"/>
  <c r="AQ603" i="5"/>
  <c r="AT602" i="5"/>
  <c r="AQ602" i="5"/>
  <c r="AT601" i="5"/>
  <c r="AQ601" i="5"/>
  <c r="AT600" i="5"/>
  <c r="AQ600" i="5"/>
  <c r="AT599" i="5"/>
  <c r="AQ599" i="5"/>
  <c r="AT598" i="5"/>
  <c r="AQ598" i="5"/>
  <c r="AT597" i="5"/>
  <c r="AQ597" i="5"/>
  <c r="AT596" i="5"/>
  <c r="AQ596" i="5"/>
  <c r="AT595" i="5"/>
  <c r="AQ595" i="5"/>
  <c r="AT594" i="5"/>
  <c r="AQ594" i="5"/>
  <c r="AT593" i="5"/>
  <c r="AU593" i="5" s="1"/>
  <c r="AQ593" i="5"/>
  <c r="AU592" i="5"/>
  <c r="AT592" i="5"/>
  <c r="AQ592" i="5"/>
  <c r="AT591" i="5"/>
  <c r="AQ591" i="5"/>
  <c r="AT590" i="5"/>
  <c r="AQ590" i="5"/>
  <c r="AT589" i="5"/>
  <c r="AU589" i="5" s="1"/>
  <c r="AQ589" i="5"/>
  <c r="AT588" i="5"/>
  <c r="AQ588" i="5"/>
  <c r="AT587" i="5"/>
  <c r="AQ587" i="5"/>
  <c r="AT586" i="5"/>
  <c r="AQ586" i="5"/>
  <c r="AT585" i="5"/>
  <c r="AQ585" i="5"/>
  <c r="AT584" i="5"/>
  <c r="AQ584" i="5"/>
  <c r="AT583" i="5"/>
  <c r="AQ583" i="5"/>
  <c r="AT582" i="5"/>
  <c r="AQ582" i="5"/>
  <c r="AU582" i="5" s="1"/>
  <c r="AT581" i="5"/>
  <c r="AQ581" i="5"/>
  <c r="AT580" i="5"/>
  <c r="AQ580" i="5"/>
  <c r="AT579" i="5"/>
  <c r="AQ579" i="5"/>
  <c r="AT578" i="5"/>
  <c r="AQ578" i="5"/>
  <c r="AT577" i="5"/>
  <c r="AQ577" i="5"/>
  <c r="AT576" i="5"/>
  <c r="AQ576" i="5"/>
  <c r="AT575" i="5"/>
  <c r="AQ575" i="5"/>
  <c r="AT574" i="5"/>
  <c r="AQ574" i="5"/>
  <c r="AT573" i="5"/>
  <c r="AQ573" i="5"/>
  <c r="AT572" i="5"/>
  <c r="AQ572" i="5"/>
  <c r="AT571" i="5"/>
  <c r="AQ571" i="5"/>
  <c r="AT570" i="5"/>
  <c r="AQ570" i="5"/>
  <c r="AT569" i="5"/>
  <c r="AQ569" i="5"/>
  <c r="AT568" i="5"/>
  <c r="AQ568" i="5"/>
  <c r="AU565" i="5" s="1"/>
  <c r="AT567" i="5"/>
  <c r="AQ567" i="5"/>
  <c r="AT566" i="5"/>
  <c r="AQ566" i="5"/>
  <c r="AT565" i="5"/>
  <c r="AQ565" i="5"/>
  <c r="AT564" i="5"/>
  <c r="AQ564" i="5"/>
  <c r="AT563" i="5"/>
  <c r="AQ563" i="5"/>
  <c r="AT562" i="5"/>
  <c r="AQ562" i="5"/>
  <c r="AT561" i="5"/>
  <c r="AQ561" i="5"/>
  <c r="AT560" i="5"/>
  <c r="AQ560" i="5"/>
  <c r="AT559" i="5"/>
  <c r="AQ559" i="5"/>
  <c r="AT558" i="5"/>
  <c r="AQ558" i="5"/>
  <c r="AU549" i="5" s="1"/>
  <c r="AT557" i="5"/>
  <c r="AQ557" i="5"/>
  <c r="AT556" i="5"/>
  <c r="AQ556" i="5"/>
  <c r="AT555" i="5"/>
  <c r="AQ555" i="5"/>
  <c r="AT554" i="5"/>
  <c r="AQ554" i="5"/>
  <c r="AT553" i="5"/>
  <c r="AQ553" i="5"/>
  <c r="AT552" i="5"/>
  <c r="AQ552" i="5"/>
  <c r="AT551" i="5"/>
  <c r="AQ551" i="5"/>
  <c r="AT550" i="5"/>
  <c r="AQ550" i="5"/>
  <c r="AT549" i="5"/>
  <c r="AQ549" i="5"/>
  <c r="AT548" i="5"/>
  <c r="AQ548" i="5"/>
  <c r="AT547" i="5"/>
  <c r="AQ547" i="5"/>
  <c r="AT546" i="5"/>
  <c r="AQ546" i="5"/>
  <c r="AT545" i="5"/>
  <c r="AQ545" i="5"/>
  <c r="AT544" i="5"/>
  <c r="AQ544" i="5"/>
  <c r="AT543" i="5"/>
  <c r="AQ543" i="5"/>
  <c r="AT542" i="5"/>
  <c r="AQ542" i="5"/>
  <c r="AT541" i="5"/>
  <c r="AQ541" i="5"/>
  <c r="AT540" i="5"/>
  <c r="AQ540" i="5"/>
  <c r="AT539" i="5"/>
  <c r="AQ539" i="5"/>
  <c r="AT538" i="5"/>
  <c r="AQ538" i="5"/>
  <c r="AT537" i="5"/>
  <c r="AQ537" i="5"/>
  <c r="AT536" i="5"/>
  <c r="AQ536" i="5"/>
  <c r="AT535" i="5"/>
  <c r="AQ535" i="5"/>
  <c r="AT534" i="5"/>
  <c r="AQ534" i="5"/>
  <c r="AU534" i="5" s="1"/>
  <c r="AT533" i="5"/>
  <c r="AQ533" i="5"/>
  <c r="AT532" i="5"/>
  <c r="AQ532" i="5"/>
  <c r="AT531" i="5"/>
  <c r="AQ531" i="5"/>
  <c r="AT530" i="5"/>
  <c r="AQ530" i="5"/>
  <c r="AT529" i="5"/>
  <c r="AQ529" i="5"/>
  <c r="AT528" i="5"/>
  <c r="AQ528" i="5"/>
  <c r="AT527" i="5"/>
  <c r="AQ527" i="5"/>
  <c r="AU526" i="5"/>
  <c r="AT526" i="5"/>
  <c r="AQ526" i="5"/>
  <c r="AT525" i="5"/>
  <c r="AQ525" i="5"/>
  <c r="AT524" i="5"/>
  <c r="AQ524" i="5"/>
  <c r="AT523" i="5"/>
  <c r="AQ523" i="5"/>
  <c r="AU519" i="5" s="1"/>
  <c r="AT522" i="5"/>
  <c r="AQ522" i="5"/>
  <c r="AT521" i="5"/>
  <c r="AQ521" i="5"/>
  <c r="AT520" i="5"/>
  <c r="AQ520" i="5"/>
  <c r="AT519" i="5"/>
  <c r="AQ519" i="5"/>
  <c r="AT518" i="5"/>
  <c r="AQ518" i="5"/>
  <c r="AT517" i="5"/>
  <c r="AQ517" i="5"/>
  <c r="AT516" i="5"/>
  <c r="AQ516" i="5"/>
  <c r="AT515" i="5"/>
  <c r="AQ515" i="5"/>
  <c r="AT514" i="5"/>
  <c r="AQ514" i="5"/>
  <c r="AT513" i="5"/>
  <c r="AQ513" i="5"/>
  <c r="AT512" i="5"/>
  <c r="AQ512" i="5"/>
  <c r="AU512" i="5" s="1"/>
  <c r="AT511" i="5"/>
  <c r="AQ511" i="5"/>
  <c r="AT510" i="5"/>
  <c r="AQ510" i="5"/>
  <c r="AT509" i="5"/>
  <c r="AQ509" i="5"/>
  <c r="AT508" i="5"/>
  <c r="AQ508" i="5"/>
  <c r="AT507" i="5"/>
  <c r="AQ507" i="5"/>
  <c r="AT506" i="5"/>
  <c r="AQ506" i="5"/>
  <c r="AT505" i="5"/>
  <c r="AQ505" i="5"/>
  <c r="AT504" i="5"/>
  <c r="AU504" i="5" s="1"/>
  <c r="AQ504" i="5"/>
  <c r="AT503" i="5"/>
  <c r="AQ503" i="5"/>
  <c r="AT502" i="5"/>
  <c r="AQ502" i="5"/>
  <c r="AT501" i="5"/>
  <c r="AQ501" i="5"/>
  <c r="AT500" i="5"/>
  <c r="AQ500" i="5"/>
  <c r="AT499" i="5"/>
  <c r="AQ499" i="5"/>
  <c r="AT498" i="5"/>
  <c r="AQ498" i="5"/>
  <c r="AT497" i="5"/>
  <c r="AQ497" i="5"/>
  <c r="AT496" i="5"/>
  <c r="AQ496" i="5"/>
  <c r="AT495" i="5"/>
  <c r="AQ495" i="5"/>
  <c r="AT494" i="5"/>
  <c r="AQ494" i="5"/>
  <c r="AT493" i="5"/>
  <c r="AU493" i="5" s="1"/>
  <c r="AQ493" i="5"/>
  <c r="AT492" i="5"/>
  <c r="AQ492" i="5"/>
  <c r="AT491" i="5"/>
  <c r="AQ491" i="5"/>
  <c r="AT490" i="5"/>
  <c r="AU490" i="5" s="1"/>
  <c r="AQ490" i="5"/>
  <c r="AT489" i="5"/>
  <c r="AQ489" i="5"/>
  <c r="AT488" i="5"/>
  <c r="AQ488" i="5"/>
  <c r="AT487" i="5"/>
  <c r="AQ487" i="5"/>
  <c r="AT486" i="5"/>
  <c r="AQ486" i="5"/>
  <c r="AT485" i="5"/>
  <c r="AQ485" i="5"/>
  <c r="AT484" i="5"/>
  <c r="AQ484" i="5"/>
  <c r="AT483" i="5"/>
  <c r="AU483" i="5" s="1"/>
  <c r="AQ483" i="5"/>
  <c r="AT482" i="5"/>
  <c r="AQ482" i="5"/>
  <c r="AT481" i="5"/>
  <c r="AQ481" i="5"/>
  <c r="AT480" i="5"/>
  <c r="AQ480" i="5"/>
  <c r="AT479" i="5"/>
  <c r="AU479" i="5" s="1"/>
  <c r="AQ479" i="5"/>
  <c r="AT478" i="5"/>
  <c r="AQ478" i="5"/>
  <c r="AT477" i="5"/>
  <c r="AQ477" i="5"/>
  <c r="AT476" i="5"/>
  <c r="AQ476" i="5"/>
  <c r="AT475" i="5"/>
  <c r="AQ475" i="5"/>
  <c r="AT474" i="5"/>
  <c r="AQ474" i="5"/>
  <c r="AT473" i="5"/>
  <c r="AQ473" i="5"/>
  <c r="AT472" i="5"/>
  <c r="AQ472" i="5"/>
  <c r="AT471" i="5"/>
  <c r="AQ471" i="5"/>
  <c r="AT470" i="5"/>
  <c r="AQ470" i="5"/>
  <c r="AT469" i="5"/>
  <c r="AQ469" i="5"/>
  <c r="AT468" i="5"/>
  <c r="AQ468" i="5"/>
  <c r="AT467" i="5"/>
  <c r="AQ467" i="5"/>
  <c r="AT466" i="5"/>
  <c r="AQ466" i="5"/>
  <c r="AT465" i="5"/>
  <c r="AQ465" i="5"/>
  <c r="AT464" i="5"/>
  <c r="AQ464" i="5"/>
  <c r="AT463" i="5"/>
  <c r="AQ463" i="5"/>
  <c r="AT462" i="5"/>
  <c r="AQ462" i="5"/>
  <c r="AT461" i="5"/>
  <c r="AQ461" i="5"/>
  <c r="AT460" i="5"/>
  <c r="AQ460" i="5"/>
  <c r="AT459" i="5"/>
  <c r="AQ459" i="5"/>
  <c r="AT458" i="5"/>
  <c r="AQ458" i="5"/>
  <c r="AT457" i="5"/>
  <c r="AQ457" i="5"/>
  <c r="AT456" i="5"/>
  <c r="AQ456" i="5"/>
  <c r="AT455" i="5"/>
  <c r="AQ455" i="5"/>
  <c r="AT454" i="5"/>
  <c r="AQ454" i="5"/>
  <c r="AT453" i="5"/>
  <c r="AQ453" i="5"/>
  <c r="AT452" i="5"/>
  <c r="AQ452" i="5"/>
  <c r="AT451" i="5"/>
  <c r="AQ451" i="5"/>
  <c r="AT450" i="5"/>
  <c r="AQ450" i="5"/>
  <c r="AT449" i="5"/>
  <c r="AU449" i="5" s="1"/>
  <c r="AQ449" i="5"/>
  <c r="AT448" i="5"/>
  <c r="AQ448" i="5"/>
  <c r="AT447" i="5"/>
  <c r="AQ447" i="5"/>
  <c r="AT446" i="5"/>
  <c r="AQ446" i="5"/>
  <c r="AT445" i="5"/>
  <c r="AQ445" i="5"/>
  <c r="AT444" i="5"/>
  <c r="AQ444" i="5"/>
  <c r="AU441" i="5" s="1"/>
  <c r="AT443" i="5"/>
  <c r="AQ443" i="5"/>
  <c r="AT442" i="5"/>
  <c r="AQ442" i="5"/>
  <c r="AT441" i="5"/>
  <c r="AQ441" i="5"/>
  <c r="AT440" i="5"/>
  <c r="AQ440" i="5"/>
  <c r="AT439" i="5"/>
  <c r="AQ439" i="5"/>
  <c r="AU438" i="5"/>
  <c r="AT438" i="5"/>
  <c r="AQ438" i="5"/>
  <c r="AT437" i="5"/>
  <c r="AQ437" i="5"/>
  <c r="AT436" i="5"/>
  <c r="AQ436" i="5"/>
  <c r="AT435" i="5"/>
  <c r="AQ435" i="5"/>
  <c r="AT434" i="5"/>
  <c r="AQ434" i="5"/>
  <c r="AT433" i="5"/>
  <c r="AQ433" i="5"/>
  <c r="AT432" i="5"/>
  <c r="AQ432" i="5"/>
  <c r="AT431" i="5"/>
  <c r="AU431" i="5" s="1"/>
  <c r="AQ431" i="5"/>
  <c r="AT430" i="5"/>
  <c r="AQ430" i="5"/>
  <c r="AT429" i="5"/>
  <c r="AQ429" i="5"/>
  <c r="AT428" i="5"/>
  <c r="AQ428" i="5"/>
  <c r="AU425" i="5" s="1"/>
  <c r="AT427" i="5"/>
  <c r="AQ427" i="5"/>
  <c r="AT426" i="5"/>
  <c r="AQ426" i="5"/>
  <c r="AT425" i="5"/>
  <c r="AQ425" i="5"/>
  <c r="AT424" i="5"/>
  <c r="AQ424" i="5"/>
  <c r="AU424" i="5" s="1"/>
  <c r="AT423" i="5"/>
  <c r="AQ423" i="5"/>
  <c r="AU422" i="5" s="1"/>
  <c r="AT422" i="5"/>
  <c r="AQ422" i="5"/>
  <c r="AT421" i="5"/>
  <c r="AQ421" i="5"/>
  <c r="AT420" i="5"/>
  <c r="AQ420" i="5"/>
  <c r="AT419" i="5"/>
  <c r="AQ419" i="5"/>
  <c r="AT418" i="5"/>
  <c r="AQ418" i="5"/>
  <c r="AT417" i="5"/>
  <c r="AQ417" i="5"/>
  <c r="AU416" i="5"/>
  <c r="AT416" i="5"/>
  <c r="AQ416" i="5"/>
  <c r="AT415" i="5"/>
  <c r="AQ415" i="5"/>
  <c r="AT414" i="5"/>
  <c r="AQ414" i="5"/>
  <c r="AT413" i="5"/>
  <c r="AQ413" i="5"/>
  <c r="AT412" i="5"/>
  <c r="AQ412" i="5"/>
  <c r="AT411" i="5"/>
  <c r="AQ411" i="5"/>
  <c r="AT410" i="5"/>
  <c r="AQ410" i="5"/>
  <c r="AT409" i="5"/>
  <c r="AQ409" i="5"/>
  <c r="AT408" i="5"/>
  <c r="AQ408" i="5"/>
  <c r="AT407" i="5"/>
  <c r="AQ407" i="5"/>
  <c r="AT406" i="5"/>
  <c r="AQ406" i="5"/>
  <c r="AT405" i="5"/>
  <c r="AQ405" i="5"/>
  <c r="AT404" i="5"/>
  <c r="AQ404" i="5"/>
  <c r="AT403" i="5"/>
  <c r="AQ403" i="5"/>
  <c r="AT402" i="5"/>
  <c r="AQ402" i="5"/>
  <c r="AT401" i="5"/>
  <c r="AU401" i="5" s="1"/>
  <c r="AQ401" i="5"/>
  <c r="AT400" i="5"/>
  <c r="AQ400" i="5"/>
  <c r="AT399" i="5"/>
  <c r="AQ399" i="5"/>
  <c r="AT398" i="5"/>
  <c r="AQ398" i="5"/>
  <c r="AU394" i="5" s="1"/>
  <c r="AT397" i="5"/>
  <c r="AQ397" i="5"/>
  <c r="AT396" i="5"/>
  <c r="AQ396" i="5"/>
  <c r="AT395" i="5"/>
  <c r="AQ395" i="5"/>
  <c r="AT394" i="5"/>
  <c r="AQ394" i="5"/>
  <c r="AT393" i="5"/>
  <c r="AQ393" i="5"/>
  <c r="AT392" i="5"/>
  <c r="AQ392" i="5"/>
  <c r="AT391" i="5"/>
  <c r="AQ391" i="5"/>
  <c r="AU388" i="5" s="1"/>
  <c r="AT390" i="5"/>
  <c r="AQ390" i="5"/>
  <c r="AT389" i="5"/>
  <c r="AQ389" i="5"/>
  <c r="AT388" i="5"/>
  <c r="AQ388" i="5"/>
  <c r="AT387" i="5"/>
  <c r="AQ387" i="5"/>
  <c r="AT386" i="5"/>
  <c r="AQ386" i="5"/>
  <c r="AT385" i="5"/>
  <c r="AQ385" i="5"/>
  <c r="AT384" i="5"/>
  <c r="AQ384" i="5"/>
  <c r="AT383" i="5"/>
  <c r="AQ383" i="5"/>
  <c r="AU370" i="5" s="1"/>
  <c r="AT382" i="5"/>
  <c r="AU382" i="5" s="1"/>
  <c r="AQ382" i="5"/>
  <c r="AT381" i="5"/>
  <c r="AQ381" i="5"/>
  <c r="AT380" i="5"/>
  <c r="AQ380" i="5"/>
  <c r="AT379" i="5"/>
  <c r="AQ379" i="5"/>
  <c r="AT378" i="5"/>
  <c r="AQ378" i="5"/>
  <c r="AT377" i="5"/>
  <c r="AQ377" i="5"/>
  <c r="AT376" i="5"/>
  <c r="AQ376" i="5"/>
  <c r="AT375" i="5"/>
  <c r="AQ375" i="5"/>
  <c r="AT374" i="5"/>
  <c r="AQ374" i="5"/>
  <c r="AT373" i="5"/>
  <c r="AQ373" i="5"/>
  <c r="AT372" i="5"/>
  <c r="AQ372" i="5"/>
  <c r="AT371" i="5"/>
  <c r="AU371" i="5" s="1"/>
  <c r="AQ371" i="5"/>
  <c r="AT370" i="5"/>
  <c r="AQ370" i="5"/>
  <c r="AT369" i="5"/>
  <c r="AQ369" i="5"/>
  <c r="AU369" i="5" s="1"/>
  <c r="AT368" i="5"/>
  <c r="AQ368" i="5"/>
  <c r="AT367" i="5"/>
  <c r="AQ367" i="5"/>
  <c r="AT366" i="5"/>
  <c r="AQ366" i="5"/>
  <c r="AU362" i="5" s="1"/>
  <c r="AT365" i="5"/>
  <c r="AU365" i="5" s="1"/>
  <c r="AQ365" i="5"/>
  <c r="AT364" i="5"/>
  <c r="AQ364" i="5"/>
  <c r="AT363" i="5"/>
  <c r="AQ363" i="5"/>
  <c r="AT362" i="5"/>
  <c r="AQ362" i="5"/>
  <c r="AU353" i="5" s="1"/>
  <c r="AT361" i="5"/>
  <c r="AQ361" i="5"/>
  <c r="AT360" i="5"/>
  <c r="AQ360" i="5"/>
  <c r="AT359" i="5"/>
  <c r="AQ359" i="5"/>
  <c r="AT358" i="5"/>
  <c r="AU358" i="5" s="1"/>
  <c r="AQ358" i="5"/>
  <c r="AT357" i="5"/>
  <c r="AQ357" i="5"/>
  <c r="AT356" i="5"/>
  <c r="AQ356" i="5"/>
  <c r="AT355" i="5"/>
  <c r="AQ355" i="5"/>
  <c r="AU354" i="5"/>
  <c r="AT354" i="5"/>
  <c r="AQ354" i="5"/>
  <c r="AT353" i="5"/>
  <c r="AQ353" i="5"/>
  <c r="AT352" i="5"/>
  <c r="AQ352" i="5"/>
  <c r="AU351" i="5"/>
  <c r="AT351" i="5"/>
  <c r="AQ351" i="5"/>
  <c r="AU348" i="5" s="1"/>
  <c r="AT350" i="5"/>
  <c r="AQ350" i="5"/>
  <c r="AT349" i="5"/>
  <c r="AQ349" i="5"/>
  <c r="AT348" i="5"/>
  <c r="AQ348" i="5"/>
  <c r="AU342" i="5" s="1"/>
  <c r="AT347" i="5"/>
  <c r="AQ347" i="5"/>
  <c r="AT346" i="5"/>
  <c r="AQ346" i="5"/>
  <c r="AT345" i="5"/>
  <c r="AQ345" i="5"/>
  <c r="AT344" i="5"/>
  <c r="AQ344" i="5"/>
  <c r="AT343" i="5"/>
  <c r="AQ343" i="5"/>
  <c r="AT342" i="5"/>
  <c r="AQ342" i="5"/>
  <c r="AT341" i="5"/>
  <c r="AQ341" i="5"/>
  <c r="AT340" i="5"/>
  <c r="AQ340" i="5"/>
  <c r="AT339" i="5"/>
  <c r="AQ339" i="5"/>
  <c r="AT338" i="5"/>
  <c r="AQ338" i="5"/>
  <c r="AT337" i="5"/>
  <c r="AQ337" i="5"/>
  <c r="AT336" i="5"/>
  <c r="AQ336" i="5"/>
  <c r="AT335" i="5"/>
  <c r="AQ335" i="5"/>
  <c r="AU328" i="5" s="1"/>
  <c r="AT334" i="5"/>
  <c r="AQ334" i="5"/>
  <c r="AT333" i="5"/>
  <c r="AQ333" i="5"/>
  <c r="AT332" i="5"/>
  <c r="AQ332" i="5"/>
  <c r="AT331" i="5"/>
  <c r="AQ331" i="5"/>
  <c r="AT330" i="5"/>
  <c r="AQ330" i="5"/>
  <c r="AT329" i="5"/>
  <c r="AU329" i="5" s="1"/>
  <c r="AQ329" i="5"/>
  <c r="AT328" i="5"/>
  <c r="AQ328" i="5"/>
  <c r="AT327" i="5"/>
  <c r="AQ327" i="5"/>
  <c r="AU323" i="5" s="1"/>
  <c r="AT326" i="5"/>
  <c r="AQ326" i="5"/>
  <c r="AU326" i="5" s="1"/>
  <c r="AT325" i="5"/>
  <c r="AQ325" i="5"/>
  <c r="AT324" i="5"/>
  <c r="AQ324" i="5"/>
  <c r="AT323" i="5"/>
  <c r="AQ323" i="5"/>
  <c r="AT322" i="5"/>
  <c r="AQ322" i="5"/>
  <c r="AT321" i="5"/>
  <c r="AQ321" i="5"/>
  <c r="AU315" i="5" s="1"/>
  <c r="AT320" i="5"/>
  <c r="AQ320" i="5"/>
  <c r="AT319" i="5"/>
  <c r="AQ319" i="5"/>
  <c r="AT318" i="5"/>
  <c r="AU318" i="5" s="1"/>
  <c r="AQ318" i="5"/>
  <c r="AT317" i="5"/>
  <c r="AU317" i="5" s="1"/>
  <c r="AQ317" i="5"/>
  <c r="AT316" i="5"/>
  <c r="AQ316" i="5"/>
  <c r="AT315" i="5"/>
  <c r="AQ315" i="5"/>
  <c r="AT314" i="5"/>
  <c r="AQ314" i="5"/>
  <c r="AT313" i="5"/>
  <c r="AQ313" i="5"/>
  <c r="AT312" i="5"/>
  <c r="AQ312" i="5"/>
  <c r="AT311" i="5"/>
  <c r="AQ311" i="5"/>
  <c r="AT310" i="5"/>
  <c r="AQ310" i="5"/>
  <c r="AU298" i="5" s="1"/>
  <c r="AT309" i="5"/>
  <c r="AQ309" i="5"/>
  <c r="AU304" i="5" s="1"/>
  <c r="AT308" i="5"/>
  <c r="AQ308" i="5"/>
  <c r="AT307" i="5"/>
  <c r="AQ307" i="5"/>
  <c r="AT306" i="5"/>
  <c r="AQ306" i="5"/>
  <c r="AT305" i="5"/>
  <c r="AQ305" i="5"/>
  <c r="AT304" i="5"/>
  <c r="AQ304" i="5"/>
  <c r="AU303" i="5"/>
  <c r="AT303" i="5"/>
  <c r="AQ303" i="5"/>
  <c r="AT302" i="5"/>
  <c r="AQ302" i="5"/>
  <c r="AT301" i="5"/>
  <c r="AQ301" i="5"/>
  <c r="AT300" i="5"/>
  <c r="AQ300" i="5"/>
  <c r="AT299" i="5"/>
  <c r="AQ299" i="5"/>
  <c r="AT298" i="5"/>
  <c r="AQ298" i="5"/>
  <c r="AT297" i="5"/>
  <c r="AQ297" i="5"/>
  <c r="AT296" i="5"/>
  <c r="AQ296" i="5"/>
  <c r="AT295" i="5"/>
  <c r="AQ295" i="5"/>
  <c r="AT294" i="5"/>
  <c r="AQ294" i="5"/>
  <c r="AT293" i="5"/>
  <c r="AQ293" i="5"/>
  <c r="AU278" i="5" s="1"/>
  <c r="AT292" i="5"/>
  <c r="AQ292" i="5"/>
  <c r="AT291" i="5"/>
  <c r="AQ291" i="5"/>
  <c r="AT290" i="5"/>
  <c r="AU290" i="5" s="1"/>
  <c r="AQ290" i="5"/>
  <c r="AU289" i="5"/>
  <c r="AT289" i="5"/>
  <c r="AQ289" i="5"/>
  <c r="AT288" i="5"/>
  <c r="AQ288" i="5"/>
  <c r="AT287" i="5"/>
  <c r="AQ287" i="5"/>
  <c r="AU284" i="5" s="1"/>
  <c r="AT286" i="5"/>
  <c r="AU286" i="5" s="1"/>
  <c r="AQ286" i="5"/>
  <c r="AT285" i="5"/>
  <c r="AQ285" i="5"/>
  <c r="AT284" i="5"/>
  <c r="AQ284" i="5"/>
  <c r="AT283" i="5"/>
  <c r="AQ283" i="5"/>
  <c r="AT282" i="5"/>
  <c r="AQ282" i="5"/>
  <c r="AU276" i="5" s="1"/>
  <c r="AT281" i="5"/>
  <c r="AQ281" i="5"/>
  <c r="AT280" i="5"/>
  <c r="AQ280" i="5"/>
  <c r="AT279" i="5"/>
  <c r="AU279" i="5" s="1"/>
  <c r="AQ279" i="5"/>
  <c r="AT278" i="5"/>
  <c r="AQ278" i="5"/>
  <c r="AT277" i="5"/>
  <c r="AQ277" i="5"/>
  <c r="AT276" i="5"/>
  <c r="AQ276" i="5"/>
  <c r="AU270" i="5" s="1"/>
  <c r="AT275" i="5"/>
  <c r="AQ275" i="5"/>
  <c r="AT274" i="5"/>
  <c r="AQ274" i="5"/>
  <c r="AT273" i="5"/>
  <c r="AQ273" i="5"/>
  <c r="AT272" i="5"/>
  <c r="AU272" i="5" s="1"/>
  <c r="AQ272" i="5"/>
  <c r="AT271" i="5"/>
  <c r="AQ271" i="5"/>
  <c r="AT270" i="5"/>
  <c r="AQ270" i="5"/>
  <c r="AT269" i="5"/>
  <c r="AQ269" i="5"/>
  <c r="AT268" i="5"/>
  <c r="AQ268" i="5"/>
  <c r="AT267" i="5"/>
  <c r="AQ267" i="5"/>
  <c r="AT266" i="5"/>
  <c r="AQ266" i="5"/>
  <c r="AT265" i="5"/>
  <c r="AQ265" i="5"/>
  <c r="AT264" i="5"/>
  <c r="AQ264" i="5"/>
  <c r="AT263" i="5"/>
  <c r="AU263" i="5" s="1"/>
  <c r="AQ263" i="5"/>
  <c r="AU262" i="5"/>
  <c r="AT262" i="5"/>
  <c r="AQ262" i="5"/>
  <c r="AT261" i="5"/>
  <c r="AQ261" i="5"/>
  <c r="AT260" i="5"/>
  <c r="AQ260" i="5"/>
  <c r="AU254" i="5" s="1"/>
  <c r="AT259" i="5"/>
  <c r="AU259" i="5" s="1"/>
  <c r="AQ259" i="5"/>
  <c r="AT258" i="5"/>
  <c r="AQ258" i="5"/>
  <c r="AT257" i="5"/>
  <c r="AQ257" i="5"/>
  <c r="AT256" i="5"/>
  <c r="AQ256" i="5"/>
  <c r="AU255" i="5"/>
  <c r="AT255" i="5"/>
  <c r="AQ255" i="5"/>
  <c r="AT254" i="5"/>
  <c r="AQ254" i="5"/>
  <c r="AT253" i="5"/>
  <c r="AQ253" i="5"/>
  <c r="AU252" i="5"/>
  <c r="AT252" i="5"/>
  <c r="AQ252" i="5"/>
  <c r="AU246" i="5" s="1"/>
  <c r="AT251" i="5"/>
  <c r="AQ251" i="5"/>
  <c r="AT250" i="5"/>
  <c r="AQ250" i="5"/>
  <c r="AT249" i="5"/>
  <c r="AQ249" i="5"/>
  <c r="AT248" i="5"/>
  <c r="AQ248" i="5"/>
  <c r="AT247" i="5"/>
  <c r="AU247" i="5" s="1"/>
  <c r="AQ247" i="5"/>
  <c r="AT246" i="5"/>
  <c r="AQ246" i="5"/>
  <c r="AT245" i="5"/>
  <c r="AQ245" i="5"/>
  <c r="AT244" i="5"/>
  <c r="AQ244" i="5"/>
  <c r="AU244" i="5" s="1"/>
  <c r="AT243" i="5"/>
  <c r="AQ243" i="5"/>
  <c r="AT242" i="5"/>
  <c r="AU242" i="5" s="1"/>
  <c r="AQ242" i="5"/>
  <c r="AT241" i="5"/>
  <c r="AQ241" i="5"/>
  <c r="AT240" i="5"/>
  <c r="AQ240" i="5"/>
  <c r="AT239" i="5"/>
  <c r="AU239" i="5" s="1"/>
  <c r="AQ239" i="5"/>
  <c r="AT238" i="5"/>
  <c r="AQ238" i="5"/>
  <c r="AT237" i="5"/>
  <c r="AQ237" i="5"/>
  <c r="AT236" i="5"/>
  <c r="AQ236" i="5"/>
  <c r="AU230" i="5" s="1"/>
  <c r="AT235" i="5"/>
  <c r="AQ235" i="5"/>
  <c r="AT234" i="5"/>
  <c r="AQ234" i="5"/>
  <c r="AT233" i="5"/>
  <c r="AQ233" i="5"/>
  <c r="AT232" i="5"/>
  <c r="AQ232" i="5"/>
  <c r="AT231" i="5"/>
  <c r="AU231" i="5" s="1"/>
  <c r="AQ231" i="5"/>
  <c r="AT230" i="5"/>
  <c r="AQ230" i="5"/>
  <c r="AT229" i="5"/>
  <c r="AQ229" i="5"/>
  <c r="AU229" i="5" s="1"/>
  <c r="AT228" i="5"/>
  <c r="AQ228" i="5"/>
  <c r="AT227" i="5"/>
  <c r="AQ227" i="5"/>
  <c r="AT226" i="5"/>
  <c r="AQ226" i="5"/>
  <c r="AU223" i="5" s="1"/>
  <c r="AT225" i="5"/>
  <c r="AU225" i="5" s="1"/>
  <c r="AQ225" i="5"/>
  <c r="AT224" i="5"/>
  <c r="AQ224" i="5"/>
  <c r="AT223" i="5"/>
  <c r="AQ223" i="5"/>
  <c r="AT222" i="5"/>
  <c r="AQ222" i="5"/>
  <c r="AT221" i="5"/>
  <c r="AQ221" i="5"/>
  <c r="AT220" i="5"/>
  <c r="AQ220" i="5"/>
  <c r="AT219" i="5"/>
  <c r="AQ219" i="5"/>
  <c r="AT218" i="5"/>
  <c r="AQ218" i="5"/>
  <c r="AU212" i="5" s="1"/>
  <c r="AT217" i="5"/>
  <c r="AQ217" i="5"/>
  <c r="AT216" i="5"/>
  <c r="AQ216" i="5"/>
  <c r="AT215" i="5"/>
  <c r="AU215" i="5" s="1"/>
  <c r="AQ215" i="5"/>
  <c r="AT214" i="5"/>
  <c r="AQ214" i="5"/>
  <c r="AT213" i="5"/>
  <c r="AQ213" i="5"/>
  <c r="AT212" i="5"/>
  <c r="AQ212" i="5"/>
  <c r="AU206" i="5" s="1"/>
  <c r="AT211" i="5"/>
  <c r="AQ211" i="5"/>
  <c r="AT210" i="5"/>
  <c r="AQ210" i="5"/>
  <c r="AT209" i="5"/>
  <c r="AQ209" i="5"/>
  <c r="AT208" i="5"/>
  <c r="AU208" i="5" s="1"/>
  <c r="AQ208" i="5"/>
  <c r="AT207" i="5"/>
  <c r="AQ207" i="5"/>
  <c r="AT206" i="5"/>
  <c r="AQ206" i="5"/>
  <c r="AT205" i="5"/>
  <c r="AQ205" i="5"/>
  <c r="AT204" i="5"/>
  <c r="AQ204" i="5"/>
  <c r="AT203" i="5"/>
  <c r="AQ203" i="5"/>
  <c r="AT202" i="5"/>
  <c r="AQ202" i="5"/>
  <c r="AT201" i="5"/>
  <c r="AQ201" i="5"/>
  <c r="AT200" i="5"/>
  <c r="AQ200" i="5"/>
  <c r="AT199" i="5"/>
  <c r="AU199" i="5" s="1"/>
  <c r="AQ199" i="5"/>
  <c r="AU198" i="5"/>
  <c r="AT198" i="5"/>
  <c r="AQ198" i="5"/>
  <c r="AT197" i="5"/>
  <c r="AQ197" i="5"/>
  <c r="AT196" i="5"/>
  <c r="AQ196" i="5"/>
  <c r="AU190" i="5" s="1"/>
  <c r="AT195" i="5"/>
  <c r="AU195" i="5" s="1"/>
  <c r="AQ195" i="5"/>
  <c r="AT194" i="5"/>
  <c r="AQ194" i="5"/>
  <c r="AT193" i="5"/>
  <c r="AQ193" i="5"/>
  <c r="AT192" i="5"/>
  <c r="AQ192" i="5"/>
  <c r="AU191" i="5"/>
  <c r="AT191" i="5"/>
  <c r="AQ191" i="5"/>
  <c r="AT190" i="5"/>
  <c r="AQ190" i="5"/>
  <c r="AT189" i="5"/>
  <c r="AQ189" i="5"/>
  <c r="AU188" i="5"/>
  <c r="AT188" i="5"/>
  <c r="AQ188" i="5"/>
  <c r="AU182" i="5" s="1"/>
  <c r="AT187" i="5"/>
  <c r="AQ187" i="5"/>
  <c r="AT186" i="5"/>
  <c r="AQ186" i="5"/>
  <c r="AT185" i="5"/>
  <c r="AQ185" i="5"/>
  <c r="AT184" i="5"/>
  <c r="AQ184" i="5"/>
  <c r="AT183" i="5"/>
  <c r="AU183" i="5" s="1"/>
  <c r="AQ183" i="5"/>
  <c r="AT182" i="5"/>
  <c r="AQ182" i="5"/>
  <c r="AT181" i="5"/>
  <c r="AQ181" i="5"/>
  <c r="AT180" i="5"/>
  <c r="AQ180" i="5"/>
  <c r="AT179" i="5"/>
  <c r="AQ179" i="5"/>
  <c r="AT178" i="5"/>
  <c r="AU178" i="5" s="1"/>
  <c r="AQ178" i="5"/>
  <c r="AT177" i="5"/>
  <c r="AQ177" i="5"/>
  <c r="AT176" i="5"/>
  <c r="AQ176" i="5"/>
  <c r="AT175" i="5"/>
  <c r="AU175" i="5" s="1"/>
  <c r="AQ175" i="5"/>
  <c r="AT174" i="5"/>
  <c r="AQ174" i="5"/>
  <c r="AT173" i="5"/>
  <c r="AQ173" i="5"/>
  <c r="AT172" i="5"/>
  <c r="AQ172" i="5"/>
  <c r="AU166" i="5" s="1"/>
  <c r="AT171" i="5"/>
  <c r="AQ171" i="5"/>
  <c r="AT170" i="5"/>
  <c r="AQ170" i="5"/>
  <c r="AT169" i="5"/>
  <c r="AQ169" i="5"/>
  <c r="AT168" i="5"/>
  <c r="AQ168" i="5"/>
  <c r="AT167" i="5"/>
  <c r="AU167" i="5" s="1"/>
  <c r="AQ167" i="5"/>
  <c r="AT166" i="5"/>
  <c r="AQ166" i="5"/>
  <c r="AT165" i="5"/>
  <c r="AQ165" i="5"/>
  <c r="AU165" i="5" s="1"/>
  <c r="AT164" i="5"/>
  <c r="AQ164" i="5"/>
  <c r="AT163" i="5"/>
  <c r="AQ163" i="5"/>
  <c r="AT162" i="5"/>
  <c r="AQ162" i="5"/>
  <c r="AT161" i="5"/>
  <c r="AU161" i="5" s="1"/>
  <c r="AR161" i="5"/>
  <c r="AQ161" i="5"/>
  <c r="AT160" i="5"/>
  <c r="AQ160" i="5"/>
  <c r="AT159" i="5"/>
  <c r="AQ159" i="5"/>
  <c r="AU153" i="5" s="1"/>
  <c r="AT158" i="5"/>
  <c r="AU158" i="5" s="1"/>
  <c r="AQ158" i="5"/>
  <c r="AT157" i="5"/>
  <c r="AQ157" i="5"/>
  <c r="AT156" i="5"/>
  <c r="AQ156" i="5"/>
  <c r="AT155" i="5"/>
  <c r="AQ155" i="5"/>
  <c r="AU154" i="5"/>
  <c r="AT154" i="5"/>
  <c r="AQ154" i="5"/>
  <c r="AT153" i="5"/>
  <c r="AQ153" i="5"/>
  <c r="AT152" i="5"/>
  <c r="AQ152" i="5"/>
  <c r="AU151" i="5"/>
  <c r="AT151" i="5"/>
  <c r="AQ151" i="5"/>
  <c r="AT150" i="5"/>
  <c r="AQ150" i="5"/>
  <c r="AT149" i="5"/>
  <c r="AR149" i="5"/>
  <c r="AQ149" i="5"/>
  <c r="AU148" i="5"/>
  <c r="AT148" i="5"/>
  <c r="AQ148" i="5"/>
  <c r="AT147" i="5"/>
  <c r="AQ147" i="5"/>
  <c r="AT146" i="5"/>
  <c r="AQ146" i="5"/>
  <c r="AU146" i="5" s="1"/>
  <c r="AT145" i="5"/>
  <c r="AU145" i="5" s="1"/>
  <c r="AQ145" i="5"/>
  <c r="AT144" i="5"/>
  <c r="AQ144" i="5"/>
  <c r="AT143" i="5"/>
  <c r="AQ143" i="5"/>
  <c r="AT142" i="5"/>
  <c r="AR142" i="5"/>
  <c r="AQ142" i="5"/>
  <c r="AU135" i="5" s="1"/>
  <c r="AT141" i="5"/>
  <c r="AQ141" i="5"/>
  <c r="AT140" i="5"/>
  <c r="AQ140" i="5"/>
  <c r="AT139" i="5"/>
  <c r="AQ139" i="5"/>
  <c r="AU133" i="5" s="1"/>
  <c r="AT138" i="5"/>
  <c r="AU138" i="5" s="1"/>
  <c r="AQ138" i="5"/>
  <c r="AT137" i="5"/>
  <c r="AQ137" i="5"/>
  <c r="AT136" i="5"/>
  <c r="AQ136" i="5"/>
  <c r="AT135" i="5"/>
  <c r="AQ135" i="5"/>
  <c r="AT134" i="5"/>
  <c r="AQ134" i="5"/>
  <c r="AT133" i="5"/>
  <c r="AQ133" i="5"/>
  <c r="AT132" i="5"/>
  <c r="AQ132" i="5"/>
  <c r="AT131" i="5"/>
  <c r="AQ131" i="5"/>
  <c r="AU125" i="5" s="1"/>
  <c r="AT130" i="5"/>
  <c r="AQ130" i="5"/>
  <c r="AT129" i="5"/>
  <c r="AQ129" i="5"/>
  <c r="AT128" i="5"/>
  <c r="AU128" i="5" s="1"/>
  <c r="AQ128" i="5"/>
  <c r="AT127" i="5"/>
  <c r="AQ127" i="5"/>
  <c r="AT126" i="5"/>
  <c r="AQ126" i="5"/>
  <c r="AT125" i="5"/>
  <c r="AQ125" i="5"/>
  <c r="AU119" i="5" s="1"/>
  <c r="AT124" i="5"/>
  <c r="AQ124" i="5"/>
  <c r="AT123" i="5"/>
  <c r="AQ123" i="5"/>
  <c r="AT122" i="5"/>
  <c r="AQ122" i="5"/>
  <c r="AT121" i="5"/>
  <c r="AU121" i="5" s="1"/>
  <c r="AQ121" i="5"/>
  <c r="AT120" i="5"/>
  <c r="AQ120" i="5"/>
  <c r="AT119" i="5"/>
  <c r="AQ119" i="5"/>
  <c r="AT118" i="5"/>
  <c r="AQ118" i="5"/>
  <c r="AT117" i="5"/>
  <c r="AQ117" i="5"/>
  <c r="AT116" i="5"/>
  <c r="AQ116" i="5"/>
  <c r="AT115" i="5"/>
  <c r="AQ115" i="5"/>
  <c r="AT114" i="5"/>
  <c r="AQ114" i="5"/>
  <c r="AT113" i="5"/>
  <c r="AQ113" i="5"/>
  <c r="AT112" i="5"/>
  <c r="AU112" i="5" s="1"/>
  <c r="AQ112" i="5"/>
  <c r="AU111" i="5"/>
  <c r="AT111" i="5"/>
  <c r="AQ111" i="5"/>
  <c r="AT110" i="5"/>
  <c r="AQ110" i="5"/>
  <c r="AT109" i="5"/>
  <c r="AQ109" i="5"/>
  <c r="AU103" i="5" s="1"/>
  <c r="AT108" i="5"/>
  <c r="AU108" i="5" s="1"/>
  <c r="AQ108" i="5"/>
  <c r="AT107" i="5"/>
  <c r="AQ107" i="5"/>
  <c r="AT106" i="5"/>
  <c r="AQ106" i="5"/>
  <c r="AT105" i="5"/>
  <c r="AQ105" i="5"/>
  <c r="AU104" i="5"/>
  <c r="AT104" i="5"/>
  <c r="AQ104" i="5"/>
  <c r="AT103" i="5"/>
  <c r="AQ103" i="5"/>
  <c r="AT102" i="5"/>
  <c r="AQ102" i="5"/>
  <c r="AU101" i="5"/>
  <c r="AT101" i="5"/>
  <c r="AQ101" i="5"/>
  <c r="AU93" i="5" s="1"/>
  <c r="AT100" i="5"/>
  <c r="AQ100" i="5"/>
  <c r="AT99" i="5"/>
  <c r="AQ99" i="5"/>
  <c r="AT98" i="5"/>
  <c r="AQ98" i="5"/>
  <c r="AT97" i="5"/>
  <c r="AQ97" i="5"/>
  <c r="AT96" i="5"/>
  <c r="AU96" i="5" s="1"/>
  <c r="AQ96" i="5"/>
  <c r="AT95" i="5"/>
  <c r="AQ95" i="5"/>
  <c r="AT94" i="5"/>
  <c r="AQ94" i="5"/>
  <c r="AT93" i="5"/>
  <c r="AQ93" i="5"/>
  <c r="AT92" i="5"/>
  <c r="AQ92" i="5"/>
  <c r="AT91" i="5"/>
  <c r="AQ91" i="5"/>
  <c r="AU87" i="5" s="1"/>
  <c r="AT90" i="5"/>
  <c r="AQ90" i="5"/>
  <c r="AT89" i="5"/>
  <c r="AQ89" i="5"/>
  <c r="AT88" i="5"/>
  <c r="AU88" i="5" s="1"/>
  <c r="AQ88" i="5"/>
  <c r="AT87" i="5"/>
  <c r="AQ87" i="5"/>
  <c r="AT86" i="5"/>
  <c r="AQ86" i="5"/>
  <c r="AU86" i="5" s="1"/>
  <c r="AU85" i="5"/>
  <c r="AT85" i="5"/>
  <c r="AQ85" i="5"/>
  <c r="AU77" i="5" s="1"/>
  <c r="AT84" i="5"/>
  <c r="AQ84" i="5"/>
  <c r="AU79" i="5" s="1"/>
  <c r="AT83" i="5"/>
  <c r="AQ83" i="5"/>
  <c r="AT82" i="5"/>
  <c r="AQ82" i="5"/>
  <c r="AT81" i="5"/>
  <c r="AQ81" i="5"/>
  <c r="AT80" i="5"/>
  <c r="AU80" i="5" s="1"/>
  <c r="AQ80" i="5"/>
  <c r="AT79" i="5"/>
  <c r="AQ79" i="5"/>
  <c r="AT78" i="5"/>
  <c r="AQ78" i="5"/>
  <c r="AT77" i="5"/>
  <c r="AQ77" i="5"/>
  <c r="AT76" i="5"/>
  <c r="AQ76" i="5"/>
  <c r="AU62" i="5" s="1"/>
  <c r="AT75" i="5"/>
  <c r="AQ75" i="5"/>
  <c r="AT74" i="5"/>
  <c r="AQ74" i="5"/>
  <c r="AT73" i="5"/>
  <c r="AQ73" i="5"/>
  <c r="AT72" i="5"/>
  <c r="AU72" i="5" s="1"/>
  <c r="AQ72" i="5"/>
  <c r="AT71" i="5"/>
  <c r="AQ71" i="5"/>
  <c r="AT70" i="5"/>
  <c r="AQ70" i="5"/>
  <c r="AU70" i="5" s="1"/>
  <c r="AU69" i="5"/>
  <c r="AT69" i="5"/>
  <c r="AQ69" i="5"/>
  <c r="AU64" i="5" s="1"/>
  <c r="AT68" i="5"/>
  <c r="AQ68" i="5"/>
  <c r="AT67" i="5"/>
  <c r="AQ67" i="5"/>
  <c r="AT66" i="5"/>
  <c r="AQ66" i="5"/>
  <c r="AT65" i="5"/>
  <c r="AU65" i="5" s="1"/>
  <c r="AQ65" i="5"/>
  <c r="AT64" i="5"/>
  <c r="AQ64" i="5"/>
  <c r="AT63" i="5"/>
  <c r="AQ63" i="5"/>
  <c r="AT62" i="5"/>
  <c r="AQ62" i="5"/>
  <c r="AT61" i="5"/>
  <c r="AQ61" i="5"/>
  <c r="AU55" i="5" s="1"/>
  <c r="AT60" i="5"/>
  <c r="AU60" i="5" s="1"/>
  <c r="AQ60" i="5"/>
  <c r="AT59" i="5"/>
  <c r="AQ59" i="5"/>
  <c r="AT58" i="5"/>
  <c r="AQ58" i="5"/>
  <c r="AT57" i="5"/>
  <c r="AU57" i="5" s="1"/>
  <c r="AQ57" i="5"/>
  <c r="AT56" i="5"/>
  <c r="AU56" i="5" s="1"/>
  <c r="AQ56" i="5"/>
  <c r="AT55" i="5"/>
  <c r="AQ55" i="5"/>
  <c r="AT54" i="5"/>
  <c r="AQ54" i="5"/>
  <c r="AT53" i="5"/>
  <c r="AQ53" i="5"/>
  <c r="AT52" i="5"/>
  <c r="AQ52" i="5"/>
  <c r="AT51" i="5"/>
  <c r="AQ51" i="5"/>
  <c r="AU46" i="5" s="1"/>
  <c r="AT50" i="5"/>
  <c r="AQ50" i="5"/>
  <c r="AT49" i="5"/>
  <c r="AU49" i="5" s="1"/>
  <c r="AQ49" i="5"/>
  <c r="AT48" i="5"/>
  <c r="AU48" i="5" s="1"/>
  <c r="AQ48" i="5"/>
  <c r="AT47" i="5"/>
  <c r="AQ47" i="5"/>
  <c r="AT46" i="5"/>
  <c r="AQ46" i="5"/>
  <c r="AT45" i="5"/>
  <c r="AQ45" i="5"/>
  <c r="AT44" i="5"/>
  <c r="AQ44" i="5"/>
  <c r="AT43" i="5"/>
  <c r="AQ43" i="5"/>
  <c r="AT42" i="5"/>
  <c r="AQ42" i="5"/>
  <c r="AU41" i="5"/>
  <c r="AT41" i="5"/>
  <c r="AQ41" i="5"/>
  <c r="AT40" i="5"/>
  <c r="AU40" i="5" s="1"/>
  <c r="AQ40" i="5"/>
  <c r="AT39" i="5"/>
  <c r="AQ39" i="5"/>
  <c r="AU37" i="5" s="1"/>
  <c r="AT38" i="5"/>
  <c r="AQ38" i="5"/>
  <c r="AT37" i="5"/>
  <c r="AQ37" i="5"/>
  <c r="AT36" i="5"/>
  <c r="AQ36" i="5"/>
  <c r="AT35" i="5"/>
  <c r="AQ35" i="5"/>
  <c r="AU31" i="5" s="1"/>
  <c r="AT34" i="5"/>
  <c r="AQ34" i="5"/>
  <c r="AT33" i="5"/>
  <c r="AU33" i="5" s="1"/>
  <c r="AQ33" i="5"/>
  <c r="AU32" i="5"/>
  <c r="AT32" i="5"/>
  <c r="AQ32" i="5"/>
  <c r="AT31" i="5"/>
  <c r="AQ31" i="5"/>
  <c r="AT30" i="5"/>
  <c r="AQ30" i="5"/>
  <c r="AU30" i="5" s="1"/>
  <c r="AT29" i="5"/>
  <c r="AQ29" i="5"/>
  <c r="AT28" i="5"/>
  <c r="AQ28" i="5"/>
  <c r="AT27" i="5"/>
  <c r="AQ27" i="5"/>
  <c r="AT26" i="5"/>
  <c r="AU26" i="5" s="1"/>
  <c r="AQ26" i="5"/>
  <c r="AT25" i="5"/>
  <c r="AQ25" i="5"/>
  <c r="AT24" i="5"/>
  <c r="AU24" i="5" s="1"/>
  <c r="AQ24" i="5"/>
  <c r="AU23" i="5"/>
  <c r="AT23" i="5"/>
  <c r="AQ23" i="5"/>
  <c r="AU22" i="5" s="1"/>
  <c r="AT22" i="5"/>
  <c r="AQ22" i="5"/>
  <c r="AT21" i="5"/>
  <c r="AQ21" i="5"/>
  <c r="AU21" i="5" s="1"/>
  <c r="AT20" i="5"/>
  <c r="AQ20" i="5"/>
  <c r="AT19" i="5"/>
  <c r="AQ19" i="5"/>
  <c r="AT18" i="5"/>
  <c r="AQ18" i="5"/>
  <c r="AT17" i="5"/>
  <c r="AU17" i="5" s="1"/>
  <c r="AQ17" i="5"/>
  <c r="AT16" i="5"/>
  <c r="AQ16" i="5"/>
  <c r="AT15" i="5"/>
  <c r="AQ15" i="5"/>
  <c r="AU15" i="5" s="1"/>
  <c r="AU14" i="5"/>
  <c r="AT14" i="5"/>
  <c r="AQ14" i="5"/>
  <c r="AU13" i="5" s="1"/>
  <c r="AT13" i="5"/>
  <c r="AQ13" i="5"/>
  <c r="AT12" i="5"/>
  <c r="AQ12" i="5"/>
  <c r="AU9" i="5" s="1"/>
  <c r="AT11" i="5"/>
  <c r="AU11" i="5" s="1"/>
  <c r="AQ11" i="5"/>
  <c r="AT10" i="5"/>
  <c r="AQ10" i="5"/>
  <c r="AT9" i="5"/>
  <c r="AQ9" i="5"/>
  <c r="AT8" i="5"/>
  <c r="AU8" i="5" s="1"/>
  <c r="AQ8" i="5"/>
  <c r="AT7" i="5"/>
  <c r="AQ7" i="5"/>
  <c r="AT6" i="5"/>
  <c r="AQ6" i="5"/>
  <c r="AU6" i="5" s="1"/>
  <c r="AU5" i="5"/>
  <c r="AT5" i="5"/>
  <c r="AQ5" i="5"/>
  <c r="AT4" i="5"/>
  <c r="AU4" i="5" s="1"/>
  <c r="AQ4" i="5"/>
  <c r="AA10" i="1"/>
  <c r="AQ6" i="1"/>
  <c r="AA5" i="1"/>
  <c r="AA6" i="1"/>
  <c r="AA9" i="1"/>
  <c r="H6" i="7"/>
  <c r="AQ5" i="1"/>
  <c r="AG6" i="1"/>
  <c r="AQ7" i="1"/>
  <c r="AQ10" i="1"/>
  <c r="AG9" i="1"/>
  <c r="H11" i="7"/>
  <c r="AQ8" i="1"/>
  <c r="H9" i="7"/>
  <c r="AQ9" i="1"/>
  <c r="H5" i="7"/>
  <c r="H10" i="7"/>
  <c r="AA7" i="1"/>
  <c r="H3" i="7"/>
  <c r="H4" i="7"/>
  <c r="AG7" i="1"/>
  <c r="AG10" i="1"/>
  <c r="AG8" i="1"/>
  <c r="AG5" i="1"/>
  <c r="H2" i="7"/>
  <c r="AA8" i="1"/>
  <c r="H8" i="7"/>
  <c r="H7" i="7"/>
  <c r="H13" i="2" l="1"/>
  <c r="F13" i="2"/>
  <c r="D13" i="2"/>
  <c r="C11" i="2"/>
  <c r="C8" i="2"/>
  <c r="C5" i="2"/>
  <c r="AU7" i="5"/>
  <c r="AU25" i="5"/>
  <c r="AU44" i="5"/>
  <c r="AU59" i="5"/>
  <c r="AU71" i="5"/>
  <c r="AU117" i="5"/>
  <c r="AU124" i="5"/>
  <c r="AU137" i="5"/>
  <c r="AU157" i="5"/>
  <c r="AU181" i="5"/>
  <c r="AU194" i="5"/>
  <c r="AU207" i="5"/>
  <c r="AU224" i="5"/>
  <c r="AU241" i="5"/>
  <c r="AU268" i="5"/>
  <c r="AU275" i="5"/>
  <c r="AU296" i="5"/>
  <c r="AU316" i="5"/>
  <c r="AU320" i="5"/>
  <c r="AU337" i="5"/>
  <c r="AU343" i="5"/>
  <c r="AU357" i="5"/>
  <c r="AU377" i="5"/>
  <c r="AU402" i="5"/>
  <c r="AU448" i="5"/>
  <c r="AU10" i="5"/>
  <c r="AU16" i="5"/>
  <c r="AU53" i="5"/>
  <c r="AU107" i="5"/>
  <c r="AU120" i="5"/>
  <c r="AU127" i="5"/>
  <c r="AU144" i="5"/>
  <c r="AU177" i="5"/>
  <c r="AU204" i="5"/>
  <c r="AU211" i="5"/>
  <c r="AU214" i="5"/>
  <c r="AU245" i="5"/>
  <c r="AU258" i="5"/>
  <c r="AU271" i="5"/>
  <c r="AU327" i="5"/>
  <c r="AU340" i="5"/>
  <c r="AU347" i="5"/>
  <c r="AU361" i="5"/>
  <c r="AU364" i="5"/>
  <c r="AU374" i="5"/>
  <c r="AU385" i="5"/>
  <c r="AU408" i="5"/>
  <c r="AU410" i="5"/>
  <c r="AU419" i="5"/>
  <c r="AU430" i="5"/>
  <c r="AU456" i="5"/>
  <c r="AU463" i="5"/>
  <c r="AU469" i="5"/>
  <c r="AU482" i="5"/>
  <c r="AU489" i="5"/>
  <c r="AU492" i="5"/>
  <c r="AU503" i="5"/>
  <c r="AU518" i="5"/>
  <c r="AU544" i="5"/>
  <c r="AU558" i="5"/>
  <c r="AU606" i="5"/>
  <c r="AU621" i="5"/>
  <c r="AU640" i="5"/>
  <c r="AU697" i="5"/>
  <c r="AU766" i="5"/>
  <c r="AU823" i="5"/>
  <c r="AU20" i="5"/>
  <c r="AU29" i="5"/>
  <c r="AU35" i="5"/>
  <c r="AU38" i="5"/>
  <c r="AU47" i="5"/>
  <c r="AU50" i="5"/>
  <c r="AU75" i="5"/>
  <c r="AU78" i="5"/>
  <c r="AU81" i="5"/>
  <c r="AU91" i="5"/>
  <c r="AU94" i="5"/>
  <c r="AU97" i="5"/>
  <c r="AU114" i="5"/>
  <c r="AU118" i="5"/>
  <c r="AU131" i="5"/>
  <c r="AU141" i="5"/>
  <c r="AU164" i="5"/>
  <c r="AU171" i="5"/>
  <c r="AU174" i="5"/>
  <c r="AU184" i="5"/>
  <c r="AU201" i="5"/>
  <c r="AU205" i="5"/>
  <c r="AU218" i="5"/>
  <c r="AU228" i="5"/>
  <c r="AU235" i="5"/>
  <c r="AU238" i="5"/>
  <c r="AU248" i="5"/>
  <c r="AU265" i="5"/>
  <c r="AU269" i="5"/>
  <c r="AU282" i="5"/>
  <c r="AU292" i="5"/>
  <c r="AU306" i="5"/>
  <c r="AU310" i="5"/>
  <c r="AU324" i="5"/>
  <c r="AU330" i="5"/>
  <c r="AU334" i="5"/>
  <c r="AU338" i="5"/>
  <c r="AU368" i="5"/>
  <c r="AU384" i="5"/>
  <c r="AU386" i="5"/>
  <c r="AU393" i="5"/>
  <c r="AU418" i="5"/>
  <c r="AU445" i="5"/>
  <c r="AU458" i="5"/>
  <c r="AU467" i="5"/>
  <c r="AU496" i="5"/>
  <c r="AU500" i="5"/>
  <c r="AU515" i="5"/>
  <c r="AU530" i="5"/>
  <c r="AU529" i="5"/>
  <c r="AU533" i="5"/>
  <c r="AU541" i="5"/>
  <c r="AU555" i="5"/>
  <c r="AU595" i="5"/>
  <c r="AU614" i="5"/>
  <c r="AU648" i="5"/>
  <c r="AU642" i="5"/>
  <c r="AU654" i="5"/>
  <c r="AU650" i="5"/>
  <c r="AU656" i="5"/>
  <c r="AU674" i="5"/>
  <c r="AU713" i="5"/>
  <c r="AU721" i="5"/>
  <c r="AU729" i="5"/>
  <c r="AU810" i="5"/>
  <c r="AU806" i="5"/>
  <c r="AU798" i="5"/>
  <c r="AU818" i="5"/>
  <c r="AU814" i="5"/>
  <c r="AU847" i="5"/>
  <c r="AU855" i="5"/>
  <c r="AU842" i="5"/>
  <c r="AU840" i="5"/>
  <c r="AU830" i="5"/>
  <c r="AU822" i="5"/>
  <c r="AU850" i="5"/>
  <c r="AU848" i="5"/>
  <c r="AU846" i="5"/>
  <c r="AU54" i="5"/>
  <c r="AU92" i="5"/>
  <c r="AU185" i="5"/>
  <c r="AU222" i="5"/>
  <c r="AU249" i="5"/>
  <c r="AU300" i="5"/>
  <c r="AU314" i="5"/>
  <c r="AU335" i="5"/>
  <c r="AU390" i="5"/>
  <c r="AU413" i="5"/>
  <c r="AU435" i="5"/>
  <c r="AU487" i="5"/>
  <c r="AU562" i="5"/>
  <c r="AU596" i="5"/>
  <c r="AU602" i="5"/>
  <c r="AU594" i="5"/>
  <c r="AU608" i="5"/>
  <c r="AU702" i="5"/>
  <c r="AU12" i="5"/>
  <c r="AU27" i="5"/>
  <c r="AU39" i="5"/>
  <c r="AU95" i="5"/>
  <c r="AU105" i="5"/>
  <c r="AU122" i="5"/>
  <c r="AU126" i="5"/>
  <c r="AU139" i="5"/>
  <c r="AU142" i="5"/>
  <c r="AU155" i="5"/>
  <c r="AU162" i="5"/>
  <c r="AU172" i="5"/>
  <c r="AU179" i="5"/>
  <c r="AU192" i="5"/>
  <c r="AU209" i="5"/>
  <c r="AU213" i="5"/>
  <c r="AU226" i="5"/>
  <c r="AU236" i="5"/>
  <c r="AU243" i="5"/>
  <c r="AU256" i="5"/>
  <c r="AU273" i="5"/>
  <c r="AU277" i="5"/>
  <c r="AU336" i="5"/>
  <c r="AU345" i="5"/>
  <c r="AU355" i="5"/>
  <c r="AU359" i="5"/>
  <c r="AU379" i="5"/>
  <c r="AU383" i="5"/>
  <c r="AU387" i="5"/>
  <c r="AU398" i="5"/>
  <c r="AU417" i="5"/>
  <c r="AU434" i="5"/>
  <c r="AU457" i="5"/>
  <c r="AU461" i="5"/>
  <c r="AU498" i="5"/>
  <c r="AU514" i="5"/>
  <c r="AU517" i="5"/>
  <c r="AU542" i="5"/>
  <c r="AU578" i="5"/>
  <c r="AU577" i="5"/>
  <c r="AU586" i="5"/>
  <c r="AU626" i="5"/>
  <c r="AU641" i="5"/>
  <c r="AU649" i="5"/>
  <c r="AU657" i="5"/>
  <c r="AU676" i="5"/>
  <c r="AU688" i="5"/>
  <c r="AU686" i="5"/>
  <c r="AU801" i="5"/>
  <c r="AU809" i="5"/>
  <c r="AU817" i="5"/>
  <c r="AU854" i="5"/>
  <c r="AU886" i="5"/>
  <c r="AU947" i="5"/>
  <c r="AU951" i="5"/>
  <c r="AU955" i="5"/>
  <c r="AU36" i="5"/>
  <c r="AU51" i="5"/>
  <c r="AU66" i="5"/>
  <c r="AU82" i="5"/>
  <c r="AU98" i="5"/>
  <c r="AU115" i="5"/>
  <c r="AU152" i="5"/>
  <c r="AU168" i="5"/>
  <c r="AU202" i="5"/>
  <c r="AU253" i="5"/>
  <c r="AU293" i="5"/>
  <c r="AU311" i="5"/>
  <c r="AU352" i="5"/>
  <c r="AU446" i="5"/>
  <c r="AU468" i="5"/>
  <c r="AU545" i="5"/>
  <c r="AU574" i="5"/>
  <c r="AU670" i="5"/>
  <c r="AU777" i="5"/>
  <c r="AU933" i="5"/>
  <c r="AU937" i="5"/>
  <c r="AU902" i="5"/>
  <c r="AU894" i="5"/>
  <c r="AU42" i="5"/>
  <c r="AU18" i="5"/>
  <c r="AU52" i="5"/>
  <c r="AU61" i="5"/>
  <c r="AU67" i="5"/>
  <c r="AU73" i="5"/>
  <c r="AU83" i="5"/>
  <c r="AU89" i="5"/>
  <c r="AU99" i="5"/>
  <c r="AU109" i="5"/>
  <c r="AU116" i="5"/>
  <c r="AU129" i="5"/>
  <c r="AU149" i="5"/>
  <c r="AU159" i="5"/>
  <c r="AU169" i="5"/>
  <c r="AU173" i="5"/>
  <c r="AU186" i="5"/>
  <c r="AU196" i="5"/>
  <c r="AU203" i="5"/>
  <c r="AU216" i="5"/>
  <c r="AU233" i="5"/>
  <c r="AU237" i="5"/>
  <c r="AU250" i="5"/>
  <c r="AU260" i="5"/>
  <c r="AU267" i="5"/>
  <c r="AU280" i="5"/>
  <c r="AU287" i="5"/>
  <c r="AU294" i="5"/>
  <c r="AU301" i="5"/>
  <c r="AU308" i="5"/>
  <c r="AU322" i="5"/>
  <c r="AU332" i="5"/>
  <c r="AU339" i="5"/>
  <c r="AU344" i="5"/>
  <c r="AU360" i="5"/>
  <c r="AU373" i="5"/>
  <c r="AU376" i="5"/>
  <c r="AU378" i="5"/>
  <c r="AU406" i="5"/>
  <c r="AU414" i="5"/>
  <c r="AU432" i="5"/>
  <c r="AU440" i="5"/>
  <c r="AU447" i="5"/>
  <c r="AU454" i="5"/>
  <c r="AU465" i="5"/>
  <c r="AU478" i="5"/>
  <c r="AU509" i="5"/>
  <c r="AU513" i="5"/>
  <c r="AU553" i="5"/>
  <c r="AU570" i="5"/>
  <c r="AU590" i="5"/>
  <c r="AU622" i="5"/>
  <c r="AU618" i="5"/>
  <c r="AU638" i="5"/>
  <c r="AU665" i="5"/>
  <c r="AU735" i="5"/>
  <c r="AU774" i="5"/>
  <c r="AU912" i="5"/>
  <c r="AU45" i="5"/>
  <c r="AU63" i="5"/>
  <c r="AU76" i="5"/>
  <c r="AU102" i="5"/>
  <c r="AU132" i="5"/>
  <c r="AU219" i="5"/>
  <c r="AU232" i="5"/>
  <c r="AU307" i="5"/>
  <c r="AU321" i="5"/>
  <c r="AU372" i="5"/>
  <c r="AU409" i="5"/>
  <c r="AU476" i="5"/>
  <c r="AU516" i="5"/>
  <c r="AU28" i="5"/>
  <c r="AU43" i="5"/>
  <c r="AU106" i="5"/>
  <c r="AU123" i="5"/>
  <c r="AU136" i="5"/>
  <c r="AU140" i="5"/>
  <c r="AU147" i="5"/>
  <c r="AU160" i="5"/>
  <c r="AU163" i="5"/>
  <c r="AU176" i="5"/>
  <c r="AU193" i="5"/>
  <c r="AU197" i="5"/>
  <c r="AU210" i="5"/>
  <c r="AU220" i="5"/>
  <c r="AU227" i="5"/>
  <c r="AU240" i="5"/>
  <c r="AU257" i="5"/>
  <c r="AU261" i="5"/>
  <c r="AU274" i="5"/>
  <c r="AU288" i="5"/>
  <c r="AU302" i="5"/>
  <c r="AU299" i="5"/>
  <c r="AU312" i="5"/>
  <c r="AU346" i="5"/>
  <c r="AU356" i="5"/>
  <c r="AU380" i="5"/>
  <c r="AU392" i="5"/>
  <c r="AU429" i="5"/>
  <c r="AU442" i="5"/>
  <c r="AU451" i="5"/>
  <c r="AU473" i="5"/>
  <c r="AU477" i="5"/>
  <c r="AU506" i="5"/>
  <c r="AU510" i="5"/>
  <c r="AU501" i="5"/>
  <c r="AU538" i="5"/>
  <c r="AU540" i="5"/>
  <c r="AU537" i="5"/>
  <c r="AU550" i="5"/>
  <c r="AU554" i="5"/>
  <c r="AU568" i="5"/>
  <c r="AU620" i="5"/>
  <c r="AU627" i="5"/>
  <c r="AU673" i="5"/>
  <c r="AU710" i="5"/>
  <c r="AU730" i="5"/>
  <c r="AU726" i="5"/>
  <c r="AU746" i="5"/>
  <c r="AU742" i="5"/>
  <c r="AU734" i="5"/>
  <c r="AU754" i="5"/>
  <c r="AU750" i="5"/>
  <c r="AU759" i="5"/>
  <c r="AU767" i="5"/>
  <c r="AU790" i="5"/>
  <c r="AU865" i="5"/>
  <c r="AU909" i="5"/>
  <c r="AU916" i="5"/>
  <c r="AU920" i="5"/>
  <c r="AU189" i="5"/>
  <c r="AU266" i="5"/>
  <c r="AU283" i="5"/>
  <c r="AU297" i="5"/>
  <c r="AU331" i="5"/>
  <c r="AU366" i="5"/>
  <c r="AU363" i="5"/>
  <c r="AU395" i="5"/>
  <c r="AU426" i="5"/>
  <c r="AU464" i="5"/>
  <c r="AU508" i="5"/>
  <c r="AU552" i="5"/>
  <c r="AU604" i="5"/>
  <c r="AU680" i="5"/>
  <c r="AU785" i="5"/>
  <c r="AU1005" i="5"/>
  <c r="AU1011" i="5"/>
  <c r="AU973" i="5"/>
  <c r="AU58" i="5"/>
  <c r="AU110" i="5"/>
  <c r="AU143" i="5"/>
  <c r="AU156" i="5"/>
  <c r="AU19" i="5"/>
  <c r="AU34" i="5"/>
  <c r="AU68" i="5"/>
  <c r="AU74" i="5"/>
  <c r="AU84" i="5"/>
  <c r="AU90" i="5"/>
  <c r="AU100" i="5"/>
  <c r="AU113" i="5"/>
  <c r="AU130" i="5"/>
  <c r="AU134" i="5"/>
  <c r="AU150" i="5"/>
  <c r="AU170" i="5"/>
  <c r="AU180" i="5"/>
  <c r="AU187" i="5"/>
  <c r="AU200" i="5"/>
  <c r="AU217" i="5"/>
  <c r="AU221" i="5"/>
  <c r="AU234" i="5"/>
  <c r="AU251" i="5"/>
  <c r="AU264" i="5"/>
  <c r="AU281" i="5"/>
  <c r="AU291" i="5"/>
  <c r="AU295" i="5"/>
  <c r="AU305" i="5"/>
  <c r="AU313" i="5"/>
  <c r="AU319" i="5"/>
  <c r="AU350" i="5"/>
  <c r="AU400" i="5"/>
  <c r="AU403" i="5"/>
  <c r="AU407" i="5"/>
  <c r="AU411" i="5"/>
  <c r="AU415" i="5"/>
  <c r="AU433" i="5"/>
  <c r="AU450" i="5"/>
  <c r="AU462" i="5"/>
  <c r="AU480" i="5"/>
  <c r="AU495" i="5"/>
  <c r="AU505" i="5"/>
  <c r="AU532" i="5"/>
  <c r="AU609" i="5"/>
  <c r="AU624" i="5"/>
  <c r="AU632" i="5"/>
  <c r="AU625" i="5"/>
  <c r="AU762" i="5"/>
  <c r="AU838" i="5"/>
  <c r="AU889" i="5"/>
  <c r="AU897" i="5"/>
  <c r="AU987" i="5"/>
  <c r="AU309" i="5"/>
  <c r="AU391" i="5"/>
  <c r="AU397" i="5"/>
  <c r="AU412" i="5"/>
  <c r="AU428" i="5"/>
  <c r="AU444" i="5"/>
  <c r="AU460" i="5"/>
  <c r="AU466" i="5"/>
  <c r="AU522" i="5"/>
  <c r="AU536" i="5"/>
  <c r="AU561" i="5"/>
  <c r="AU571" i="5"/>
  <c r="AU600" i="5"/>
  <c r="AU617" i="5"/>
  <c r="AU634" i="5"/>
  <c r="AU644" i="5"/>
  <c r="AU662" i="5"/>
  <c r="AU669" i="5"/>
  <c r="AU672" i="5"/>
  <c r="AU675" i="5"/>
  <c r="AU705" i="5"/>
  <c r="AU751" i="5"/>
  <c r="AU793" i="5"/>
  <c r="AU826" i="5"/>
  <c r="AU831" i="5"/>
  <c r="AU873" i="5"/>
  <c r="AU881" i="5"/>
  <c r="AU906" i="5"/>
  <c r="AU904" i="5"/>
  <c r="AU919" i="5"/>
  <c r="AU923" i="5"/>
  <c r="AU965" i="5"/>
  <c r="AU285" i="5"/>
  <c r="AU349" i="5"/>
  <c r="AU389" i="5"/>
  <c r="AU404" i="5"/>
  <c r="AU423" i="5"/>
  <c r="AU439" i="5"/>
  <c r="AU455" i="5"/>
  <c r="AU470" i="5"/>
  <c r="AU474" i="5"/>
  <c r="AU484" i="5"/>
  <c r="AU497" i="5"/>
  <c r="AU543" i="5"/>
  <c r="AU559" i="5"/>
  <c r="AU566" i="5"/>
  <c r="AU569" i="5"/>
  <c r="AU576" i="5"/>
  <c r="AU584" i="5"/>
  <c r="AU601" i="5"/>
  <c r="AU628" i="5"/>
  <c r="AU646" i="5"/>
  <c r="AU653" i="5"/>
  <c r="AU659" i="5"/>
  <c r="AU684" i="5"/>
  <c r="AU690" i="5"/>
  <c r="AU695" i="5"/>
  <c r="AU737" i="5"/>
  <c r="AU783" i="5"/>
  <c r="AU825" i="5"/>
  <c r="AU858" i="5"/>
  <c r="AU856" i="5"/>
  <c r="AU863" i="5"/>
  <c r="AU905" i="5"/>
  <c r="AU341" i="5"/>
  <c r="AU375" i="5"/>
  <c r="AU420" i="5"/>
  <c r="AU436" i="5"/>
  <c r="AU452" i="5"/>
  <c r="AU471" i="5"/>
  <c r="AU488" i="5"/>
  <c r="AU507" i="5"/>
  <c r="AU520" i="5"/>
  <c r="AU524" i="5"/>
  <c r="AU546" i="5"/>
  <c r="AU556" i="5"/>
  <c r="AU573" i="5"/>
  <c r="AU598" i="5"/>
  <c r="AU605" i="5"/>
  <c r="AU611" i="5"/>
  <c r="AU636" i="5"/>
  <c r="AU664" i="5"/>
  <c r="AU681" i="5"/>
  <c r="AU698" i="5"/>
  <c r="AU703" i="5"/>
  <c r="AU745" i="5"/>
  <c r="AU753" i="5"/>
  <c r="AU778" i="5"/>
  <c r="AU786" i="5"/>
  <c r="AU782" i="5"/>
  <c r="AU791" i="5"/>
  <c r="AU833" i="5"/>
  <c r="AU879" i="5"/>
  <c r="AU961" i="5"/>
  <c r="AU969" i="5"/>
  <c r="AU1022" i="5"/>
  <c r="AU1028" i="5"/>
  <c r="AU1017" i="5"/>
  <c r="AU1024" i="5"/>
  <c r="AU333" i="5"/>
  <c r="AU381" i="5"/>
  <c r="AU399" i="5"/>
  <c r="AU405" i="5"/>
  <c r="AU481" i="5"/>
  <c r="AU485" i="5"/>
  <c r="AU494" i="5"/>
  <c r="AU511" i="5"/>
  <c r="AU528" i="5"/>
  <c r="AU547" i="5"/>
  <c r="AU560" i="5"/>
  <c r="AU588" i="5"/>
  <c r="AU616" i="5"/>
  <c r="AU633" i="5"/>
  <c r="AU660" i="5"/>
  <c r="AU678" i="5"/>
  <c r="AU685" i="5"/>
  <c r="AU719" i="5"/>
  <c r="AU761" i="5"/>
  <c r="AU794" i="5"/>
  <c r="AU799" i="5"/>
  <c r="AU841" i="5"/>
  <c r="AU849" i="5"/>
  <c r="AU874" i="5"/>
  <c r="AU872" i="5"/>
  <c r="AU882" i="5"/>
  <c r="AU880" i="5"/>
  <c r="AU878" i="5"/>
  <c r="AU887" i="5"/>
  <c r="AU925" i="5"/>
  <c r="AU910" i="5"/>
  <c r="AU913" i="5"/>
  <c r="AU941" i="5"/>
  <c r="AU325" i="5"/>
  <c r="AU367" i="5"/>
  <c r="AU396" i="5"/>
  <c r="AU421" i="5"/>
  <c r="AU427" i="5"/>
  <c r="AU437" i="5"/>
  <c r="AU443" i="5"/>
  <c r="AU453" i="5"/>
  <c r="AU459" i="5"/>
  <c r="AU472" i="5"/>
  <c r="AU486" i="5"/>
  <c r="AU502" i="5"/>
  <c r="AU521" i="5"/>
  <c r="AU525" i="5"/>
  <c r="AU535" i="5"/>
  <c r="AU557" i="5"/>
  <c r="AU581" i="5"/>
  <c r="AU585" i="5"/>
  <c r="AU612" i="5"/>
  <c r="AU630" i="5"/>
  <c r="AU637" i="5"/>
  <c r="AU643" i="5"/>
  <c r="AU668" i="5"/>
  <c r="AU689" i="5"/>
  <c r="AU714" i="5"/>
  <c r="AU722" i="5"/>
  <c r="AU718" i="5"/>
  <c r="AU727" i="5"/>
  <c r="AU769" i="5"/>
  <c r="AU815" i="5"/>
  <c r="AU857" i="5"/>
  <c r="AU890" i="5"/>
  <c r="AU888" i="5"/>
  <c r="AU895" i="5"/>
  <c r="AU922" i="5"/>
  <c r="AU957" i="5"/>
  <c r="AU995" i="5"/>
  <c r="AU1001" i="5"/>
  <c r="AU997" i="5"/>
  <c r="AU977" i="5"/>
  <c r="AU1009" i="5"/>
  <c r="AU523" i="5"/>
  <c r="AU580" i="5"/>
  <c r="AU583" i="5"/>
  <c r="AU599" i="5"/>
  <c r="AU615" i="5"/>
  <c r="AU631" i="5"/>
  <c r="AU647" i="5"/>
  <c r="AU663" i="5"/>
  <c r="AU679" i="5"/>
  <c r="AU692" i="5"/>
  <c r="AU696" i="5"/>
  <c r="AU699" i="5"/>
  <c r="AU717" i="5"/>
  <c r="AU724" i="5"/>
  <c r="AU728" i="5"/>
  <c r="AU731" i="5"/>
  <c r="AU749" i="5"/>
  <c r="AU756" i="5"/>
  <c r="AU760" i="5"/>
  <c r="AU763" i="5"/>
  <c r="AU781" i="5"/>
  <c r="AU788" i="5"/>
  <c r="AU792" i="5"/>
  <c r="AU795" i="5"/>
  <c r="AU813" i="5"/>
  <c r="AU820" i="5"/>
  <c r="AU824" i="5"/>
  <c r="AU827" i="5"/>
  <c r="AU845" i="5"/>
  <c r="AU852" i="5"/>
  <c r="AU859" i="5"/>
  <c r="AU877" i="5"/>
  <c r="AU884" i="5"/>
  <c r="AU891" i="5"/>
  <c r="AU931" i="5"/>
  <c r="AU935" i="5"/>
  <c r="AU939" i="5"/>
  <c r="AU949" i="5"/>
  <c r="AU970" i="5"/>
  <c r="AU1004" i="5"/>
  <c r="AU1110" i="5"/>
  <c r="AU1104" i="5"/>
  <c r="AU1111" i="5"/>
  <c r="AU1118" i="5"/>
  <c r="AU1239" i="5"/>
  <c r="AU693" i="5"/>
  <c r="AU700" i="5"/>
  <c r="AU704" i="5"/>
  <c r="AU707" i="5"/>
  <c r="AU725" i="5"/>
  <c r="AU732" i="5"/>
  <c r="AU736" i="5"/>
  <c r="AU739" i="5"/>
  <c r="AU757" i="5"/>
  <c r="AU764" i="5"/>
  <c r="AU768" i="5"/>
  <c r="AU771" i="5"/>
  <c r="AU789" i="5"/>
  <c r="AU796" i="5"/>
  <c r="AU800" i="5"/>
  <c r="AU803" i="5"/>
  <c r="AU821" i="5"/>
  <c r="AU828" i="5"/>
  <c r="AU835" i="5"/>
  <c r="AU853" i="5"/>
  <c r="AU860" i="5"/>
  <c r="AU867" i="5"/>
  <c r="AU885" i="5"/>
  <c r="AU892" i="5"/>
  <c r="AU899" i="5"/>
  <c r="AU928" i="5"/>
  <c r="AU932" i="5"/>
  <c r="AU936" i="5"/>
  <c r="AU963" i="5"/>
  <c r="AU971" i="5"/>
  <c r="AU1084" i="5"/>
  <c r="AU1080" i="5"/>
  <c r="AU1079" i="5"/>
  <c r="AU1070" i="5"/>
  <c r="AU1470" i="5"/>
  <c r="AU1471" i="5"/>
  <c r="AU1431" i="5"/>
  <c r="AU1383" i="5"/>
  <c r="AU1199" i="5"/>
  <c r="AU1191" i="5"/>
  <c r="AU1319" i="5"/>
  <c r="AU1167" i="5"/>
  <c r="AU1255" i="5"/>
  <c r="AU1447" i="5"/>
  <c r="AU1231" i="5"/>
  <c r="AU1134" i="5"/>
  <c r="AU1486" i="5"/>
  <c r="AU1487" i="5"/>
  <c r="AU1479" i="5"/>
  <c r="AU499" i="5"/>
  <c r="AU527" i="5"/>
  <c r="AU572" i="5"/>
  <c r="AU575" i="5"/>
  <c r="AU587" i="5"/>
  <c r="AU597" i="5"/>
  <c r="AU603" i="5"/>
  <c r="AU613" i="5"/>
  <c r="AU619" i="5"/>
  <c r="AU629" i="5"/>
  <c r="AU635" i="5"/>
  <c r="AU645" i="5"/>
  <c r="AU651" i="5"/>
  <c r="AU661" i="5"/>
  <c r="AU667" i="5"/>
  <c r="AU677" i="5"/>
  <c r="AU683" i="5"/>
  <c r="AU706" i="5"/>
  <c r="AU711" i="5"/>
  <c r="AU738" i="5"/>
  <c r="AU743" i="5"/>
  <c r="AU770" i="5"/>
  <c r="AU775" i="5"/>
  <c r="AU802" i="5"/>
  <c r="AU807" i="5"/>
  <c r="AU834" i="5"/>
  <c r="AU832" i="5"/>
  <c r="AU839" i="5"/>
  <c r="AU866" i="5"/>
  <c r="AU864" i="5"/>
  <c r="AU871" i="5"/>
  <c r="AU898" i="5"/>
  <c r="AU896" i="5"/>
  <c r="AU903" i="5"/>
  <c r="AU929" i="5"/>
  <c r="AU944" i="5"/>
  <c r="AU948" i="5"/>
  <c r="AU952" i="5"/>
  <c r="AU979" i="5"/>
  <c r="AU990" i="5"/>
  <c r="AU994" i="5"/>
  <c r="AU1170" i="5"/>
  <c r="AU1178" i="5"/>
  <c r="AU1401" i="5"/>
  <c r="AU1405" i="5"/>
  <c r="AU1417" i="5"/>
  <c r="AU491" i="5"/>
  <c r="AU539" i="5"/>
  <c r="AU548" i="5"/>
  <c r="AU551" i="5"/>
  <c r="AU563" i="5"/>
  <c r="AU591" i="5"/>
  <c r="AU607" i="5"/>
  <c r="AU623" i="5"/>
  <c r="AU639" i="5"/>
  <c r="AU655" i="5"/>
  <c r="AU671" i="5"/>
  <c r="AU687" i="5"/>
  <c r="AU701" i="5"/>
  <c r="AU708" i="5"/>
  <c r="AU712" i="5"/>
  <c r="AU715" i="5"/>
  <c r="AU733" i="5"/>
  <c r="AU740" i="5"/>
  <c r="AU744" i="5"/>
  <c r="AU747" i="5"/>
  <c r="AU765" i="5"/>
  <c r="AU772" i="5"/>
  <c r="AU776" i="5"/>
  <c r="AU779" i="5"/>
  <c r="AU797" i="5"/>
  <c r="AU804" i="5"/>
  <c r="AU808" i="5"/>
  <c r="AU811" i="5"/>
  <c r="AU829" i="5"/>
  <c r="AU836" i="5"/>
  <c r="AU843" i="5"/>
  <c r="AU861" i="5"/>
  <c r="AU868" i="5"/>
  <c r="AU875" i="5"/>
  <c r="AU893" i="5"/>
  <c r="AU900" i="5"/>
  <c r="AU907" i="5"/>
  <c r="AU917" i="5"/>
  <c r="AU945" i="5"/>
  <c r="AU953" i="5"/>
  <c r="AU960" i="5"/>
  <c r="AU964" i="5"/>
  <c r="AU968" i="5"/>
  <c r="AU991" i="5"/>
  <c r="AU985" i="5"/>
  <c r="AU989" i="5"/>
  <c r="AU993" i="5"/>
  <c r="AU1014" i="5"/>
  <c r="AU1020" i="5"/>
  <c r="AU1055" i="5"/>
  <c r="AU1056" i="5"/>
  <c r="AU1063" i="5"/>
  <c r="AU1139" i="5"/>
  <c r="AU1061" i="5"/>
  <c r="AU1088" i="5"/>
  <c r="AU1132" i="5"/>
  <c r="AU1128" i="5"/>
  <c r="AU1127" i="5"/>
  <c r="AU1150" i="5"/>
  <c r="AU1159" i="5"/>
  <c r="AU1163" i="5"/>
  <c r="AU1322" i="5"/>
  <c r="AU1338" i="5"/>
  <c r="AU475" i="5"/>
  <c r="AU531" i="5"/>
  <c r="AU564" i="5"/>
  <c r="AU567" i="5"/>
  <c r="AU579" i="5"/>
  <c r="AU691" i="5"/>
  <c r="AU709" i="5"/>
  <c r="AU716" i="5"/>
  <c r="AU720" i="5"/>
  <c r="AU723" i="5"/>
  <c r="AU741" i="5"/>
  <c r="AU748" i="5"/>
  <c r="AU752" i="5"/>
  <c r="AU755" i="5"/>
  <c r="AU773" i="5"/>
  <c r="AU780" i="5"/>
  <c r="AU784" i="5"/>
  <c r="AU787" i="5"/>
  <c r="AU805" i="5"/>
  <c r="AU812" i="5"/>
  <c r="AU816" i="5"/>
  <c r="AU819" i="5"/>
  <c r="AU837" i="5"/>
  <c r="AU844" i="5"/>
  <c r="AU851" i="5"/>
  <c r="AU869" i="5"/>
  <c r="AU876" i="5"/>
  <c r="AU883" i="5"/>
  <c r="AU901" i="5"/>
  <c r="AU908" i="5"/>
  <c r="AU915" i="5"/>
  <c r="AU921" i="5"/>
  <c r="AU918" i="5"/>
  <c r="AU938" i="5"/>
  <c r="AU980" i="5"/>
  <c r="AU984" i="5"/>
  <c r="AU1048" i="5"/>
  <c r="AU1044" i="5"/>
  <c r="AU1047" i="5"/>
  <c r="AU1054" i="5"/>
  <c r="AU1120" i="5"/>
  <c r="AU1263" i="5"/>
  <c r="AU1267" i="5"/>
  <c r="AU934" i="5"/>
  <c r="AU950" i="5"/>
  <c r="AU966" i="5"/>
  <c r="AU976" i="5"/>
  <c r="AU983" i="5"/>
  <c r="AU986" i="5"/>
  <c r="AU996" i="5"/>
  <c r="AU1006" i="5"/>
  <c r="AU1023" i="5"/>
  <c r="AU1038" i="5"/>
  <c r="AU1040" i="5"/>
  <c r="AU1039" i="5"/>
  <c r="AU1045" i="5"/>
  <c r="AU1090" i="5"/>
  <c r="AU1138" i="5"/>
  <c r="AU1146" i="5"/>
  <c r="AU1177" i="5"/>
  <c r="AU1181" i="5"/>
  <c r="AU1185" i="5"/>
  <c r="AU1189" i="5"/>
  <c r="AU1235" i="5"/>
  <c r="AU1266" i="5"/>
  <c r="AU1274" i="5"/>
  <c r="AU1337" i="5"/>
  <c r="AU1341" i="5"/>
  <c r="AU1353" i="5"/>
  <c r="AU1357" i="5"/>
  <c r="AU1420" i="5"/>
  <c r="AU1440" i="5"/>
  <c r="AU1451" i="5"/>
  <c r="AU967" i="5"/>
  <c r="AU1000" i="5"/>
  <c r="AU1003" i="5"/>
  <c r="AU1007" i="5"/>
  <c r="AU1010" i="5"/>
  <c r="AU1046" i="5"/>
  <c r="AU1068" i="5"/>
  <c r="AU1064" i="5"/>
  <c r="AU1075" i="5"/>
  <c r="AU1105" i="5"/>
  <c r="AU1109" i="5"/>
  <c r="AU1207" i="5"/>
  <c r="AU1246" i="5"/>
  <c r="AU1259" i="5"/>
  <c r="AU1391" i="5"/>
  <c r="AU1399" i="5"/>
  <c r="AU1413" i="5"/>
  <c r="AU1406" i="5"/>
  <c r="AU1407" i="5"/>
  <c r="AU1422" i="5"/>
  <c r="AU1423" i="5"/>
  <c r="AU1415" i="5"/>
  <c r="AU1436" i="5"/>
  <c r="AU1488" i="5"/>
  <c r="AU911" i="5"/>
  <c r="AU914" i="5"/>
  <c r="AU926" i="5"/>
  <c r="AU942" i="5"/>
  <c r="AU958" i="5"/>
  <c r="AU974" i="5"/>
  <c r="AU1008" i="5"/>
  <c r="AU1015" i="5"/>
  <c r="AU1018" i="5"/>
  <c r="AU1021" i="5"/>
  <c r="AU1030" i="5"/>
  <c r="AU1036" i="5"/>
  <c r="AU1062" i="5"/>
  <c r="AU1121" i="5"/>
  <c r="AU1125" i="5"/>
  <c r="AU1171" i="5"/>
  <c r="AU1202" i="5"/>
  <c r="AU1210" i="5"/>
  <c r="AU1241" i="5"/>
  <c r="AU1245" i="5"/>
  <c r="AU1249" i="5"/>
  <c r="AU1253" i="5"/>
  <c r="AU1312" i="5"/>
  <c r="AU1323" i="5"/>
  <c r="AU1386" i="5"/>
  <c r="AU1402" i="5"/>
  <c r="AU1465" i="5"/>
  <c r="AU1469" i="5"/>
  <c r="AU1481" i="5"/>
  <c r="AU1485" i="5"/>
  <c r="AU1579" i="5"/>
  <c r="AU975" i="5"/>
  <c r="AU978" i="5"/>
  <c r="AU981" i="5"/>
  <c r="AU988" i="5"/>
  <c r="AU998" i="5"/>
  <c r="AU1025" i="5"/>
  <c r="AU1058" i="5"/>
  <c r="AU1073" i="5"/>
  <c r="AU1077" i="5"/>
  <c r="AU1107" i="5"/>
  <c r="AU1126" i="5"/>
  <c r="AU1143" i="5"/>
  <c r="AU1182" i="5"/>
  <c r="AU1195" i="5"/>
  <c r="AU1271" i="5"/>
  <c r="AU1278" i="5"/>
  <c r="AU1262" i="5"/>
  <c r="AU1230" i="5"/>
  <c r="AU1198" i="5"/>
  <c r="AU1166" i="5"/>
  <c r="AU1247" i="5"/>
  <c r="AU1215" i="5"/>
  <c r="AU1183" i="5"/>
  <c r="AU1151" i="5"/>
  <c r="AU1279" i="5"/>
  <c r="AU1294" i="5"/>
  <c r="AU1295" i="5"/>
  <c r="AU1287" i="5"/>
  <c r="AU1360" i="5"/>
  <c r="AU1367" i="5"/>
  <c r="AU1371" i="5"/>
  <c r="AU1541" i="5"/>
  <c r="AU1534" i="5"/>
  <c r="AU1535" i="5"/>
  <c r="AU1557" i="5"/>
  <c r="AU1550" i="5"/>
  <c r="AU1551" i="5"/>
  <c r="AU1543" i="5"/>
  <c r="AU927" i="5"/>
  <c r="AU930" i="5"/>
  <c r="AU943" i="5"/>
  <c r="AU946" i="5"/>
  <c r="AU959" i="5"/>
  <c r="AU962" i="5"/>
  <c r="AU992" i="5"/>
  <c r="AU999" i="5"/>
  <c r="AU1002" i="5"/>
  <c r="AU1012" i="5"/>
  <c r="AU1029" i="5"/>
  <c r="AU1052" i="5"/>
  <c r="AU1072" i="5"/>
  <c r="AU1086" i="5"/>
  <c r="AU1094" i="5"/>
  <c r="AU1087" i="5"/>
  <c r="AU1103" i="5"/>
  <c r="AU1122" i="5"/>
  <c r="AU1137" i="5"/>
  <c r="AU1141" i="5"/>
  <c r="AU1145" i="5"/>
  <c r="AU1149" i="5"/>
  <c r="AU1153" i="5"/>
  <c r="AU1157" i="5"/>
  <c r="AU1203" i="5"/>
  <c r="AU1234" i="5"/>
  <c r="AU1242" i="5"/>
  <c r="AU1273" i="5"/>
  <c r="AU1277" i="5"/>
  <c r="AU1289" i="5"/>
  <c r="AU1293" i="5"/>
  <c r="AU1376" i="5"/>
  <c r="AU1387" i="5"/>
  <c r="AU1450" i="5"/>
  <c r="AU1466" i="5"/>
  <c r="AU924" i="5"/>
  <c r="AU940" i="5"/>
  <c r="AU956" i="5"/>
  <c r="AU972" i="5"/>
  <c r="AU982" i="5"/>
  <c r="AU1016" i="5"/>
  <c r="AU1026" i="5"/>
  <c r="AU1037" i="5"/>
  <c r="AU1074" i="5"/>
  <c r="AU1116" i="5"/>
  <c r="AU1112" i="5"/>
  <c r="AU1175" i="5"/>
  <c r="AU1214" i="5"/>
  <c r="AU1223" i="5"/>
  <c r="AU1227" i="5"/>
  <c r="AU1327" i="5"/>
  <c r="AU1335" i="5"/>
  <c r="AU1342" i="5"/>
  <c r="AU1343" i="5"/>
  <c r="AU1358" i="5"/>
  <c r="AU1359" i="5"/>
  <c r="AU1351" i="5"/>
  <c r="AU1424" i="5"/>
  <c r="AU1435" i="5"/>
  <c r="AU1598" i="5"/>
  <c r="AU1599" i="5"/>
  <c r="AU1035" i="5"/>
  <c r="AU1041" i="5"/>
  <c r="AU1051" i="5"/>
  <c r="AU1071" i="5"/>
  <c r="AU1078" i="5"/>
  <c r="AU1081" i="5"/>
  <c r="AU1085" i="5"/>
  <c r="AU1092" i="5"/>
  <c r="AU1098" i="5"/>
  <c r="AU1115" i="5"/>
  <c r="AU1135" i="5"/>
  <c r="AU1142" i="5"/>
  <c r="AU1160" i="5"/>
  <c r="AU1164" i="5"/>
  <c r="AU1174" i="5"/>
  <c r="AU1192" i="5"/>
  <c r="AU1196" i="5"/>
  <c r="AU1206" i="5"/>
  <c r="AU1224" i="5"/>
  <c r="AU1228" i="5"/>
  <c r="AU1238" i="5"/>
  <c r="AU1256" i="5"/>
  <c r="AU1260" i="5"/>
  <c r="AU1270" i="5"/>
  <c r="AU1281" i="5"/>
  <c r="AU1285" i="5"/>
  <c r="AU1286" i="5"/>
  <c r="AU1304" i="5"/>
  <c r="AU1311" i="5"/>
  <c r="AU1315" i="5"/>
  <c r="AU1330" i="5"/>
  <c r="AU1345" i="5"/>
  <c r="AU1349" i="5"/>
  <c r="AU1350" i="5"/>
  <c r="AU1368" i="5"/>
  <c r="AU1375" i="5"/>
  <c r="AU1379" i="5"/>
  <c r="AU1394" i="5"/>
  <c r="AU1409" i="5"/>
  <c r="AU1421" i="5"/>
  <c r="AU1414" i="5"/>
  <c r="AU1428" i="5"/>
  <c r="AU1432" i="5"/>
  <c r="AU1439" i="5"/>
  <c r="AU1443" i="5"/>
  <c r="AU1458" i="5"/>
  <c r="AU1473" i="5"/>
  <c r="AU1477" i="5"/>
  <c r="AU1478" i="5"/>
  <c r="AU1492" i="5"/>
  <c r="AU1496" i="5"/>
  <c r="AU1503" i="5"/>
  <c r="AU1507" i="5"/>
  <c r="AU1522" i="5"/>
  <c r="AU1537" i="5"/>
  <c r="AU1549" i="5"/>
  <c r="AU1542" i="5"/>
  <c r="AU1560" i="5"/>
  <c r="AU1567" i="5"/>
  <c r="AU1571" i="5"/>
  <c r="AU1586" i="5"/>
  <c r="AU1601" i="5"/>
  <c r="AU1605" i="5"/>
  <c r="AU1032" i="5"/>
  <c r="AU1042" i="5"/>
  <c r="AU1065" i="5"/>
  <c r="AU1069" i="5"/>
  <c r="AU1076" i="5"/>
  <c r="AU1082" i="5"/>
  <c r="AU1099" i="5"/>
  <c r="AU1129" i="5"/>
  <c r="AU1133" i="5"/>
  <c r="AU1140" i="5"/>
  <c r="AU1168" i="5"/>
  <c r="AU1172" i="5"/>
  <c r="AU1200" i="5"/>
  <c r="AU1204" i="5"/>
  <c r="AU1232" i="5"/>
  <c r="AU1236" i="5"/>
  <c r="AU1264" i="5"/>
  <c r="AU1268" i="5"/>
  <c r="AU1282" i="5"/>
  <c r="AU1297" i="5"/>
  <c r="AU1301" i="5"/>
  <c r="AU1302" i="5"/>
  <c r="AU1316" i="5"/>
  <c r="AU1320" i="5"/>
  <c r="AU1331" i="5"/>
  <c r="AU1346" i="5"/>
  <c r="AU1361" i="5"/>
  <c r="AU1365" i="5"/>
  <c r="AU1366" i="5"/>
  <c r="AU1384" i="5"/>
  <c r="AU1395" i="5"/>
  <c r="AU1410" i="5"/>
  <c r="AU1425" i="5"/>
  <c r="AU1429" i="5"/>
  <c r="AU1430" i="5"/>
  <c r="AU1444" i="5"/>
  <c r="AU1448" i="5"/>
  <c r="AU1459" i="5"/>
  <c r="AU1474" i="5"/>
  <c r="AU1489" i="5"/>
  <c r="AU1493" i="5"/>
  <c r="AU1494" i="5"/>
  <c r="AU1508" i="5"/>
  <c r="AU1512" i="5"/>
  <c r="AU1523" i="5"/>
  <c r="AU1538" i="5"/>
  <c r="AU1553" i="5"/>
  <c r="AU1565" i="5"/>
  <c r="AU1558" i="5"/>
  <c r="AU1576" i="5"/>
  <c r="AU1587" i="5"/>
  <c r="AU1602" i="5"/>
  <c r="AU1059" i="5"/>
  <c r="AU1089" i="5"/>
  <c r="AU1093" i="5"/>
  <c r="AU1100" i="5"/>
  <c r="AU1106" i="5"/>
  <c r="AU1123" i="5"/>
  <c r="AU1136" i="5"/>
  <c r="AU1147" i="5"/>
  <c r="AU1154" i="5"/>
  <c r="AU1161" i="5"/>
  <c r="AU1165" i="5"/>
  <c r="AU1179" i="5"/>
  <c r="AU1186" i="5"/>
  <c r="AU1193" i="5"/>
  <c r="AU1197" i="5"/>
  <c r="AU1211" i="5"/>
  <c r="AU1218" i="5"/>
  <c r="AU1225" i="5"/>
  <c r="AU1229" i="5"/>
  <c r="AU1243" i="5"/>
  <c r="AU1250" i="5"/>
  <c r="AU1257" i="5"/>
  <c r="AU1261" i="5"/>
  <c r="AU1275" i="5"/>
  <c r="AU1290" i="5"/>
  <c r="AU1305" i="5"/>
  <c r="AU1309" i="5"/>
  <c r="AU1310" i="5"/>
  <c r="AU1328" i="5"/>
  <c r="AU1339" i="5"/>
  <c r="AU1354" i="5"/>
  <c r="AU1369" i="5"/>
  <c r="AU1373" i="5"/>
  <c r="AU1374" i="5"/>
  <c r="AU1392" i="5"/>
  <c r="AU1403" i="5"/>
  <c r="AU1418" i="5"/>
  <c r="AU1433" i="5"/>
  <c r="AU1437" i="5"/>
  <c r="AU1445" i="5"/>
  <c r="AU1438" i="5"/>
  <c r="AU1452" i="5"/>
  <c r="AU1456" i="5"/>
  <c r="AU1467" i="5"/>
  <c r="AU1482" i="5"/>
  <c r="AU1497" i="5"/>
  <c r="AU1501" i="5"/>
  <c r="AU1502" i="5"/>
  <c r="AU1516" i="5"/>
  <c r="AU1520" i="5"/>
  <c r="AU1531" i="5"/>
  <c r="AU1546" i="5"/>
  <c r="AU1561" i="5"/>
  <c r="AU1573" i="5"/>
  <c r="AU1566" i="5"/>
  <c r="AU1584" i="5"/>
  <c r="AU1595" i="5"/>
  <c r="AU1610" i="5"/>
  <c r="AU1027" i="5"/>
  <c r="AU1033" i="5"/>
  <c r="AU1043" i="5"/>
  <c r="AU1049" i="5"/>
  <c r="AU1053" i="5"/>
  <c r="AU1060" i="5"/>
  <c r="AU1066" i="5"/>
  <c r="AU1083" i="5"/>
  <c r="AU1096" i="5"/>
  <c r="AU1113" i="5"/>
  <c r="AU1117" i="5"/>
  <c r="AU1124" i="5"/>
  <c r="AU1130" i="5"/>
  <c r="AU1144" i="5"/>
  <c r="AU1148" i="5"/>
  <c r="AU1158" i="5"/>
  <c r="AU1176" i="5"/>
  <c r="AU1180" i="5"/>
  <c r="AU1190" i="5"/>
  <c r="AU1208" i="5"/>
  <c r="AU1212" i="5"/>
  <c r="AU1222" i="5"/>
  <c r="AU1240" i="5"/>
  <c r="AU1244" i="5"/>
  <c r="AU1254" i="5"/>
  <c r="AU1272" i="5"/>
  <c r="AU1283" i="5"/>
  <c r="AU1298" i="5"/>
  <c r="AU1313" i="5"/>
  <c r="AU1317" i="5"/>
  <c r="AU1318" i="5"/>
  <c r="AU1336" i="5"/>
  <c r="AU1347" i="5"/>
  <c r="AU1362" i="5"/>
  <c r="AU1377" i="5"/>
  <c r="AU1381" i="5"/>
  <c r="AU1382" i="5"/>
  <c r="AU1400" i="5"/>
  <c r="AU1411" i="5"/>
  <c r="AU1426" i="5"/>
  <c r="AU1441" i="5"/>
  <c r="AU1453" i="5"/>
  <c r="AU1446" i="5"/>
  <c r="AU1460" i="5"/>
  <c r="AU1464" i="5"/>
  <c r="AU1475" i="5"/>
  <c r="AU1490" i="5"/>
  <c r="AU1505" i="5"/>
  <c r="AU1509" i="5"/>
  <c r="AU1510" i="5"/>
  <c r="AU1524" i="5"/>
  <c r="AU1528" i="5"/>
  <c r="AU1539" i="5"/>
  <c r="AU1554" i="5"/>
  <c r="AU1569" i="5"/>
  <c r="AU1581" i="5"/>
  <c r="AU1574" i="5"/>
  <c r="AU1592" i="5"/>
  <c r="AU1603" i="5"/>
  <c r="AU1155" i="5"/>
  <c r="AU1162" i="5"/>
  <c r="AU1169" i="5"/>
  <c r="AU1173" i="5"/>
  <c r="AU1187" i="5"/>
  <c r="AU1194" i="5"/>
  <c r="AU1201" i="5"/>
  <c r="AU1205" i="5"/>
  <c r="AU1219" i="5"/>
  <c r="AU1226" i="5"/>
  <c r="AU1233" i="5"/>
  <c r="AU1237" i="5"/>
  <c r="AU1251" i="5"/>
  <c r="AU1258" i="5"/>
  <c r="AU1265" i="5"/>
  <c r="AU1269" i="5"/>
  <c r="AU1280" i="5"/>
  <c r="AU1291" i="5"/>
  <c r="AU1306" i="5"/>
  <c r="AU1321" i="5"/>
  <c r="AU1325" i="5"/>
  <c r="AU1326" i="5"/>
  <c r="AU1344" i="5"/>
  <c r="AU1355" i="5"/>
  <c r="AU1370" i="5"/>
  <c r="AU1385" i="5"/>
  <c r="AU1389" i="5"/>
  <c r="AU1390" i="5"/>
  <c r="AU1408" i="5"/>
  <c r="AU1419" i="5"/>
  <c r="AU1434" i="5"/>
  <c r="AU1449" i="5"/>
  <c r="AU1454" i="5"/>
  <c r="AU1468" i="5"/>
  <c r="AU1472" i="5"/>
  <c r="AU1483" i="5"/>
  <c r="AU1498" i="5"/>
  <c r="AU1513" i="5"/>
  <c r="AU1517" i="5"/>
  <c r="AU1518" i="5"/>
  <c r="AU1532" i="5"/>
  <c r="AU1536" i="5"/>
  <c r="AU1547" i="5"/>
  <c r="AU1562" i="5"/>
  <c r="AU1577" i="5"/>
  <c r="AU1589" i="5"/>
  <c r="AU1582" i="5"/>
  <c r="AU1600" i="5"/>
  <c r="AU1019" i="5"/>
  <c r="AU1034" i="5"/>
  <c r="AU1050" i="5"/>
  <c r="AU1067" i="5"/>
  <c r="AU1097" i="5"/>
  <c r="AU1101" i="5"/>
  <c r="AU1108" i="5"/>
  <c r="AU1114" i="5"/>
  <c r="AU1131" i="5"/>
  <c r="AU1152" i="5"/>
  <c r="AU1156" i="5"/>
  <c r="AU1184" i="5"/>
  <c r="AU1188" i="5"/>
  <c r="AU1216" i="5"/>
  <c r="AU1220" i="5"/>
  <c r="AU1248" i="5"/>
  <c r="AU1252" i="5"/>
  <c r="AU1288" i="5"/>
  <c r="AU1299" i="5"/>
  <c r="AU1314" i="5"/>
  <c r="AU1329" i="5"/>
  <c r="AU1333" i="5"/>
  <c r="AU1334" i="5"/>
  <c r="AU1352" i="5"/>
  <c r="AU1363" i="5"/>
  <c r="AU1378" i="5"/>
  <c r="AU1393" i="5"/>
  <c r="AU1397" i="5"/>
  <c r="AU1398" i="5"/>
  <c r="AU1416" i="5"/>
  <c r="AU1427" i="5"/>
  <c r="AU1442" i="5"/>
  <c r="AU1457" i="5"/>
  <c r="AU1461" i="5"/>
  <c r="AU1462" i="5"/>
  <c r="AU1476" i="5"/>
  <c r="AU1480" i="5"/>
  <c r="AU1491" i="5"/>
  <c r="AU1506" i="5"/>
  <c r="AU1521" i="5"/>
  <c r="AU1525" i="5"/>
  <c r="AU1533" i="5"/>
  <c r="AU1526" i="5"/>
  <c r="AU1544" i="5"/>
  <c r="AU1555" i="5"/>
  <c r="AU1570" i="5"/>
  <c r="AU1585" i="5"/>
  <c r="AU1597" i="5"/>
  <c r="AU1590" i="5"/>
  <c r="AU1276" i="5"/>
  <c r="AU1284" i="5"/>
  <c r="AU1292" i="5"/>
  <c r="AU1300" i="5"/>
  <c r="AU1308" i="5"/>
  <c r="AU1324" i="5"/>
  <c r="AU1332" i="5"/>
  <c r="AU1340" i="5"/>
  <c r="AU1348" i="5"/>
  <c r="AU1356" i="5"/>
  <c r="AU1364" i="5"/>
  <c r="AU1372" i="5"/>
  <c r="AU1380" i="5"/>
  <c r="AU1388" i="5"/>
  <c r="AU1396" i="5"/>
  <c r="AU1404" i="5"/>
  <c r="AU1412" i="5"/>
  <c r="AU1540" i="5"/>
  <c r="AU1548" i="5"/>
  <c r="AU1556" i="5"/>
  <c r="AU1564" i="5"/>
  <c r="AU1572" i="5"/>
  <c r="AU1580" i="5"/>
  <c r="AU1588" i="5"/>
  <c r="AU1596" i="5"/>
  <c r="AU1604" i="5"/>
  <c r="AU1612" i="5"/>
  <c r="AU1620" i="5"/>
  <c r="AI9" i="1"/>
  <c r="AI7" i="1"/>
  <c r="AI10" i="1"/>
  <c r="AI6" i="1"/>
  <c r="AI5" i="1"/>
  <c r="AI8" i="1"/>
  <c r="BI6" i="1" l="1"/>
  <c r="BI7" i="1"/>
  <c r="BI8" i="1"/>
  <c r="BI9" i="1"/>
  <c r="BI10" i="1"/>
  <c r="F11" i="2"/>
  <c r="H8" i="2"/>
  <c r="D7" i="2"/>
  <c r="H4" i="2"/>
  <c r="E11" i="2"/>
  <c r="G8" i="2"/>
  <c r="I5" i="2"/>
  <c r="F4" i="2"/>
  <c r="D11" i="2"/>
  <c r="F8" i="2"/>
  <c r="H5" i="2"/>
  <c r="D4" i="2"/>
  <c r="E8" i="2"/>
  <c r="G5" i="2"/>
  <c r="H10" i="2"/>
  <c r="I11" i="2"/>
  <c r="F10" i="2"/>
  <c r="E5" i="2"/>
  <c r="H11" i="2"/>
  <c r="D10" i="2"/>
  <c r="H7" i="2"/>
  <c r="D5" i="2"/>
  <c r="G11" i="2"/>
  <c r="I8" i="2"/>
  <c r="F7" i="2"/>
  <c r="D8" i="2"/>
  <c r="F5" i="2"/>
  <c r="BI5" i="1"/>
  <c r="BE6" i="1"/>
  <c r="BE10" i="1"/>
  <c r="BE7" i="1"/>
  <c r="BE8" i="1"/>
  <c r="BE9" i="1"/>
  <c r="BE5" i="1"/>
</calcChain>
</file>

<file path=xl/comments1.xml><?xml version="1.0" encoding="utf-8"?>
<comments xmlns="http://schemas.openxmlformats.org/spreadsheetml/2006/main">
  <authors>
    <author>linhong1</author>
  </authors>
  <commentList>
    <comment ref="AP3" authorId="0" shapeId="0">
      <text>
        <r>
          <rPr>
            <b/>
            <sz val="8"/>
            <rFont val="宋体"/>
            <charset val="134"/>
          </rPr>
          <t>linhong1:</t>
        </r>
        <r>
          <rPr>
            <sz val="8"/>
            <rFont val="宋体"/>
            <charset val="134"/>
          </rPr>
          <t xml:space="preserve">
客户端：自营/平台可选
商户端：平台
服务端：自营
供应链后台：自营/平台可选
其他中心：自营/平台可选</t>
        </r>
      </text>
    </comment>
  </commentList>
</comments>
</file>

<file path=xl/comments2.xml><?xml version="1.0" encoding="utf-8"?>
<comments xmlns="http://schemas.openxmlformats.org/spreadsheetml/2006/main">
  <authors>
    <author>quzhenzhen</author>
  </authors>
  <commentList>
    <comment ref="AH3" authorId="0" shapeId="0">
      <text>
        <r>
          <rPr>
            <b/>
            <sz val="9"/>
            <rFont val="宋体"/>
            <charset val="134"/>
          </rPr>
          <t>quzhenzhen:</t>
        </r>
        <r>
          <rPr>
            <sz val="9"/>
            <rFont val="宋体"/>
            <charset val="134"/>
          </rPr>
          <t xml:space="preserve">
7级及以上：高—未来1年内可以晋升”，“中—2年内可以晋升”,“低—2年内无晋升空间”，
6级及以下：高—未来3年内晋升2级”，“中—2年内可以晋升”,“低—2年内无晋升空间”
</t>
        </r>
      </text>
    </comment>
  </commentList>
</comments>
</file>

<file path=xl/sharedStrings.xml><?xml version="1.0" encoding="utf-8"?>
<sst xmlns="http://schemas.openxmlformats.org/spreadsheetml/2006/main" count="3491" uniqueCount="1046">
  <si>
    <r>
      <rPr>
        <b/>
        <sz val="12"/>
        <color theme="1"/>
        <rFont val="微软雅黑"/>
        <charset val="134"/>
      </rPr>
      <t>基本信息</t>
    </r>
    <r>
      <rPr>
        <sz val="12"/>
        <color rgb="FFFF0000"/>
        <rFont val="微软雅黑"/>
        <charset val="134"/>
      </rPr>
      <t>（表内有大量公式，请不要删除"行"与“列”）</t>
    </r>
  </si>
  <si>
    <r>
      <rPr>
        <b/>
        <sz val="12"/>
        <color theme="1"/>
        <rFont val="微软雅黑"/>
        <charset val="134"/>
      </rPr>
      <t>1、“业绩-潜力”盘点</t>
    </r>
    <r>
      <rPr>
        <b/>
        <sz val="12"/>
        <color rgb="FFFF0000"/>
        <rFont val="微软雅黑"/>
        <charset val="134"/>
      </rPr>
      <t>（盘点结果进九宫格）</t>
    </r>
  </si>
  <si>
    <r>
      <rPr>
        <b/>
        <sz val="12"/>
        <color theme="1"/>
        <rFont val="微软雅黑"/>
        <charset val="134"/>
      </rPr>
      <t>2、其他维度盘点</t>
    </r>
    <r>
      <rPr>
        <b/>
        <sz val="12"/>
        <color rgb="FFFF0000"/>
        <rFont val="微软雅黑"/>
        <charset val="134"/>
      </rPr>
      <t>（盘点结果不进九宫格）</t>
    </r>
  </si>
  <si>
    <t>九宫格</t>
  </si>
  <si>
    <r>
      <rPr>
        <b/>
        <sz val="12"/>
        <color theme="1"/>
        <rFont val="微软雅黑"/>
        <charset val="134"/>
      </rPr>
      <t>辅助列</t>
    </r>
    <r>
      <rPr>
        <sz val="12"/>
        <color rgb="FFFF0000"/>
        <rFont val="微软雅黑"/>
        <charset val="134"/>
      </rPr>
      <t>（含公式，请勿移动或删除）</t>
    </r>
  </si>
  <si>
    <r>
      <rPr>
        <b/>
        <sz val="12"/>
        <color theme="1"/>
        <rFont val="微软雅黑"/>
        <charset val="134"/>
      </rPr>
      <t>①绩效</t>
    </r>
    <r>
      <rPr>
        <sz val="12"/>
        <color rgb="FFFF0000"/>
        <rFont val="微软雅黑"/>
        <charset val="134"/>
      </rPr>
      <t>（各月绩效按实际结果填写，可按考核周期合并单元格）
按不同岗位，绩效可以是等级、系数、GMV金额，能区分业绩优劣均可</t>
    </r>
  </si>
  <si>
    <t>② 潜力</t>
  </si>
  <si>
    <t>③稳定性</t>
  </si>
  <si>
    <t>④工作地点可调动性</t>
  </si>
  <si>
    <t>⑤未来定位</t>
  </si>
  <si>
    <t>九宫格辅助列1</t>
  </si>
  <si>
    <t>九宫格辅助列2</t>
  </si>
  <si>
    <t>九宫格参考列1</t>
  </si>
  <si>
    <t>九宫格参考列2</t>
  </si>
  <si>
    <t>序号</t>
  </si>
  <si>
    <t>工号</t>
  </si>
  <si>
    <t>姓名</t>
  </si>
  <si>
    <t>职级</t>
  </si>
  <si>
    <t>一级部门</t>
  </si>
  <si>
    <t>二级部门</t>
  </si>
  <si>
    <t>三级部门/大区</t>
  </si>
  <si>
    <t>四级部门/门店/城市</t>
  </si>
  <si>
    <t>五级部门/仓</t>
  </si>
  <si>
    <t>岗位名称</t>
  </si>
  <si>
    <t>年龄</t>
  </si>
  <si>
    <t>学历</t>
  </si>
  <si>
    <t>工作地点</t>
  </si>
  <si>
    <t>入职时间</t>
  </si>
  <si>
    <t>过往工作企业</t>
  </si>
  <si>
    <t>上级姓名</t>
  </si>
  <si>
    <t>HRBP</t>
  </si>
  <si>
    <t>上次晋升时间</t>
  </si>
  <si>
    <r>
      <rPr>
        <b/>
        <u/>
        <sz val="12"/>
        <color rgb="FFFF0000"/>
        <rFont val="微软雅黑"/>
        <charset val="134"/>
      </rPr>
      <t>年度绩效</t>
    </r>
    <r>
      <rPr>
        <b/>
        <sz val="12"/>
        <color rgb="FFFF0000"/>
        <rFont val="微软雅黑"/>
        <charset val="134"/>
      </rPr>
      <t xml:space="preserve">
</t>
    </r>
    <r>
      <rPr>
        <sz val="12"/>
        <color rgb="FFFF0000"/>
        <rFont val="微软雅黑"/>
        <charset val="134"/>
      </rPr>
      <t>（参照月绩效按高中低271分布，AB对应高，C对应中，DE对应低)</t>
    </r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</si>
  <si>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</si>
  <si>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</si>
  <si>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</si>
  <si>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</si>
  <si>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</si>
  <si>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</si>
  <si>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</si>
  <si>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</si>
  <si>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</si>
  <si>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</si>
  <si>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</si>
  <si>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</si>
  <si>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rPr>
        <b/>
        <u/>
        <sz val="12"/>
        <color rgb="FFFF0000"/>
        <rFont val="微软雅黑"/>
        <charset val="134"/>
      </rPr>
      <t xml:space="preserve">综合潜力
</t>
    </r>
    <r>
      <rPr>
        <sz val="12"/>
        <color rgb="FFFF0000"/>
        <rFont val="微软雅黑"/>
        <charset val="134"/>
      </rPr>
      <t>（按右侧6个维度综合考虑2，高中低按262分布）</t>
    </r>
  </si>
  <si>
    <t>2.1价值观</t>
  </si>
  <si>
    <t>2.2自驱力</t>
  </si>
  <si>
    <r>
      <rPr>
        <b/>
        <sz val="12"/>
        <rFont val="微软雅黑"/>
        <charset val="134"/>
      </rPr>
      <t xml:space="preserve">2.3思维格局
</t>
    </r>
    <r>
      <rPr>
        <sz val="12"/>
        <rFont val="微软雅黑"/>
        <charset val="134"/>
      </rPr>
      <t>(指眼光、胸怀、见识及逻辑思维的综合表现)</t>
    </r>
  </si>
  <si>
    <r>
      <rPr>
        <b/>
        <sz val="12"/>
        <rFont val="微软雅黑"/>
        <charset val="134"/>
      </rPr>
      <t xml:space="preserve">2.4可塑性
</t>
    </r>
    <r>
      <rPr>
        <sz val="12"/>
        <rFont val="微软雅黑"/>
        <charset val="134"/>
      </rPr>
      <t>(管理能力进一步提升的可能性)</t>
    </r>
  </si>
  <si>
    <r>
      <rPr>
        <b/>
        <sz val="12"/>
        <rFont val="微软雅黑"/>
        <charset val="134"/>
      </rPr>
      <t xml:space="preserve">2.5平台经验
</t>
    </r>
    <r>
      <rPr>
        <sz val="12"/>
        <rFont val="微软雅黑"/>
        <charset val="134"/>
      </rPr>
      <t>(是否在平台型业务的公司有工作经验)</t>
    </r>
  </si>
  <si>
    <r>
      <rPr>
        <b/>
        <sz val="12"/>
        <rFont val="微软雅黑"/>
        <charset val="134"/>
      </rPr>
      <t xml:space="preserve">2.6平台认知
</t>
    </r>
    <r>
      <rPr>
        <sz val="12"/>
        <rFont val="微软雅黑"/>
        <charset val="134"/>
      </rPr>
      <t>(对公司平台业务的理解程度)</t>
    </r>
  </si>
  <si>
    <t>流失风险</t>
  </si>
  <si>
    <t>是否接受调动</t>
  </si>
  <si>
    <r>
      <rPr>
        <b/>
        <sz val="12"/>
        <rFont val="微软雅黑"/>
        <charset val="134"/>
      </rPr>
      <t xml:space="preserve">可调动范围
</t>
    </r>
    <r>
      <rPr>
        <sz val="12"/>
        <rFont val="微软雅黑"/>
        <charset val="134"/>
      </rPr>
      <t>(全国/大区/省内)</t>
    </r>
  </si>
  <si>
    <t>自营/平台</t>
  </si>
  <si>
    <r>
      <rPr>
        <b/>
        <sz val="12"/>
        <color rgb="FFFF0000"/>
        <rFont val="微软雅黑"/>
        <charset val="134"/>
      </rPr>
      <t xml:space="preserve">※ 九宫格位置
</t>
    </r>
    <r>
      <rPr>
        <sz val="12"/>
        <color rgb="FFFF0000"/>
        <rFont val="微软雅黑"/>
        <charset val="134"/>
      </rPr>
      <t>(自动生成)</t>
    </r>
  </si>
  <si>
    <t>是否管理者
(辅助列）</t>
  </si>
  <si>
    <t>管理者是否做360
(辅助列)</t>
  </si>
  <si>
    <t>1</t>
  </si>
  <si>
    <t>001658</t>
  </si>
  <si>
    <t>蔡扬威</t>
  </si>
  <si>
    <t>P3</t>
  </si>
  <si>
    <t>供应链中心</t>
  </si>
  <si>
    <t>商户渠道部</t>
  </si>
  <si>
    <t>华南大区</t>
  </si>
  <si>
    <t>广州</t>
  </si>
  <si>
    <t>高级商户BD</t>
  </si>
  <si>
    <t>大专</t>
  </si>
  <si>
    <t>广州市</t>
  </si>
  <si>
    <t>广州好印科技有限公司部门经理，</t>
  </si>
  <si>
    <t>肖金盟</t>
  </si>
  <si>
    <t>周小素</t>
  </si>
  <si>
    <t>高高</t>
  </si>
  <si>
    <t>2</t>
  </si>
  <si>
    <t>001764</t>
  </si>
  <si>
    <t>刘菲</t>
  </si>
  <si>
    <t>佛山</t>
  </si>
  <si>
    <t>201906/202005 广州市安服星网络科技有限公司 渠道业务；201010/201902 广州欧品网络科技有限公司 销售主管</t>
  </si>
  <si>
    <t>中高</t>
  </si>
  <si>
    <t>3</t>
  </si>
  <si>
    <t>002552</t>
  </si>
  <si>
    <t>温丽君</t>
  </si>
  <si>
    <t>202007/202101 钱仓（广州）电商科技有限公司 市场总助  201702/201912 广州市安服星网络科技有限公司 社群运营</t>
  </si>
  <si>
    <t>低高</t>
  </si>
  <si>
    <t>4</t>
  </si>
  <si>
    <t>002760</t>
  </si>
  <si>
    <t>杨强</t>
  </si>
  <si>
    <t>2016/2018大宅门红木家具 店长。2019年自己创业开红木家具店</t>
  </si>
  <si>
    <t>高中</t>
  </si>
  <si>
    <t>5</t>
  </si>
  <si>
    <t>002761</t>
  </si>
  <si>
    <t>操家璇</t>
  </si>
  <si>
    <t>本科</t>
  </si>
  <si>
    <t>肇庆市</t>
  </si>
  <si>
    <t>211903/202003  广东蚂蚁信息科技有限公司  202003/202006  佛山一灯资讯有限公司</t>
  </si>
  <si>
    <t>中中</t>
  </si>
  <si>
    <t>6</t>
  </si>
  <si>
    <t>002762</t>
  </si>
  <si>
    <t>黄业立</t>
  </si>
  <si>
    <t>201803/202012 肇庆市格美电器有限公司</t>
  </si>
  <si>
    <t>低中</t>
  </si>
  <si>
    <t>7</t>
  </si>
  <si>
    <t>001657</t>
  </si>
  <si>
    <t>郑方敏</t>
  </si>
  <si>
    <t>深圳</t>
  </si>
  <si>
    <t>北京摩爱健康科技有限公司，</t>
  </si>
  <si>
    <t>朱阳阳</t>
  </si>
  <si>
    <t>高低</t>
  </si>
  <si>
    <t>8</t>
  </si>
  <si>
    <t>001855</t>
  </si>
  <si>
    <t>曾志杰</t>
  </si>
  <si>
    <t>2020.5/2020.7美菜直供广东电子商务有限公司</t>
  </si>
  <si>
    <t>中低</t>
  </si>
  <si>
    <t>9</t>
  </si>
  <si>
    <t>001905</t>
  </si>
  <si>
    <t>蔡永康</t>
  </si>
  <si>
    <t>珠海</t>
  </si>
  <si>
    <t>2017.6/2017.10 深圳长琦电子科技有限公司 制程工程师助理 2017.10/2019.10 珠海海新机电设备有限公司 业务经理</t>
  </si>
  <si>
    <t>低低</t>
  </si>
  <si>
    <t>10</t>
  </si>
  <si>
    <t>002217</t>
  </si>
  <si>
    <t>欧阳豪</t>
  </si>
  <si>
    <t>201408/201705   富德生命人寿保险有限公司  渠道专员    201708/202005   平安普惠咨询有限公司  渠道专员</t>
  </si>
  <si>
    <t>11</t>
  </si>
  <si>
    <t>002434</t>
  </si>
  <si>
    <t>莫炜军</t>
  </si>
  <si>
    <t>201903/201906 东莞美食大搜罗 商务专员。     201907/202101 小鸟信息科技有限公司 美食部 商务专员</t>
  </si>
  <si>
    <t>12</t>
  </si>
  <si>
    <t>002435</t>
  </si>
  <si>
    <t>丘俊锋</t>
  </si>
  <si>
    <t>2020年5月至2020年12月  惠州市正业配送有限公司 招商/人事经理       2018年11月至2020年1月  中国平安人寿保险有限公司   保险代理人</t>
  </si>
  <si>
    <t>13</t>
  </si>
  <si>
    <t>002522</t>
  </si>
  <si>
    <t>钟俊杰</t>
  </si>
  <si>
    <t>湛江市</t>
  </si>
  <si>
    <t>上海什马网络科技有限公司城市经理，深圳山哲网络科技有限公司BD，深圳市中农网有限公司BD，</t>
  </si>
  <si>
    <t>14</t>
  </si>
  <si>
    <t>003132</t>
  </si>
  <si>
    <t>马小固</t>
  </si>
  <si>
    <t>P2</t>
  </si>
  <si>
    <t>商户BD</t>
  </si>
  <si>
    <t>广东省/珠海市</t>
  </si>
  <si>
    <t>202103/202108 阳春市菲亚艺术咨询工作室 市场校长  201711/202102 深圳市点时创新科技有限公司 咨询经理</t>
  </si>
  <si>
    <t>15</t>
  </si>
  <si>
    <t>002033</t>
  </si>
  <si>
    <t>黄起敬</t>
  </si>
  <si>
    <t>厦门</t>
  </si>
  <si>
    <t>福州</t>
  </si>
  <si>
    <t>挚享科技上海有限公司销售，</t>
  </si>
  <si>
    <t>罗小龙</t>
  </si>
  <si>
    <t>陈鑫</t>
  </si>
  <si>
    <t>16</t>
  </si>
  <si>
    <t>002211</t>
  </si>
  <si>
    <t>庄佳濠</t>
  </si>
  <si>
    <t>2017.8/2018.6  上海夸客商务信息服务有限公司福州分公司  客户经理                2018.8/2020.9  福建鹏展信安融资租赁有限公司  销售经理</t>
  </si>
  <si>
    <t>17</t>
  </si>
  <si>
    <t>002357</t>
  </si>
  <si>
    <t>吴丹丹</t>
  </si>
  <si>
    <t>中技（中专/技校/职高）</t>
  </si>
  <si>
    <t>福建嘉丽徳斯汽车贸易有限公司销售顾问，</t>
  </si>
  <si>
    <t>18</t>
  </si>
  <si>
    <t>002398</t>
  </si>
  <si>
    <t>唐益航</t>
  </si>
  <si>
    <t>201503/201807  福建支点金融服务有限公司  业务主管   201808/202003  深圳市小牛普惠信息咨询有限公司莆田分公司  销售经理</t>
  </si>
  <si>
    <t>19</t>
  </si>
  <si>
    <t>002405</t>
  </si>
  <si>
    <t>林诗瀚</t>
  </si>
  <si>
    <t>深圳街电科技有限公司BD，</t>
  </si>
  <si>
    <t>20</t>
  </si>
  <si>
    <t>002470</t>
  </si>
  <si>
    <t>蒋明东</t>
  </si>
  <si>
    <t>201601/201904美团点评，bdm，2014/2015北京东方格莱美墙纸销售主管</t>
  </si>
  <si>
    <t>21</t>
  </si>
  <si>
    <t>002436</t>
  </si>
  <si>
    <t>梁开能</t>
  </si>
  <si>
    <t>南宁</t>
  </si>
  <si>
    <t>广西/南宁市</t>
  </si>
  <si>
    <t>2020.3—2020.12广西创力房地产有限公司</t>
  </si>
  <si>
    <t>韦吉政</t>
  </si>
  <si>
    <t>22</t>
  </si>
  <si>
    <t>003163</t>
  </si>
  <si>
    <t>蓝灿彬</t>
  </si>
  <si>
    <t>北京五八信息技术有限公司南宁分公司资深商务顾问，广西新梦想文化传播有限公司课程顾问，广西益口茶餐饮管理有限公司联合创始人，南宁一方汽车服务有限公司销售经理，</t>
  </si>
  <si>
    <t>23</t>
  </si>
  <si>
    <t>002406</t>
  </si>
  <si>
    <t>王侦芳</t>
  </si>
  <si>
    <t>海口</t>
  </si>
  <si>
    <t>海南省/海口市</t>
  </si>
  <si>
    <t>201707/202008海南智企联科技服务有限公司 商务经理   202009/202012中海国投集团（海南自贸区）互联网信息服务有限公司 招商经理</t>
  </si>
  <si>
    <t>蔡笃浩</t>
  </si>
  <si>
    <t>24</t>
  </si>
  <si>
    <t>002791</t>
  </si>
  <si>
    <t>潘强</t>
  </si>
  <si>
    <t>201602/201707  广州市中大博爱培训学校  教务主管          201710/202002 杭州火烧云科技有限公司   高级客户经理</t>
  </si>
  <si>
    <t>25</t>
  </si>
  <si>
    <t>003142</t>
  </si>
  <si>
    <t>王庆江</t>
  </si>
  <si>
    <t>海南省海口市</t>
  </si>
  <si>
    <t>海南省通讯产业有限公司大有营销分公司销售店长，平安普惠投资咨询有限公司海口分公司咨询顾问，</t>
  </si>
  <si>
    <t>26</t>
  </si>
  <si>
    <t>001340</t>
  </si>
  <si>
    <t>蒋清龙</t>
  </si>
  <si>
    <t>服务部</t>
  </si>
  <si>
    <t>华南服务大区</t>
  </si>
  <si>
    <t>福州店</t>
  </si>
  <si>
    <t>福州仓</t>
  </si>
  <si>
    <t>初级服务工程师</t>
  </si>
  <si>
    <t>2010/2012 服装
2012/2014 爱玛电动车 机修工
2016/2019 雅迪电动车有限公司 机修工</t>
  </si>
  <si>
    <t>陈根</t>
  </si>
  <si>
    <t>C</t>
  </si>
  <si>
    <t>A</t>
  </si>
  <si>
    <t>E</t>
  </si>
  <si>
    <t>27</t>
  </si>
  <si>
    <t>001771</t>
  </si>
  <si>
    <t>胡观智</t>
  </si>
  <si>
    <t>餐饮私营业主。深圳添辉地产顾问有限公司 销售专员</t>
  </si>
  <si>
    <t>B</t>
  </si>
  <si>
    <t>28</t>
  </si>
  <si>
    <t>002032</t>
  </si>
  <si>
    <t>王康1</t>
  </si>
  <si>
    <t>201704—202004 福州六和机械有限公司 铸铁保全</t>
  </si>
  <si>
    <t>D</t>
  </si>
  <si>
    <t>29</t>
  </si>
  <si>
    <t>002041</t>
  </si>
  <si>
    <t>任秋宾1</t>
  </si>
  <si>
    <t>201501/201909 福州顺丰速运有限公司 快递员</t>
  </si>
  <si>
    <t>30</t>
  </si>
  <si>
    <t>000610</t>
  </si>
  <si>
    <t>P4</t>
  </si>
  <si>
    <t>宁德仓</t>
  </si>
  <si>
    <t>服务主管</t>
  </si>
  <si>
    <t>宁德</t>
  </si>
  <si>
    <t>2010.4/2019.2 京山叉车 维修工程师</t>
  </si>
  <si>
    <t>蓝启鹏</t>
  </si>
  <si>
    <t>Y</t>
  </si>
  <si>
    <t>31</t>
  </si>
  <si>
    <t>001697</t>
  </si>
  <si>
    <t>鄢行丹</t>
  </si>
  <si>
    <t>32</t>
  </si>
  <si>
    <t>001906</t>
  </si>
  <si>
    <t>唐斌</t>
  </si>
  <si>
    <t>2019.03/2019.9广州中演国际酒店IT     2016.8/2017.11广州迪美生物科技  个人区域代理</t>
  </si>
  <si>
    <t>33</t>
  </si>
  <si>
    <t>002671</t>
  </si>
  <si>
    <t>涂福森</t>
  </si>
  <si>
    <t>201703/201904深圳鸿海精密工业股份有限公司，201904/202102上海达置有限公司</t>
  </si>
  <si>
    <t>34</t>
  </si>
  <si>
    <t>002997</t>
  </si>
  <si>
    <t>郑玲斌</t>
  </si>
  <si>
    <t>201508/202103蒂森电梯有限公司福建分公司</t>
  </si>
  <si>
    <t>35</t>
  </si>
  <si>
    <t>000302</t>
  </si>
  <si>
    <t>胡育东</t>
  </si>
  <si>
    <t>广州店</t>
  </si>
  <si>
    <t>广州仓</t>
  </si>
  <si>
    <t>2015/2018 铝铜世家 技术员</t>
  </si>
  <si>
    <t>覃世金</t>
  </si>
  <si>
    <t>36</t>
  </si>
  <si>
    <t>000565</t>
  </si>
  <si>
    <t>茹建康</t>
  </si>
  <si>
    <t>2017.5/2018.9 广东益达纺织有限公司 设备保障部部门助理</t>
  </si>
  <si>
    <t>37</t>
  </si>
  <si>
    <t>000697</t>
  </si>
  <si>
    <t>唐伟</t>
  </si>
  <si>
    <t>2016.4/2018.4 湖南旻晟建筑有限公司 施工员
2018.10/2019.2 广州长嘉电子厂 IQC</t>
  </si>
  <si>
    <t>38</t>
  </si>
  <si>
    <t>000791</t>
  </si>
  <si>
    <t>廖福俊</t>
  </si>
  <si>
    <t>中级服务工程师</t>
  </si>
  <si>
    <t>2015.10/2016.3 北京现代4S店  售后维修
2016.4/2019.5 广州汽车集团股份有限公司汽车工程研究院 发动机技师</t>
  </si>
  <si>
    <t>39</t>
  </si>
  <si>
    <t>001012</t>
  </si>
  <si>
    <t>何志坚</t>
  </si>
  <si>
    <t>201509/201908 广州天盛机械</t>
  </si>
  <si>
    <t>40</t>
  </si>
  <si>
    <t>001049</t>
  </si>
  <si>
    <t>陈伟键</t>
  </si>
  <si>
    <t>2018/2019 广州市中佳机电安装有限公司 维保员</t>
  </si>
  <si>
    <t>41</t>
  </si>
  <si>
    <t>001200</t>
  </si>
  <si>
    <t>贺建辉</t>
  </si>
  <si>
    <t xml:space="preserve">2011/2016 中联重科股份有限公司 售后
2016/2017 长沙凯泽机电有限公司 技术
2017/2019 湖南新隧装备股份有限公司 售后
</t>
  </si>
  <si>
    <t>42</t>
  </si>
  <si>
    <t>001663</t>
  </si>
  <si>
    <t>欧阳琪</t>
  </si>
  <si>
    <t>43</t>
  </si>
  <si>
    <t>002160</t>
  </si>
  <si>
    <t>冯敬业</t>
  </si>
  <si>
    <t>1.科语机器人有限公司 岗位名称：物料承认工程师  2.万盛隆清洁用品有限公司  岗位名称：售后维修工程师</t>
  </si>
  <si>
    <t>44</t>
  </si>
  <si>
    <t>002272</t>
  </si>
  <si>
    <t>徐吉文</t>
  </si>
  <si>
    <t>202003/202011广州市珠江莲蓉食品有限公司生产班长</t>
  </si>
  <si>
    <t>45</t>
  </si>
  <si>
    <t>003265</t>
  </si>
  <si>
    <t>吴志斌</t>
  </si>
  <si>
    <t>广东省/广州市</t>
  </si>
  <si>
    <t>广东中研能源有限公司电气技术工程师，</t>
  </si>
  <si>
    <t>46</t>
  </si>
  <si>
    <t>003361</t>
  </si>
  <si>
    <t>梁德钦</t>
  </si>
  <si>
    <t>广西中南华星建筑设备有限公司挖掘机售后服务，中核二三公司，</t>
  </si>
  <si>
    <t>47</t>
  </si>
  <si>
    <t>000645</t>
  </si>
  <si>
    <t>米天德</t>
  </si>
  <si>
    <t>海口店</t>
  </si>
  <si>
    <t>海口仓</t>
  </si>
  <si>
    <t>24.7/2019.2 海口益诺环境工程管理有限公司 技工</t>
  </si>
  <si>
    <t>48</t>
  </si>
  <si>
    <t>001218</t>
  </si>
  <si>
    <t>王禄雄</t>
  </si>
  <si>
    <t>200708/201005 海南鑫红叶纸业有限公司 DCS
201012/201811 海南英利新能源有限公司 设备技术员
201905/201910 广州突起环保科技有限公司 安装维护主管</t>
  </si>
  <si>
    <t>49</t>
  </si>
  <si>
    <t>001419</t>
  </si>
  <si>
    <t>焦伟龙</t>
  </si>
  <si>
    <t>20193/201911 龙华乡味居屋美食店 法人</t>
  </si>
  <si>
    <t>50</t>
  </si>
  <si>
    <t>001718</t>
  </si>
  <si>
    <t>秦祥盛</t>
  </si>
  <si>
    <t>2018.04/2020.02            车事帮煜竣铭旗舰店              汽车维修（中工） 2016.10/2018.03            虎拜车友俱乐部                   汽车维修（中工） 负责接待引导客户向门店及时了解车辆维修保养专业知识，为客户车辆提供高品质的维修、保养服务； 负责车辆的日常调配以及外出救援工作 为使用设备、工具做清点、保养及维护，管理库存清点出入及单据录入</t>
  </si>
  <si>
    <t>51</t>
  </si>
  <si>
    <t>003268</t>
  </si>
  <si>
    <t>符启优</t>
  </si>
  <si>
    <t>中国人民解放军31642部队71分队轮式装甲车驾驶员，</t>
  </si>
  <si>
    <t>52</t>
  </si>
  <si>
    <t>001105</t>
  </si>
  <si>
    <t>林汉孔</t>
  </si>
  <si>
    <t>南宁店</t>
  </si>
  <si>
    <t>柳州仓</t>
  </si>
  <si>
    <t>柳州</t>
  </si>
  <si>
    <t>201708/201909 上汽通用五菱汽车有限公司 维修员</t>
  </si>
  <si>
    <t>吴远德</t>
  </si>
  <si>
    <t>53</t>
  </si>
  <si>
    <t>001595</t>
  </si>
  <si>
    <t>54</t>
  </si>
  <si>
    <t>000073</t>
  </si>
  <si>
    <t>彭泽斌</t>
  </si>
  <si>
    <t>南宁仓</t>
  </si>
  <si>
    <t>初中</t>
  </si>
  <si>
    <t>2014.年~2016.年    部队
2016年~2017年 挖掘机操作</t>
  </si>
  <si>
    <t>55</t>
  </si>
  <si>
    <t>000783</t>
  </si>
  <si>
    <t>黄圣昌</t>
  </si>
  <si>
    <t>南宁市</t>
  </si>
  <si>
    <t>2014.5/2015.5 上海一嗨广州汽车维修中心 机修
2016.2/2018.10 广州拓右名车 机修</t>
  </si>
  <si>
    <t>56</t>
  </si>
  <si>
    <t>001425</t>
  </si>
  <si>
    <t>廖贵任</t>
  </si>
  <si>
    <t>201708/201804 广东蒂森克虎伯电梯 维保员
201809/201907 南宁拓实机电科技有限公司</t>
  </si>
  <si>
    <t>57</t>
  </si>
  <si>
    <t>001881</t>
  </si>
  <si>
    <t>蓝建明</t>
  </si>
  <si>
    <t>58</t>
  </si>
  <si>
    <t>003263</t>
  </si>
  <si>
    <t>孙先成</t>
  </si>
  <si>
    <t>广西百谷生物科技有限公司售后工程师，广西南南铝箔有限责任公司维修电工，广西南宁新能制冷设备有限公司，万帮数字能源股份有限公司运维服务工程师，</t>
  </si>
  <si>
    <t>59</t>
  </si>
  <si>
    <t>001588</t>
  </si>
  <si>
    <t>刘兴海</t>
  </si>
  <si>
    <t>厦门店</t>
  </si>
  <si>
    <t>泉州仓</t>
  </si>
  <si>
    <t>泉州</t>
  </si>
  <si>
    <t>蔡跃国</t>
  </si>
  <si>
    <t>60</t>
  </si>
  <si>
    <t>002625</t>
  </si>
  <si>
    <t>陈金俊</t>
  </si>
  <si>
    <t>201903/202102  福建拓成物流科技  售后       201507/201901  福建群峰智能机械  调度员</t>
  </si>
  <si>
    <t>61</t>
  </si>
  <si>
    <t>001625</t>
  </si>
  <si>
    <t>万语</t>
  </si>
  <si>
    <t>厦门仓</t>
  </si>
  <si>
    <t>62</t>
  </si>
  <si>
    <t>001911</t>
  </si>
  <si>
    <t>黄伟民</t>
  </si>
  <si>
    <t>201801/201908 厦门建霖健康家居股份有限公司 设备技术员；201911/202004 厦门集华益房产 销售员</t>
  </si>
  <si>
    <t>63</t>
  </si>
  <si>
    <t>002116</t>
  </si>
  <si>
    <t>陈伟国</t>
  </si>
  <si>
    <t>202004/至今  百安机电消防安装工程有限公司   技术员</t>
  </si>
  <si>
    <t>64</t>
  </si>
  <si>
    <t>003314</t>
  </si>
  <si>
    <t>高海军</t>
  </si>
  <si>
    <t>福建省/厦门市</t>
  </si>
  <si>
    <t>福建闽瑞通工程机械有限公司任职售后服务工，贵州湘黔三好工程机械有限公司任职售后服工，任职于福建闽瑞通工程机械有限公司，</t>
  </si>
  <si>
    <t>65</t>
  </si>
  <si>
    <t>000213</t>
  </si>
  <si>
    <t>罗智科</t>
  </si>
  <si>
    <t>深圳店</t>
  </si>
  <si>
    <t>东莞仓</t>
  </si>
  <si>
    <t>东莞</t>
  </si>
  <si>
    <t>2012.10/2016.7 广州本田志远店 技师
2016.8/2018.6 冠腾名车 售后主管</t>
  </si>
  <si>
    <t>钟奕饶</t>
  </si>
  <si>
    <t>66</t>
  </si>
  <si>
    <t>001592</t>
  </si>
  <si>
    <t>徐国彬</t>
  </si>
  <si>
    <t>67</t>
  </si>
  <si>
    <t>001822</t>
  </si>
  <si>
    <t>朱济勇</t>
  </si>
  <si>
    <t>2017.12/2019.5广西岩迪机械设备有限公司，服务工程师       2019.6/2020.5广西昊特机械设备有限公司/服务工程师</t>
  </si>
  <si>
    <t>68</t>
  </si>
  <si>
    <t>002305</t>
  </si>
  <si>
    <t>刘庆旺</t>
  </si>
  <si>
    <t>201908/202010 东莞市维沃移动通信有限公司 技术员</t>
  </si>
  <si>
    <t>69</t>
  </si>
  <si>
    <t>002652</t>
  </si>
  <si>
    <t>舒诚</t>
  </si>
  <si>
    <t>201906/202006  广东文灿压铸股份有限公司  CNC技术员</t>
  </si>
  <si>
    <t>70</t>
  </si>
  <si>
    <t>003322</t>
  </si>
  <si>
    <t>覃杰毅</t>
  </si>
  <si>
    <t>个月食品加工，食品销售，广西杰程租赁设备有限公司售后工程师，</t>
  </si>
  <si>
    <t>71</t>
  </si>
  <si>
    <t>000708</t>
  </si>
  <si>
    <t>关俊聪</t>
  </si>
  <si>
    <t>深圳仓</t>
  </si>
  <si>
    <t>惠州</t>
  </si>
  <si>
    <t>2014.10/2018.1 大亚湾BYD电子有限公司 设备部组长</t>
  </si>
  <si>
    <t>72</t>
  </si>
  <si>
    <t>000765</t>
  </si>
  <si>
    <t>陈东生</t>
  </si>
  <si>
    <t>2016.5/2018.3 广东省天然气管网有限公司 行政司机
2018.5/2019.1 广东博罗老板电器专卖店 售后师傅</t>
  </si>
  <si>
    <t>73</t>
  </si>
  <si>
    <t>001910</t>
  </si>
  <si>
    <t>周光乾</t>
  </si>
  <si>
    <t>惠州市</t>
  </si>
  <si>
    <t>201408/2017/03上汽通用五菱 维修工；201706/202005金鼎电器  工程师</t>
  </si>
  <si>
    <t>74</t>
  </si>
  <si>
    <t>002850</t>
  </si>
  <si>
    <t>郑宇乾</t>
  </si>
  <si>
    <t>服务工程师</t>
  </si>
  <si>
    <t>201604/201905中国移动通信集团广东有限公司 维修电工       201908/202103惠州市天虹商场有限公司   维修电工</t>
  </si>
  <si>
    <t>75</t>
  </si>
  <si>
    <t>002996</t>
  </si>
  <si>
    <t>戴仪辉</t>
  </si>
  <si>
    <t>2018.7/2021.4 惠州市龙跃实业有限公司   电气维修工</t>
  </si>
  <si>
    <t>76</t>
  </si>
  <si>
    <t>001574</t>
  </si>
  <si>
    <t>李立尧</t>
  </si>
  <si>
    <t>湛江店</t>
  </si>
  <si>
    <t>湛江仓</t>
  </si>
  <si>
    <t>湛江</t>
  </si>
  <si>
    <t>耿悦</t>
  </si>
  <si>
    <t>77</t>
  </si>
  <si>
    <t>002109</t>
  </si>
  <si>
    <t>庞军</t>
  </si>
  <si>
    <t>78</t>
  </si>
  <si>
    <t>000575</t>
  </si>
  <si>
    <t>莫淼森</t>
  </si>
  <si>
    <t>肇庆店</t>
  </si>
  <si>
    <t>肇庆仓</t>
  </si>
  <si>
    <t>肇庆</t>
  </si>
  <si>
    <t>2013.8/2018.10 广州市一斗福机械设备有限公司 售后工程师</t>
  </si>
  <si>
    <t>杨玉湖</t>
  </si>
  <si>
    <t>79</t>
  </si>
  <si>
    <t>000589</t>
  </si>
  <si>
    <t>李显添</t>
  </si>
  <si>
    <t>2015.7/2019.2 上汽通用五菱 设备保养与维修</t>
  </si>
  <si>
    <t>80</t>
  </si>
  <si>
    <t>001314</t>
  </si>
  <si>
    <t>邓超雄</t>
  </si>
  <si>
    <t>201104/201806 广东鸿图科技股份有限公司 助理工程师
201806/201904 智趣手工
201908  肇庆创能电子科技有限公司 设备调试</t>
  </si>
  <si>
    <t>81</t>
  </si>
  <si>
    <t>002899</t>
  </si>
  <si>
    <t>何振威</t>
  </si>
  <si>
    <t>201902202005肇庆遨优电池 技术员  202007/202011一舍装饰 电工</t>
  </si>
  <si>
    <t>82</t>
  </si>
  <si>
    <t>000741</t>
  </si>
  <si>
    <t>杨体科</t>
  </si>
  <si>
    <t>珠海店</t>
  </si>
  <si>
    <t>珠海仓</t>
  </si>
  <si>
    <t>2016.1/2017.6 广西金鸭丰餐饮有限公司 电工
2017.9/2019.4 北海江涛贸易有限公司 渠道专员</t>
  </si>
  <si>
    <t>83</t>
  </si>
  <si>
    <t>000784</t>
  </si>
  <si>
    <t>何永槟</t>
  </si>
  <si>
    <t>上海金和源维修，</t>
  </si>
  <si>
    <t>84</t>
  </si>
  <si>
    <t>000901</t>
  </si>
  <si>
    <t>陈标佳</t>
  </si>
  <si>
    <t>2017.7/2018.8 北海车太太汽车维修中心 学徒
2018.9/2019.7 珠海市炬荣汽车维修中心 中工</t>
  </si>
  <si>
    <t>85</t>
  </si>
  <si>
    <t>001424</t>
  </si>
  <si>
    <t>201005/201207 洛阳市广立电梯工程有限公司 维保
201207/201908 迅达中国电梯有限公司河南分公司</t>
  </si>
  <si>
    <t>86</t>
  </si>
  <si>
    <t>001448</t>
  </si>
  <si>
    <t>郭建华</t>
  </si>
  <si>
    <t>201904/201911 浙江义利发动机</t>
  </si>
  <si>
    <t>87</t>
  </si>
  <si>
    <t>003283</t>
  </si>
  <si>
    <t>谭海飞</t>
  </si>
  <si>
    <t>P1</t>
  </si>
  <si>
    <t>88</t>
  </si>
  <si>
    <t>000899</t>
  </si>
  <si>
    <t>陈伟康</t>
  </si>
  <si>
    <t>销售中心</t>
  </si>
  <si>
    <t>客户部</t>
  </si>
  <si>
    <t>资深客户BD</t>
  </si>
  <si>
    <t>2014.12/2018.12 广州鲜乐送网络科技有限公司 BDM
2019.2/2019.6 昌正集团 BDM</t>
  </si>
  <si>
    <t>郑志中</t>
  </si>
  <si>
    <t>89</t>
  </si>
  <si>
    <t>001801</t>
  </si>
  <si>
    <t>陶峰</t>
  </si>
  <si>
    <t>高级客户BD</t>
  </si>
  <si>
    <t>201103/201901 纬度陶瓷有限公司 销售经理   201903/202005 加减工艺有限公司 销售经理</t>
  </si>
  <si>
    <t>90</t>
  </si>
  <si>
    <t>001812</t>
  </si>
  <si>
    <t>陈刚</t>
  </si>
  <si>
    <t>201608/201711 湖南亿惠康大药房连锁有限公司 运营及销售经理，201801/202006云南白药集团股份有限 药品销售县级代表</t>
  </si>
  <si>
    <t>91</t>
  </si>
  <si>
    <t>001813</t>
  </si>
  <si>
    <t>徐晓峰</t>
  </si>
  <si>
    <t>201903/2020/12广东臣田涂装工程有限公司客户经理201702/201901北京惠民鲜蜂科技有限公司</t>
  </si>
  <si>
    <t>92</t>
  </si>
  <si>
    <t>001987</t>
  </si>
  <si>
    <t>江启旺</t>
  </si>
  <si>
    <t>201807/202007 广州英迪尔电器有限公司 售后服务</t>
  </si>
  <si>
    <t>93</t>
  </si>
  <si>
    <t>002790</t>
  </si>
  <si>
    <t>郑超伟</t>
  </si>
  <si>
    <t>客户BD</t>
  </si>
  <si>
    <t>2014/2016广州沙河丰田汽车服务有限公司  精品销售  201607/201912广州丰田汽车特约维修有限公司  大客户专员</t>
  </si>
  <si>
    <t>94</t>
  </si>
  <si>
    <t>002808</t>
  </si>
  <si>
    <t>马祖星</t>
  </si>
  <si>
    <t>2019007/2021003广东力士帮控股有限公司 财务经理  2015003/2019006众博医生集团有限公司 咨询主管</t>
  </si>
  <si>
    <t>95</t>
  </si>
  <si>
    <t>002881</t>
  </si>
  <si>
    <t>黄国征</t>
  </si>
  <si>
    <t>96</t>
  </si>
  <si>
    <t>003076</t>
  </si>
  <si>
    <t>朱仪萍</t>
  </si>
  <si>
    <t>202010/202105 广州竞宇金融服务有限公司 按揭专员   202006/202010 皇贷皇金融服务有限公司 按揭专员</t>
  </si>
  <si>
    <t>97</t>
  </si>
  <si>
    <t>000747</t>
  </si>
  <si>
    <t>黄诗奎</t>
  </si>
  <si>
    <t>2017.8/2018.10 福州达达车业汽车销售 销售主管
2018.10/2019.5 福州市迪滴汽车租赁 BD经理</t>
  </si>
  <si>
    <t>陈兰兰</t>
  </si>
  <si>
    <t>98</t>
  </si>
  <si>
    <t>001343</t>
  </si>
  <si>
    <t>吴子俊</t>
  </si>
  <si>
    <t>99</t>
  </si>
  <si>
    <t>002043</t>
  </si>
  <si>
    <t>方能标</t>
  </si>
  <si>
    <t>福建华骏观宏汽车销售有限公司销售总监，福建华骏天品汽车销售有限公司销售经理，</t>
  </si>
  <si>
    <t>100</t>
  </si>
  <si>
    <t>002333</t>
  </si>
  <si>
    <t>李其倡</t>
  </si>
  <si>
    <t>201609/201805 福州华骏天品汽车销售服务有限公司    201806/202012 福建榕盛万事达汽车销售有限公司</t>
  </si>
  <si>
    <t>101</t>
  </si>
  <si>
    <t>002396</t>
  </si>
  <si>
    <t>黄禄树</t>
  </si>
  <si>
    <t>阿里巴巴本地生活公司业务专员，</t>
  </si>
  <si>
    <t>102</t>
  </si>
  <si>
    <t>002666</t>
  </si>
  <si>
    <t>梁艳丽</t>
  </si>
  <si>
    <t>2016.2/2019.2福建原动力奥迪汽车服务有限公司Dcc 2019.8/2021.2.28福建省康语科技有限公司 线上运营主管</t>
  </si>
  <si>
    <t>103</t>
  </si>
  <si>
    <t>003115</t>
  </si>
  <si>
    <t>蓝友钰</t>
  </si>
  <si>
    <t>创业创业合伙人，福建桃义实业有限公司大客户销售管理，支付宝（中国）网络技术有限公司业务拓展，</t>
  </si>
  <si>
    <t>104</t>
  </si>
  <si>
    <t>000672</t>
  </si>
  <si>
    <t>刘建军</t>
  </si>
  <si>
    <t>儋州</t>
  </si>
  <si>
    <t>2012.10/2016.6 海南三友电动车销售有限公司 广宣部负责人
2016.7/2019.2 海南互通车管科技有限公司 业务</t>
  </si>
  <si>
    <t>熊烈</t>
  </si>
  <si>
    <t>105</t>
  </si>
  <si>
    <t>001958</t>
  </si>
  <si>
    <t>黎相鹏</t>
  </si>
  <si>
    <t>宜信普惠信息咨询(北京)有限公司客户经理，中国平安人寿保险股份有限公司客户经理，</t>
  </si>
  <si>
    <t>106</t>
  </si>
  <si>
    <t>002090</t>
  </si>
  <si>
    <t>邓正值</t>
  </si>
  <si>
    <t>201706/202003海南东风南方汽车销售服务有限公司 销售顾问</t>
  </si>
  <si>
    <t>107</t>
  </si>
  <si>
    <t>002197</t>
  </si>
  <si>
    <t>戴军</t>
  </si>
  <si>
    <t>201406/201607   宜信普惠信息咨询(北京)有限公司  客户经理  201608/201912  中国人民财产保险股份有限公司海南分公司  团队主任</t>
  </si>
  <si>
    <t>108</t>
  </si>
  <si>
    <t>002356</t>
  </si>
  <si>
    <t>张金霞</t>
  </si>
  <si>
    <t>三亚市</t>
  </si>
  <si>
    <t>2018/2019年，三亚元极装饰，市场渠道，2020.1/2020.12，三亚绿万园景观园林工程有限公司，市场销售</t>
  </si>
  <si>
    <t>109</t>
  </si>
  <si>
    <t>002395</t>
  </si>
  <si>
    <t>李观诚</t>
  </si>
  <si>
    <t>201603/202009 海口老板电器股份有限公司 战略客户经理。     201307_201602。  海口兴盈食品有限公司。销售经理</t>
  </si>
  <si>
    <t>110</t>
  </si>
  <si>
    <t>000903</t>
  </si>
  <si>
    <t>余崇贤</t>
  </si>
  <si>
    <t>2015.9/2018.3 广西国顺咨询有限公司 市场
2019.2/2019.7 广西信能电力工程有限公司 市场</t>
  </si>
  <si>
    <t>蒋中成</t>
  </si>
  <si>
    <t>111</t>
  </si>
  <si>
    <t>001072</t>
  </si>
  <si>
    <t>黄金华</t>
  </si>
  <si>
    <t>201603/201903 广西玖天银投资咨询  总经理
01806/201908  广西思屋电器集团 业务经理</t>
  </si>
  <si>
    <t>112</t>
  </si>
  <si>
    <t>002934</t>
  </si>
  <si>
    <t>罗天翔</t>
  </si>
  <si>
    <t>201812/202006  美团点评快驴事业部 bd    202007/202104 宝能生鲜 bdm</t>
  </si>
  <si>
    <t>113</t>
  </si>
  <si>
    <t>002975</t>
  </si>
  <si>
    <t>杨金华</t>
  </si>
  <si>
    <t>2020.11_2021.3美菜网，BD。2018.6/2020.11,瓜子二手车，代驾组长</t>
  </si>
  <si>
    <t>114</t>
  </si>
  <si>
    <t>000514</t>
  </si>
  <si>
    <t>张广林</t>
  </si>
  <si>
    <t>2013.9/2016.3 厦门城市年轮策划代理有限公司 高级顾问
2016.3/2018.11 厦门市广邻房地产 总监</t>
  </si>
  <si>
    <t>陈滨宏</t>
  </si>
  <si>
    <t>115</t>
  </si>
  <si>
    <t>000859</t>
  </si>
  <si>
    <t>李国良</t>
  </si>
  <si>
    <t>2005.6/2011.8 厦门金日集团 业务经理
2013.12/2019.6 上海连成集团  业务经理</t>
  </si>
  <si>
    <t>116</t>
  </si>
  <si>
    <t>001811</t>
  </si>
  <si>
    <t>郑瑞成</t>
  </si>
  <si>
    <t>201604/201705厦门市食养臻品电子商务有限公司 项目主管   201710/202006北京云纵互联信息技术有限公司 BDM</t>
  </si>
  <si>
    <t>117</t>
  </si>
  <si>
    <t>002759</t>
  </si>
  <si>
    <t>林福辉</t>
  </si>
  <si>
    <t>201710/202012厦门金色阳光商贸有限公司任销售经理</t>
  </si>
  <si>
    <t>118</t>
  </si>
  <si>
    <t>002809</t>
  </si>
  <si>
    <t>吴春海</t>
  </si>
  <si>
    <t>201901/202004启程金服  团队经理</t>
  </si>
  <si>
    <t>119</t>
  </si>
  <si>
    <t>002900</t>
  </si>
  <si>
    <t>苏通耀</t>
  </si>
  <si>
    <t>201609/201810 杭州二维火BDM201811/202010杭州大搜车OFC</t>
  </si>
  <si>
    <t>120</t>
  </si>
  <si>
    <t>000068</t>
  </si>
  <si>
    <t>李永安</t>
  </si>
  <si>
    <t>宁仁昌</t>
  </si>
  <si>
    <t>121</t>
  </si>
  <si>
    <t>000437</t>
  </si>
  <si>
    <t>符仁波</t>
  </si>
  <si>
    <t>2015.3/2018.9 乐有家控股集团 职业经理</t>
  </si>
  <si>
    <t>122</t>
  </si>
  <si>
    <t>000529</t>
  </si>
  <si>
    <t>黄康</t>
  </si>
  <si>
    <t>2013.11/2015.4 深圳富士康科技集团 ICT测试工程师
2015.5/2018.10 惠州市东有家房产经纪公司 置业经理</t>
  </si>
  <si>
    <t>123</t>
  </si>
  <si>
    <t>001198</t>
  </si>
  <si>
    <t>徐玮</t>
  </si>
  <si>
    <t>客户经理</t>
  </si>
  <si>
    <t>201906/201910 深圳开思信息技术有限公司 ERP客户经理</t>
  </si>
  <si>
    <t>124</t>
  </si>
  <si>
    <t>001696</t>
  </si>
  <si>
    <t>梁剑锋</t>
  </si>
  <si>
    <t>美团点评，</t>
  </si>
  <si>
    <t>125</t>
  </si>
  <si>
    <t>002000</t>
  </si>
  <si>
    <t>周伟</t>
  </si>
  <si>
    <t>2019.9/2020.9，掌上云诊室，粤东销售经理。2017.11/2019.8，致医云诊所，粤东区销售经理。</t>
  </si>
  <si>
    <t>126</t>
  </si>
  <si>
    <t>003316</t>
  </si>
  <si>
    <t>林锦聪</t>
  </si>
  <si>
    <t>广东外语外贸大学附设大亚湾外国语学校总务干事，广州树童英语培训机构市场推广招生，杭州小电科技股份有限公司商务拓展，杰森石膏板(惠州)有限公司仓库管理员，自营淘宝店铺淘宝运营，</t>
  </si>
  <si>
    <t>127</t>
  </si>
  <si>
    <t>003320</t>
  </si>
  <si>
    <t>苟中华</t>
  </si>
  <si>
    <t>深圳市蛋壳公寓管理有限公司收房BD，深圳市摩登仕科技有限公司销售，深圳市纳一装饰工程设计有限公司销售，</t>
  </si>
  <si>
    <t>128</t>
  </si>
  <si>
    <t>001136</t>
  </si>
  <si>
    <t>邓冠华</t>
  </si>
  <si>
    <t>杭州洋驼科技有限公司，</t>
  </si>
  <si>
    <t>闵永恒</t>
  </si>
  <si>
    <t>129</t>
  </si>
  <si>
    <t>001564</t>
  </si>
  <si>
    <t>叶嘉胜</t>
  </si>
  <si>
    <t>盈科智能科技技术有限公司，</t>
  </si>
  <si>
    <t>130</t>
  </si>
  <si>
    <t>001740</t>
  </si>
  <si>
    <t>柯锡权</t>
  </si>
  <si>
    <t>20190810/20200610 东莞市家锋机械有限公司 销售经理  20180605/20190812 广州市潮兴机械有限公司 销售经理</t>
  </si>
  <si>
    <t>131</t>
  </si>
  <si>
    <t>002589</t>
  </si>
  <si>
    <t>冼耀聪</t>
  </si>
  <si>
    <t>201803/202011 广州市锐丰文化传播有限公司 商务助理</t>
  </si>
  <si>
    <t>132</t>
  </si>
  <si>
    <t>002986</t>
  </si>
  <si>
    <t>黎志杰</t>
  </si>
  <si>
    <t>2019/2021 心诚直销网 业务     2015/2018 思科英语 销售主管</t>
  </si>
  <si>
    <t>133</t>
  </si>
  <si>
    <t>000730</t>
  </si>
  <si>
    <t>李伟明</t>
  </si>
  <si>
    <t>江门</t>
  </si>
  <si>
    <t>2010.2/2015.6 江门市新汉五金机械有限公司 项目工程师
2015.8/2018.3 江门市瑞和铸造有限公司 销售经理</t>
  </si>
  <si>
    <t>孙开成</t>
  </si>
  <si>
    <t>134</t>
  </si>
  <si>
    <t>000902</t>
  </si>
  <si>
    <t>孙辉</t>
  </si>
  <si>
    <t>2015.9/2019.6 深圳市仕瑞格实业有限公司 业务经理</t>
  </si>
  <si>
    <t>135</t>
  </si>
  <si>
    <t>001651</t>
  </si>
  <si>
    <t>尹邦引</t>
  </si>
  <si>
    <t>136</t>
  </si>
  <si>
    <t>002189</t>
  </si>
  <si>
    <t>李泽宇</t>
  </si>
  <si>
    <t>2018.3/2020.10 广发养殖基地 个体。2015.3/2018.3立讯精密股份有限公司 拓展部课长</t>
  </si>
  <si>
    <t>137</t>
  </si>
  <si>
    <t>002446</t>
  </si>
  <si>
    <t>温康</t>
  </si>
  <si>
    <t>58同城 云纵</t>
  </si>
  <si>
    <t>138</t>
  </si>
  <si>
    <t>002849</t>
  </si>
  <si>
    <t>彭永雄</t>
  </si>
  <si>
    <t>201704/201812美团</t>
  </si>
  <si>
    <t>139</t>
  </si>
  <si>
    <t>000329</t>
  </si>
  <si>
    <t>汪罗</t>
  </si>
  <si>
    <t>M6</t>
  </si>
  <si>
    <t>大区高级经理</t>
  </si>
  <si>
    <t>2015.3/2018.5 达达/京东到家 城市经理
2018.5/2018.8 拉扎斯网络科技有限公司 区域经理</t>
  </si>
  <si>
    <t>杨天利</t>
  </si>
  <si>
    <t>140</t>
  </si>
  <si>
    <t>002700</t>
  </si>
  <si>
    <t>谢小朗</t>
  </si>
  <si>
    <t>大区高级销售助理</t>
  </si>
  <si>
    <t>201807/202004  广东中天宏基智能科技有限公司</t>
  </si>
  <si>
    <t>141</t>
  </si>
  <si>
    <t>002397</t>
  </si>
  <si>
    <t>M5</t>
  </si>
  <si>
    <t>城市经理</t>
  </si>
  <si>
    <t>201808/202009  UU跑腿  城市经理      201608/201809  深圳刷宝  大区经理</t>
  </si>
  <si>
    <t>142</t>
  </si>
  <si>
    <t>002935</t>
  </si>
  <si>
    <t>2018年2月/2020年1月饿了么 高级配送经理 2020年2/2021年3月 美团 区域经理</t>
  </si>
  <si>
    <t>\</t>
  </si>
  <si>
    <t>143</t>
  </si>
  <si>
    <t>002028</t>
  </si>
  <si>
    <t>商户BD（代管）</t>
  </si>
  <si>
    <t>2017.11/2019.3 明灯传媒有限公司 岗位销售经理。 2019.5/2020.8 厦门欣嘉美贸易有限公司 岗位销售主管</t>
  </si>
  <si>
    <t>144</t>
  </si>
  <si>
    <t>000016</t>
  </si>
  <si>
    <t>金德管业集团有限公司大客经理，</t>
  </si>
  <si>
    <t>145</t>
  </si>
  <si>
    <t>001285</t>
  </si>
  <si>
    <t>201108/201406 深圳巴甲区服务有限公司 业务经理
201408/201803 海南奥云电梯有限公司 工程部经理
201804/201910 海南大和远景实业公司 工程部经理</t>
  </si>
  <si>
    <t>146</t>
  </si>
  <si>
    <t>000614</t>
  </si>
  <si>
    <t>大区高级服务经理</t>
  </si>
  <si>
    <t>2014.10/2016.3 柳工安徽直营分公司 直营公司服务部长
2016.3/2019.2 柳工江苏直营分公司 直营公司服务部长</t>
  </si>
  <si>
    <t>徐磊</t>
  </si>
  <si>
    <t>147</t>
  </si>
  <si>
    <t>001256</t>
  </si>
  <si>
    <t>林善进</t>
  </si>
  <si>
    <t>综合管理岗</t>
  </si>
  <si>
    <t>201212/201303 福建飞远传媒有限公司 站长助理 
201306/201602 亚马逊中国 运营助理
201712/201904 顺丰速运 仓管</t>
  </si>
  <si>
    <t>148</t>
  </si>
  <si>
    <t>000412</t>
  </si>
  <si>
    <t>M4</t>
  </si>
  <si>
    <t>2016.7/2018.9 上海宏信设备工程有限公司 服务主管</t>
  </si>
  <si>
    <t>149</t>
  </si>
  <si>
    <t>000400</t>
  </si>
  <si>
    <t>田文杰</t>
  </si>
  <si>
    <t>2015.3/2016.7 特恩斯新华信息市场咨询 运作督导
2016.7/2018.8 自主经营饮品店</t>
  </si>
  <si>
    <t>150</t>
  </si>
  <si>
    <t>001304</t>
  </si>
  <si>
    <t>钟根</t>
  </si>
  <si>
    <t>201109/201305 苏宁电器 销售
201306/201706 欣龙控股集团有限公司 库管
201711/201806 海南神盾货的信息科技有限公司 调度</t>
  </si>
  <si>
    <t>151</t>
  </si>
  <si>
    <t>002788</t>
  </si>
  <si>
    <t>刘永逍</t>
  </si>
  <si>
    <t>2016.4/2018.1  2020.1/2021.2</t>
  </si>
  <si>
    <t>152</t>
  </si>
  <si>
    <t>002416</t>
  </si>
  <si>
    <t>蒙娜</t>
  </si>
  <si>
    <t>201205/201505广西柳工挖掘机有限公司 服务管理专员
201607/201907广西高扬文化传媒有限公司 出纳</t>
  </si>
  <si>
    <t>153</t>
  </si>
  <si>
    <t>001257</t>
  </si>
  <si>
    <t>201507/201909 广州万隆华江华宇物流</t>
  </si>
  <si>
    <t>154</t>
  </si>
  <si>
    <t>000751</t>
  </si>
  <si>
    <t>城市服务经理</t>
  </si>
  <si>
    <t>2011.7/2019.5 深圳市苏宁云商销售有限公司 售后服务部经理</t>
  </si>
  <si>
    <t>155</t>
  </si>
  <si>
    <t>001233</t>
  </si>
  <si>
    <t>黄雄清</t>
  </si>
  <si>
    <t>156</t>
  </si>
  <si>
    <t>001074</t>
  </si>
  <si>
    <t>201310/201601 华通凯悦汽车贸易服务有限公司 服务总监
201612/201908 浙江众泰汽车销售有限公司 区域服务经理</t>
  </si>
  <si>
    <t>157</t>
  </si>
  <si>
    <t>000825</t>
  </si>
  <si>
    <t>肖艳佩</t>
  </si>
  <si>
    <t>2018.1/2019.3 广东东源新地股份有限公司 操作员
2019.5/2019.6 珠海百安物流有限公司 项目专员</t>
  </si>
  <si>
    <t>158</t>
  </si>
  <si>
    <t>000006</t>
  </si>
  <si>
    <t>李庆严</t>
  </si>
  <si>
    <t>2011/06至今  广州市力洛机械设备租赁有限公司  业务经理</t>
  </si>
  <si>
    <t>翟艳自</t>
  </si>
  <si>
    <t>159</t>
  </si>
  <si>
    <t>000131</t>
  </si>
  <si>
    <t>郭丽针</t>
  </si>
  <si>
    <t>2015.5/2017.09 蒙尔金融信息有限公司/行政文员
2012.09/2015.03 中羿信息科技有限公司文员
2009.04/2012.07 番禺友谊商店/销售主管</t>
  </si>
  <si>
    <t>160</t>
  </si>
  <si>
    <t>000130</t>
  </si>
  <si>
    <t>2012.05/2017.12QC</t>
  </si>
  <si>
    <t>161</t>
  </si>
  <si>
    <t>000592</t>
  </si>
  <si>
    <t>2015.4/2017.7 优信集团 城市经理
2017.8/2018.3 人人车 城市负责人
2018.4/2018.12 合伙创业</t>
  </si>
  <si>
    <t>162</t>
  </si>
  <si>
    <t>003180</t>
  </si>
  <si>
    <t>海南省海口</t>
  </si>
  <si>
    <t>创业城市经理，德邦物流股份有限公司营业部经理，深圳快易通货运代理有限公司车辆调度主管，深圳依时货拉拉科技有限公司城市经理，湛江市技匠家具配送服务有限公司运营，</t>
  </si>
  <si>
    <t>163</t>
  </si>
  <si>
    <t>002715</t>
  </si>
  <si>
    <t>城市主管</t>
  </si>
  <si>
    <t>否</t>
  </si>
  <si>
    <t>164</t>
  </si>
  <si>
    <t>000472</t>
  </si>
  <si>
    <t>2016.4/2017.6 厦门食养臻品电子商务 CM
2017.9/2018.9 北京信付通信息 CM</t>
  </si>
  <si>
    <t>165</t>
  </si>
  <si>
    <t>000840</t>
  </si>
  <si>
    <t>2008/2013 广州市荣麦食品有限公司 售后
2013/2019 广州市伟勇电器有限公司 销售</t>
  </si>
  <si>
    <t>166</t>
  </si>
  <si>
    <t>000251</t>
  </si>
  <si>
    <t>2016.7/2016.12 江西丰成租赁 业务经理
2047.7/2018.4 鼎新进口商品直销中心 销售经理</t>
  </si>
  <si>
    <t>167</t>
  </si>
  <si>
    <t>000506</t>
  </si>
  <si>
    <t>2014.1/2015.6 长荣控股集团 经理助理
2015.6/2018.4 善林金融 团队主管</t>
  </si>
  <si>
    <t>人才盘点流程说明</t>
  </si>
  <si>
    <t>一、人才盘点概述：</t>
  </si>
  <si>
    <r>
      <rPr>
        <b/>
        <sz val="12"/>
        <color rgb="FF000000"/>
        <rFont val="微软雅黑"/>
        <charset val="134"/>
      </rPr>
      <t xml:space="preserve">1.盘点的目的：
</t>
    </r>
    <r>
      <rPr>
        <sz val="12"/>
        <color rgb="FF000000"/>
        <rFont val="微软雅黑"/>
        <charset val="134"/>
      </rPr>
      <t xml:space="preserve">（1）对组织：综合绩效评估、潜力评估、优劣势的评估等，分析当下管理者的整体布局及能力情况，并识别有潜力的管理者，评估结果为人才保留、培养发展、长期激励和组织升级等方面提供参照。
</t>
    </r>
    <r>
      <rPr>
        <b/>
        <sz val="12"/>
        <color rgb="FF000000"/>
        <rFont val="微软雅黑"/>
        <charset val="134"/>
      </rPr>
      <t>2.被盘对象：</t>
    </r>
    <r>
      <rPr>
        <b/>
        <sz val="12"/>
        <rFont val="微软雅黑"/>
        <charset val="134"/>
      </rPr>
      <t>公司全员</t>
    </r>
    <r>
      <rPr>
        <sz val="12"/>
        <rFont val="微软雅黑"/>
        <charset val="134"/>
      </rPr>
      <t>（2023年5月30日前入职员工，入职满2个月）</t>
    </r>
    <r>
      <rPr>
        <sz val="12"/>
        <color rgb="FF000000"/>
        <rFont val="微软雅黑"/>
        <charset val="134"/>
      </rPr>
      <t xml:space="preserve">
</t>
    </r>
    <r>
      <rPr>
        <b/>
        <sz val="12"/>
        <rFont val="微软雅黑"/>
        <charset val="134"/>
      </rPr>
      <t xml:space="preserve">3.整体节奏：
</t>
    </r>
    <r>
      <rPr>
        <sz val="12"/>
        <rFont val="微软雅黑"/>
        <charset val="134"/>
      </rPr>
      <t>（1）数据收集阶段-SSC——8月10日前
（2）方案宣贯阶段-学发&amp;BP——8月14日-8月20日
（3）结果校准共识阶段-业务、BP——8月21日-9月5日
（4）呈现汇报盘点结果及后续人才规划——9月5日-9月10日</t>
    </r>
    <r>
      <rPr>
        <sz val="12"/>
        <color rgb="FF000000"/>
        <rFont val="微软雅黑"/>
        <charset val="134"/>
      </rPr>
      <t xml:space="preserve">
4</t>
    </r>
    <r>
      <rPr>
        <b/>
        <sz val="12"/>
        <color rgb="FF000000"/>
        <rFont val="微软雅黑"/>
        <charset val="134"/>
      </rPr>
      <t xml:space="preserve">.盘点操作流：
</t>
    </r>
    <r>
      <rPr>
        <sz val="12"/>
        <color rgb="FF000000"/>
        <rFont val="微软雅黑"/>
        <charset val="134"/>
      </rPr>
      <t>（1）由HRBP与业务方进行沟通，逐级别梳理业务与人才现况，开展盘点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（2）由HRBP&amp;各中心/业务线负责人组织内部会议，校准各中心/业务线的盘点结果
（3）各中心盘点后，统一提交至人力资源中心
【</t>
    </r>
    <r>
      <rPr>
        <b/>
        <sz val="12"/>
        <color rgb="FF000000"/>
        <rFont val="微软雅黑"/>
        <charset val="134"/>
      </rPr>
      <t>盘点完成&amp;提交结果时间：9月5日提交校准定稿版】</t>
    </r>
  </si>
  <si>
    <t>二、评估/摸底内容（绩效-能力-潜力，三维评估）</t>
  </si>
  <si>
    <r>
      <rPr>
        <sz val="12"/>
        <color rgb="FF000000"/>
        <rFont val="微软雅黑"/>
        <charset val="134"/>
      </rPr>
      <t xml:space="preserve">1、绩效评估：根据2022年度绩效结果，按照271强制分布规则，确认高、中、低
2、能力评估：结合能力项综合判断，确认高、中、低
3、潜力评估：结合员工的晋升可能性（可塑性），参考标准，进行综合判断，确认高、中、低
</t>
    </r>
    <r>
      <rPr>
        <sz val="12"/>
        <color rgb="FFFF0000"/>
        <rFont val="微软雅黑"/>
        <charset val="134"/>
      </rPr>
      <t xml:space="preserve">7级及以上：高—未来1年内可以晋升”，“中—2年内可以晋升”,“低—2年内无晋升空间”
6级及以下：高—未来3年内晋升2级”，“中—2年内可以晋升”,“低—2年内无晋升空间”
</t>
    </r>
    <r>
      <rPr>
        <sz val="12"/>
        <rFont val="微软雅黑"/>
        <charset val="134"/>
      </rPr>
      <t>4、价值观评估：根据价值观评分标准、对应行为描述，对员工的胜任程度进行评估打分，评估优秀、合格、不合格
5、1分-不合格、2分-待提升、3分-胜任、4分-部分超出、5分-卓越</t>
    </r>
  </si>
  <si>
    <t>《能力评分标准》</t>
  </si>
  <si>
    <t>名称</t>
  </si>
  <si>
    <t>释义方向</t>
  </si>
  <si>
    <t>评分刻度</t>
  </si>
  <si>
    <t>自驱力</t>
  </si>
  <si>
    <t>1.目标感
2.积极性
3.困难态度</t>
  </si>
  <si>
    <r>
      <rPr>
        <sz val="11"/>
        <color theme="1"/>
        <rFont val="微软雅黑"/>
        <charset val="134"/>
      </rPr>
      <t>【1分】</t>
    </r>
    <r>
      <rPr>
        <b/>
        <sz val="11"/>
        <color theme="1"/>
        <rFont val="微软雅黑"/>
        <charset val="134"/>
      </rPr>
      <t>-消极</t>
    </r>
    <r>
      <rPr>
        <sz val="11"/>
        <color theme="1"/>
        <rFont val="微软雅黑"/>
        <charset val="134"/>
      </rPr>
      <t>对待组织目标，</t>
    </r>
    <r>
      <rPr>
        <b/>
        <sz val="11"/>
        <color theme="1"/>
        <rFont val="微软雅黑"/>
        <charset val="134"/>
      </rPr>
      <t>多数情况下缺乏</t>
    </r>
    <r>
      <rPr>
        <sz val="11"/>
        <color theme="1"/>
        <rFont val="微软雅黑"/>
        <charset val="134"/>
      </rPr>
      <t>积极主动性，需要外部</t>
    </r>
    <r>
      <rPr>
        <b/>
        <sz val="11"/>
        <color theme="1"/>
        <rFont val="微软雅黑"/>
        <charset val="134"/>
      </rPr>
      <t>监督，</t>
    </r>
    <r>
      <rPr>
        <sz val="11"/>
        <color theme="1"/>
        <rFont val="微软雅黑"/>
        <charset val="134"/>
      </rPr>
      <t>面对困难容易</t>
    </r>
    <r>
      <rPr>
        <b/>
        <sz val="11"/>
        <color theme="1"/>
        <rFont val="微软雅黑"/>
        <charset val="134"/>
      </rPr>
      <t>逃避和退缩</t>
    </r>
    <r>
      <rPr>
        <sz val="11"/>
        <color theme="1"/>
        <rFont val="微软雅黑"/>
        <charset val="134"/>
      </rPr>
      <t>。</t>
    </r>
    <r>
      <rPr>
        <b/>
        <sz val="11"/>
        <color theme="1"/>
        <rFont val="微软雅黑"/>
        <charset val="134"/>
      </rPr>
      <t xml:space="preserve">
【</t>
    </r>
    <r>
      <rPr>
        <sz val="11"/>
        <color theme="1"/>
        <rFont val="微软雅黑"/>
        <charset val="134"/>
      </rPr>
      <t>2分】</t>
    </r>
    <r>
      <rPr>
        <b/>
        <sz val="11"/>
        <color theme="1"/>
        <rFont val="微软雅黑"/>
        <charset val="134"/>
      </rPr>
      <t>-承接</t>
    </r>
    <r>
      <rPr>
        <sz val="11"/>
        <color theme="1"/>
        <rFont val="微软雅黑"/>
        <charset val="134"/>
      </rPr>
      <t>组织目标，</t>
    </r>
    <r>
      <rPr>
        <b/>
        <sz val="11"/>
        <color theme="1"/>
        <rFont val="微软雅黑"/>
        <charset val="134"/>
      </rPr>
      <t>偶尔缺乏</t>
    </r>
    <r>
      <rPr>
        <sz val="11"/>
        <color theme="1"/>
        <rFont val="微软雅黑"/>
        <charset val="134"/>
      </rPr>
      <t>积极主动性，但在面对困难和挑战时</t>
    </r>
    <r>
      <rPr>
        <b/>
        <sz val="11"/>
        <color theme="1"/>
        <rFont val="微软雅黑"/>
        <charset val="134"/>
      </rPr>
      <t>经常需要</t>
    </r>
    <r>
      <rPr>
        <sz val="11"/>
        <color theme="1"/>
        <rFont val="微软雅黑"/>
        <charset val="134"/>
      </rPr>
      <t>他人</t>
    </r>
    <r>
      <rPr>
        <b/>
        <sz val="11"/>
        <color theme="1"/>
        <rFont val="微软雅黑"/>
        <charset val="134"/>
      </rPr>
      <t>指导和鼓励</t>
    </r>
    <r>
      <rPr>
        <sz val="11"/>
        <color theme="1"/>
        <rFont val="微软雅黑"/>
        <charset val="134"/>
      </rPr>
      <t>。</t>
    </r>
    <r>
      <rPr>
        <b/>
        <sz val="11"/>
        <color theme="1"/>
        <rFont val="微软雅黑"/>
        <charset val="134"/>
      </rPr>
      <t xml:space="preserve">
【</t>
    </r>
    <r>
      <rPr>
        <sz val="11"/>
        <color theme="1"/>
        <rFont val="微软雅黑"/>
        <charset val="134"/>
      </rPr>
      <t>3分】</t>
    </r>
    <r>
      <rPr>
        <b/>
        <sz val="11"/>
        <color theme="1"/>
        <rFont val="微软雅黑"/>
        <charset val="134"/>
      </rPr>
      <t>-乐于</t>
    </r>
    <r>
      <rPr>
        <sz val="11"/>
        <color theme="1"/>
        <rFont val="微软雅黑"/>
        <charset val="134"/>
      </rPr>
      <t>承接组织设定的目标</t>
    </r>
    <r>
      <rPr>
        <b/>
        <sz val="11"/>
        <color theme="1"/>
        <rFont val="微软雅黑"/>
        <charset val="134"/>
      </rPr>
      <t>，多数情况</t>
    </r>
    <r>
      <rPr>
        <sz val="11"/>
        <color theme="1"/>
        <rFont val="微软雅黑"/>
        <charset val="134"/>
      </rPr>
      <t>下能表现出积极主动性，但在面对困难和挑战时</t>
    </r>
    <r>
      <rPr>
        <b/>
        <sz val="11"/>
        <color theme="1"/>
        <rFont val="微软雅黑"/>
        <charset val="134"/>
      </rPr>
      <t>偶尔需要</t>
    </r>
    <r>
      <rPr>
        <sz val="11"/>
        <color theme="1"/>
        <rFont val="微软雅黑"/>
        <charset val="134"/>
      </rPr>
      <t>他人</t>
    </r>
    <r>
      <rPr>
        <b/>
        <sz val="11"/>
        <color theme="1"/>
        <rFont val="微软雅黑"/>
        <charset val="134"/>
      </rPr>
      <t>指导和鼓励</t>
    </r>
    <r>
      <rPr>
        <sz val="11"/>
        <color theme="1"/>
        <rFont val="微软雅黑"/>
        <charset val="134"/>
      </rPr>
      <t>。
【4分】-在组织设定的目标之上主动设定</t>
    </r>
    <r>
      <rPr>
        <b/>
        <sz val="11"/>
        <color theme="1"/>
        <rFont val="微软雅黑"/>
        <charset val="134"/>
      </rPr>
      <t>挑战性</t>
    </r>
    <r>
      <rPr>
        <sz val="11"/>
        <color theme="1"/>
        <rFont val="微软雅黑"/>
        <charset val="134"/>
      </rPr>
      <t>目标，</t>
    </r>
    <r>
      <rPr>
        <b/>
        <sz val="11"/>
        <color theme="1"/>
        <rFont val="微软雅黑"/>
        <charset val="134"/>
      </rPr>
      <t>始终</t>
    </r>
    <r>
      <rPr>
        <sz val="11"/>
        <color theme="1"/>
        <rFont val="微软雅黑"/>
        <charset val="134"/>
      </rPr>
      <t>积极主动，面对困难仍能</t>
    </r>
    <r>
      <rPr>
        <b/>
        <sz val="11"/>
        <color theme="1"/>
        <rFont val="微软雅黑"/>
        <charset val="134"/>
      </rPr>
      <t>稳定输出</t>
    </r>
    <r>
      <rPr>
        <sz val="11"/>
        <color theme="1"/>
        <rFont val="微软雅黑"/>
        <charset val="134"/>
      </rPr>
      <t>。
【5分】-在组织设定的目标之上，主动对标行业设定</t>
    </r>
    <r>
      <rPr>
        <b/>
        <sz val="11"/>
        <color theme="1"/>
        <rFont val="微软雅黑"/>
        <charset val="134"/>
      </rPr>
      <t>卓越性</t>
    </r>
    <r>
      <rPr>
        <sz val="11"/>
        <color theme="1"/>
        <rFont val="微软雅黑"/>
        <charset val="134"/>
      </rPr>
      <t>目标，</t>
    </r>
    <r>
      <rPr>
        <b/>
        <sz val="11"/>
        <color theme="1"/>
        <rFont val="微软雅黑"/>
        <charset val="134"/>
      </rPr>
      <t>始终极尽所能</t>
    </r>
    <r>
      <rPr>
        <sz val="11"/>
        <color theme="1"/>
        <rFont val="微软雅黑"/>
        <charset val="134"/>
      </rPr>
      <t>积极整合资源解决问题，逆境下仍能坚定目标，不断</t>
    </r>
    <r>
      <rPr>
        <b/>
        <sz val="11"/>
        <color theme="1"/>
        <rFont val="微软雅黑"/>
        <charset val="134"/>
      </rPr>
      <t>自我反思和自我迭代</t>
    </r>
    <r>
      <rPr>
        <sz val="11"/>
        <color theme="1"/>
        <rFont val="微软雅黑"/>
        <charset val="134"/>
      </rPr>
      <t>。</t>
    </r>
  </si>
  <si>
    <t>协同力</t>
  </si>
  <si>
    <t>1.响应需求
2.主动担当
3.效率最大化</t>
  </si>
  <si>
    <r>
      <rPr>
        <sz val="11"/>
        <color theme="1"/>
        <rFont val="微软雅黑"/>
        <charset val="134"/>
      </rPr>
      <t>【1分】</t>
    </r>
    <r>
      <rPr>
        <b/>
        <sz val="11"/>
        <color theme="1"/>
        <rFont val="微软雅黑"/>
        <charset val="134"/>
      </rPr>
      <t>缺乏</t>
    </r>
    <r>
      <rPr>
        <sz val="11"/>
        <color theme="1"/>
        <rFont val="微软雅黑"/>
        <charset val="134"/>
      </rPr>
      <t>沟通及合作意识，对自己承担的工作常有</t>
    </r>
    <r>
      <rPr>
        <b/>
        <sz val="11"/>
        <color theme="1"/>
        <rFont val="微软雅黑"/>
        <charset val="134"/>
      </rPr>
      <t>推诿、甩锅</t>
    </r>
    <r>
      <rPr>
        <sz val="11"/>
        <color theme="1"/>
        <rFont val="微软雅黑"/>
        <charset val="134"/>
      </rPr>
      <t>情形，常成为合作中的</t>
    </r>
    <r>
      <rPr>
        <b/>
        <sz val="11"/>
        <color theme="1"/>
        <rFont val="微软雅黑"/>
        <charset val="134"/>
      </rPr>
      <t>卡点</t>
    </r>
    <r>
      <rPr>
        <sz val="11"/>
        <color theme="1"/>
        <rFont val="微软雅黑"/>
        <charset val="134"/>
      </rPr>
      <t>；
【2分】大多数情况下，</t>
    </r>
    <r>
      <rPr>
        <b/>
        <sz val="11"/>
        <color theme="1"/>
        <rFont val="微软雅黑"/>
        <charset val="134"/>
      </rPr>
      <t>被动接收</t>
    </r>
    <r>
      <rPr>
        <sz val="11"/>
        <color theme="1"/>
        <rFont val="微软雅黑"/>
        <charset val="134"/>
      </rPr>
      <t>他人需求，并</t>
    </r>
    <r>
      <rPr>
        <b/>
        <sz val="11"/>
        <color theme="1"/>
        <rFont val="微软雅黑"/>
        <charset val="134"/>
      </rPr>
      <t>消极沟通</t>
    </r>
    <r>
      <rPr>
        <sz val="11"/>
        <color theme="1"/>
        <rFont val="微软雅黑"/>
        <charset val="134"/>
      </rPr>
      <t>，经常以</t>
    </r>
    <r>
      <rPr>
        <b/>
        <sz val="11"/>
        <color theme="1"/>
        <rFont val="微软雅黑"/>
        <charset val="134"/>
      </rPr>
      <t>自己的角度</t>
    </r>
    <r>
      <rPr>
        <sz val="11"/>
        <color theme="1"/>
        <rFont val="微软雅黑"/>
        <charset val="134"/>
      </rPr>
      <t>思考，</t>
    </r>
    <r>
      <rPr>
        <b/>
        <sz val="11"/>
        <color theme="1"/>
        <rFont val="微软雅黑"/>
        <charset val="134"/>
      </rPr>
      <t>不愿</t>
    </r>
    <r>
      <rPr>
        <sz val="11"/>
        <color theme="1"/>
        <rFont val="微软雅黑"/>
        <charset val="134"/>
      </rPr>
      <t>接受他人意见，协作中需依靠</t>
    </r>
    <r>
      <rPr>
        <b/>
        <sz val="11"/>
        <color theme="1"/>
        <rFont val="微软雅黑"/>
        <charset val="134"/>
      </rPr>
      <t>他人督促</t>
    </r>
    <r>
      <rPr>
        <sz val="11"/>
        <color theme="1"/>
        <rFont val="微软雅黑"/>
        <charset val="134"/>
      </rPr>
      <t>方能完成合作。
【3分】及时</t>
    </r>
    <r>
      <rPr>
        <b/>
        <sz val="11"/>
        <color theme="1"/>
        <rFont val="微软雅黑"/>
        <charset val="134"/>
      </rPr>
      <t>响应他人</t>
    </r>
    <r>
      <rPr>
        <sz val="11"/>
        <color theme="1"/>
        <rFont val="微软雅黑"/>
        <charset val="134"/>
      </rPr>
      <t>需求，对自己承担的工作</t>
    </r>
    <r>
      <rPr>
        <b/>
        <sz val="11"/>
        <color theme="1"/>
        <rFont val="微软雅黑"/>
        <charset val="134"/>
      </rPr>
      <t>尽职尽责</t>
    </r>
    <r>
      <rPr>
        <sz val="11"/>
        <color theme="1"/>
        <rFont val="微软雅黑"/>
        <charset val="134"/>
      </rPr>
      <t>，促进</t>
    </r>
    <r>
      <rPr>
        <b/>
        <sz val="11"/>
        <color theme="1"/>
        <rFont val="微软雅黑"/>
        <charset val="134"/>
      </rPr>
      <t>合作有序</t>
    </r>
    <r>
      <rPr>
        <sz val="11"/>
        <color theme="1"/>
        <rFont val="微软雅黑"/>
        <charset val="134"/>
      </rPr>
      <t>的开展。
【4分】</t>
    </r>
    <r>
      <rPr>
        <b/>
        <sz val="11"/>
        <rFont val="微软雅黑"/>
        <charset val="134"/>
      </rPr>
      <t>主动</t>
    </r>
    <r>
      <rPr>
        <sz val="11"/>
        <rFont val="微软雅黑"/>
        <charset val="134"/>
      </rPr>
      <t>在目标共识、分工边界、共背指标等方面和跨部门的相关同事进行</t>
    </r>
    <r>
      <rPr>
        <b/>
        <sz val="11"/>
        <rFont val="微软雅黑"/>
        <charset val="134"/>
      </rPr>
      <t>有效沟通拉齐，平衡各方利益</t>
    </r>
    <r>
      <rPr>
        <sz val="11"/>
        <rFont val="微软雅黑"/>
        <charset val="134"/>
      </rPr>
      <t>，合理</t>
    </r>
    <r>
      <rPr>
        <b/>
        <sz val="11"/>
        <rFont val="微软雅黑"/>
        <charset val="134"/>
      </rPr>
      <t>管控冲突</t>
    </r>
    <r>
      <rPr>
        <sz val="11"/>
        <rFont val="微软雅黑"/>
        <charset val="134"/>
      </rPr>
      <t>，达成</t>
    </r>
    <r>
      <rPr>
        <b/>
        <sz val="11"/>
        <rFont val="微软雅黑"/>
        <charset val="134"/>
      </rPr>
      <t>合作共赢</t>
    </r>
    <r>
      <rPr>
        <sz val="11"/>
        <rFont val="微软雅黑"/>
        <charset val="134"/>
      </rPr>
      <t>。</t>
    </r>
    <r>
      <rPr>
        <sz val="11"/>
        <color theme="1"/>
        <rFont val="微软雅黑"/>
        <charset val="134"/>
      </rPr>
      <t xml:space="preserve">
【5分】</t>
    </r>
    <r>
      <rPr>
        <sz val="11"/>
        <rFont val="微软雅黑"/>
        <charset val="134"/>
      </rPr>
      <t>主动与相关跨部门的同事</t>
    </r>
    <r>
      <rPr>
        <b/>
        <sz val="11"/>
        <rFont val="微软雅黑"/>
        <charset val="134"/>
      </rPr>
      <t>建立信任</t>
    </r>
    <r>
      <rPr>
        <sz val="11"/>
        <rFont val="微软雅黑"/>
        <charset val="134"/>
      </rPr>
      <t>，以</t>
    </r>
    <r>
      <rPr>
        <b/>
        <sz val="11"/>
        <rFont val="微软雅黑"/>
        <charset val="134"/>
      </rPr>
      <t>利他</t>
    </r>
    <r>
      <rPr>
        <sz val="11"/>
        <rFont val="微软雅黑"/>
        <charset val="134"/>
      </rPr>
      <t>的格局推动合作持续优化，始终</t>
    </r>
    <r>
      <rPr>
        <b/>
        <sz val="11"/>
        <rFont val="微软雅黑"/>
        <charset val="134"/>
      </rPr>
      <t>向内归因</t>
    </r>
    <r>
      <rPr>
        <sz val="11"/>
        <rFont val="微软雅黑"/>
        <charset val="134"/>
      </rPr>
      <t>，促成</t>
    </r>
    <r>
      <rPr>
        <b/>
        <sz val="11"/>
        <rFont val="微软雅黑"/>
        <charset val="134"/>
      </rPr>
      <t>组织利益最大化</t>
    </r>
    <r>
      <rPr>
        <sz val="11"/>
        <rFont val="微软雅黑"/>
        <charset val="134"/>
      </rPr>
      <t>的目标达成。</t>
    </r>
  </si>
  <si>
    <t>专业力</t>
  </si>
  <si>
    <t>1.知识技能深度、广度
2.公司业务知识
3.解决问题的能力</t>
  </si>
  <si>
    <r>
      <rPr>
        <sz val="11"/>
        <color theme="1"/>
        <rFont val="微软雅黑"/>
        <charset val="134"/>
      </rPr>
      <t>【1分】了解本岗位</t>
    </r>
    <r>
      <rPr>
        <b/>
        <sz val="11"/>
        <color theme="1"/>
        <rFont val="微软雅黑"/>
        <charset val="134"/>
      </rPr>
      <t>入门</t>
    </r>
    <r>
      <rPr>
        <sz val="11"/>
        <color theme="1"/>
        <rFont val="微软雅黑"/>
        <charset val="134"/>
      </rPr>
      <t>的专业知识和技能，对工作</t>
    </r>
    <r>
      <rPr>
        <b/>
        <sz val="11"/>
        <color theme="1"/>
        <rFont val="微软雅黑"/>
        <charset val="134"/>
      </rPr>
      <t>不够熟悉</t>
    </r>
    <r>
      <rPr>
        <sz val="11"/>
        <color theme="1"/>
        <rFont val="微软雅黑"/>
        <charset val="134"/>
      </rPr>
      <t>，需要在</t>
    </r>
    <r>
      <rPr>
        <b/>
        <sz val="11"/>
        <color theme="1"/>
        <rFont val="微软雅黑"/>
        <charset val="134"/>
      </rPr>
      <t>他人的指导</t>
    </r>
    <r>
      <rPr>
        <sz val="11"/>
        <color theme="1"/>
        <rFont val="微软雅黑"/>
        <charset val="134"/>
      </rPr>
      <t>下开展工作。
【2分】具备本岗位</t>
    </r>
    <r>
      <rPr>
        <b/>
        <sz val="11"/>
        <color theme="1"/>
        <rFont val="微软雅黑"/>
        <charset val="134"/>
      </rPr>
      <t>基本</t>
    </r>
    <r>
      <rPr>
        <sz val="11"/>
        <color theme="1"/>
        <rFont val="微软雅黑"/>
        <charset val="134"/>
      </rPr>
      <t>的专业知识和技能，能够处理日常工作中</t>
    </r>
    <r>
      <rPr>
        <b/>
        <sz val="11"/>
        <color theme="1"/>
        <rFont val="微软雅黑"/>
        <charset val="134"/>
      </rPr>
      <t>简单性</t>
    </r>
    <r>
      <rPr>
        <sz val="11"/>
        <color theme="1"/>
        <rFont val="微软雅黑"/>
        <charset val="134"/>
      </rPr>
      <t>问题，但</t>
    </r>
    <r>
      <rPr>
        <b/>
        <sz val="11"/>
        <color theme="1"/>
        <rFont val="微软雅黑"/>
        <charset val="134"/>
      </rPr>
      <t>经常</t>
    </r>
    <r>
      <rPr>
        <sz val="11"/>
        <color theme="1"/>
        <rFont val="微软雅黑"/>
        <charset val="134"/>
      </rPr>
      <t>需要他人指导。（“简单性”备注：单流程任务）
【3分】掌握本岗位</t>
    </r>
    <r>
      <rPr>
        <b/>
        <sz val="11"/>
        <color theme="1"/>
        <rFont val="微软雅黑"/>
        <charset val="134"/>
      </rPr>
      <t>胜任</t>
    </r>
    <r>
      <rPr>
        <sz val="11"/>
        <color theme="1"/>
        <rFont val="微软雅黑"/>
        <charset val="134"/>
      </rPr>
      <t>的知识和技能，并能够</t>
    </r>
    <r>
      <rPr>
        <b/>
        <sz val="11"/>
        <color theme="1"/>
        <rFont val="微软雅黑"/>
        <charset val="134"/>
      </rPr>
      <t>独立解决</t>
    </r>
    <r>
      <rPr>
        <sz val="11"/>
        <color theme="1"/>
        <rFont val="微软雅黑"/>
        <charset val="134"/>
      </rPr>
      <t>工作中遇到的</t>
    </r>
    <r>
      <rPr>
        <b/>
        <sz val="11"/>
        <color theme="1"/>
        <rFont val="微软雅黑"/>
        <charset val="134"/>
      </rPr>
      <t>大部分</t>
    </r>
    <r>
      <rPr>
        <sz val="11"/>
        <color theme="1"/>
        <rFont val="微软雅黑"/>
        <charset val="134"/>
      </rPr>
      <t>问题。
【4分】精通</t>
    </r>
    <r>
      <rPr>
        <b/>
        <sz val="11"/>
        <color theme="1"/>
        <rFont val="微软雅黑"/>
        <charset val="134"/>
      </rPr>
      <t>超越</t>
    </r>
    <r>
      <rPr>
        <sz val="11"/>
        <color theme="1"/>
        <rFont val="微软雅黑"/>
        <charset val="134"/>
      </rPr>
      <t>本岗位的知识和技能，对行业有</t>
    </r>
    <r>
      <rPr>
        <b/>
        <sz val="11"/>
        <color theme="1"/>
        <rFont val="微软雅黑"/>
        <charset val="134"/>
      </rPr>
      <t>深刻洞察</t>
    </r>
    <r>
      <rPr>
        <sz val="11"/>
        <color theme="1"/>
        <rFont val="微软雅黑"/>
        <charset val="134"/>
      </rPr>
      <t>，能够为组织解决</t>
    </r>
    <r>
      <rPr>
        <b/>
        <sz val="11"/>
        <color theme="1"/>
        <rFont val="微软雅黑"/>
        <charset val="134"/>
      </rPr>
      <t>复杂性</t>
    </r>
    <r>
      <rPr>
        <sz val="11"/>
        <color theme="1"/>
        <rFont val="微软雅黑"/>
        <charset val="134"/>
      </rPr>
      <t>问题。（“复杂性”备注：多流程任务）
【5分】拥有</t>
    </r>
    <r>
      <rPr>
        <b/>
        <sz val="11"/>
        <color theme="1"/>
        <rFont val="微软雅黑"/>
        <charset val="134"/>
      </rPr>
      <t>领先行业</t>
    </r>
    <r>
      <rPr>
        <sz val="11"/>
        <color theme="1"/>
        <rFont val="微软雅黑"/>
        <charset val="134"/>
      </rPr>
      <t>的专业影响力，为组织解决</t>
    </r>
    <r>
      <rPr>
        <b/>
        <sz val="11"/>
        <color theme="1"/>
        <rFont val="微软雅黑"/>
        <charset val="134"/>
      </rPr>
      <t>战略性难题</t>
    </r>
    <r>
      <rPr>
        <sz val="11"/>
        <color theme="1"/>
        <rFont val="微软雅黑"/>
        <charset val="134"/>
      </rPr>
      <t>，推动</t>
    </r>
    <r>
      <rPr>
        <b/>
        <sz val="11"/>
        <color theme="1"/>
        <rFont val="微软雅黑"/>
        <charset val="134"/>
      </rPr>
      <t>组织变革</t>
    </r>
    <r>
      <rPr>
        <sz val="11"/>
        <color theme="1"/>
        <rFont val="微软雅黑"/>
        <charset val="134"/>
      </rPr>
      <t>，引领</t>
    </r>
    <r>
      <rPr>
        <b/>
        <sz val="11"/>
        <color theme="1"/>
        <rFont val="微软雅黑"/>
        <charset val="134"/>
      </rPr>
      <t>行业发展</t>
    </r>
    <r>
      <rPr>
        <sz val="11"/>
        <color theme="1"/>
        <rFont val="微软雅黑"/>
        <charset val="134"/>
      </rPr>
      <t>。</t>
    </r>
  </si>
  <si>
    <t>思考力</t>
  </si>
  <si>
    <t xml:space="preserve">
1.结构化思维
2.分析问题
3.解决问题</t>
  </si>
  <si>
    <r>
      <rPr>
        <sz val="11"/>
        <color theme="1"/>
        <rFont val="微软雅黑"/>
        <charset val="134"/>
      </rPr>
      <t>【1分】做事</t>
    </r>
    <r>
      <rPr>
        <b/>
        <sz val="11"/>
        <color theme="1"/>
        <rFont val="微软雅黑"/>
        <charset val="134"/>
      </rPr>
      <t>依靠惯性</t>
    </r>
    <r>
      <rPr>
        <sz val="11"/>
        <color theme="1"/>
        <rFont val="微软雅黑"/>
        <charset val="134"/>
      </rPr>
      <t>，</t>
    </r>
    <r>
      <rPr>
        <b/>
        <sz val="11"/>
        <color theme="1"/>
        <rFont val="微软雅黑"/>
        <charset val="134"/>
      </rPr>
      <t>惰于动脑</t>
    </r>
    <r>
      <rPr>
        <sz val="11"/>
        <color theme="1"/>
        <rFont val="微软雅黑"/>
        <charset val="134"/>
      </rPr>
      <t>，经常无法发现问题；
【2分】看问题</t>
    </r>
    <r>
      <rPr>
        <b/>
        <sz val="11"/>
        <color theme="1"/>
        <rFont val="微软雅黑"/>
        <charset val="134"/>
      </rPr>
      <t>浮于表面</t>
    </r>
    <r>
      <rPr>
        <sz val="11"/>
        <color theme="1"/>
        <rFont val="微软雅黑"/>
        <charset val="134"/>
      </rPr>
      <t>，习惯性</t>
    </r>
    <r>
      <rPr>
        <b/>
        <sz val="11"/>
        <color theme="1"/>
        <rFont val="微软雅黑"/>
        <charset val="134"/>
      </rPr>
      <t>散点思考</t>
    </r>
    <r>
      <rPr>
        <sz val="11"/>
        <color theme="1"/>
        <rFont val="微软雅黑"/>
        <charset val="134"/>
      </rPr>
      <t>，无法</t>
    </r>
    <r>
      <rPr>
        <b/>
        <sz val="11"/>
        <color theme="1"/>
        <rFont val="微软雅黑"/>
        <charset val="134"/>
      </rPr>
      <t>有效识别并分析</t>
    </r>
    <r>
      <rPr>
        <sz val="11"/>
        <color theme="1"/>
        <rFont val="微软雅黑"/>
        <charset val="134"/>
      </rPr>
      <t>问题，较少输出有效方案；
【3分】</t>
    </r>
    <r>
      <rPr>
        <b/>
        <sz val="11"/>
        <color theme="1"/>
        <rFont val="微软雅黑"/>
        <charset val="134"/>
      </rPr>
      <t>自身角度</t>
    </r>
    <r>
      <rPr>
        <sz val="11"/>
        <color theme="1"/>
        <rFont val="微软雅黑"/>
        <charset val="134"/>
      </rPr>
      <t>出发，</t>
    </r>
    <r>
      <rPr>
        <b/>
        <sz val="11"/>
        <color theme="1"/>
        <rFont val="微软雅黑"/>
        <charset val="134"/>
      </rPr>
      <t>逻辑性</t>
    </r>
    <r>
      <rPr>
        <sz val="11"/>
        <color theme="1"/>
        <rFont val="微软雅黑"/>
        <charset val="134"/>
      </rPr>
      <t>的将掌握的信息进行整理，能够识别和分析问题成因，经常输出有效的解决方案。
【4分】</t>
    </r>
    <r>
      <rPr>
        <b/>
        <sz val="11"/>
        <color theme="1"/>
        <rFont val="微软雅黑"/>
        <charset val="134"/>
      </rPr>
      <t>多视角</t>
    </r>
    <r>
      <rPr>
        <sz val="11"/>
        <color theme="1"/>
        <rFont val="微软雅黑"/>
        <charset val="134"/>
      </rPr>
      <t>审视问题，</t>
    </r>
    <r>
      <rPr>
        <b/>
        <sz val="11"/>
        <color theme="1"/>
        <rFont val="微软雅黑"/>
        <charset val="134"/>
      </rPr>
      <t>结构化</t>
    </r>
    <r>
      <rPr>
        <sz val="11"/>
        <color theme="1"/>
        <rFont val="微软雅黑"/>
        <charset val="134"/>
      </rPr>
      <t>分析问题成因并</t>
    </r>
    <r>
      <rPr>
        <b/>
        <sz val="11"/>
        <color theme="1"/>
        <rFont val="微软雅黑"/>
        <charset val="134"/>
      </rPr>
      <t>提炼规律、评估风险</t>
    </r>
    <r>
      <rPr>
        <sz val="11"/>
        <color theme="1"/>
        <rFont val="微软雅黑"/>
        <charset val="134"/>
      </rPr>
      <t>，形成有效的方案，</t>
    </r>
    <r>
      <rPr>
        <b/>
        <sz val="11"/>
        <color theme="1"/>
        <rFont val="微软雅黑"/>
        <charset val="134"/>
      </rPr>
      <t>举一反三</t>
    </r>
    <r>
      <rPr>
        <sz val="11"/>
        <color theme="1"/>
        <rFont val="微软雅黑"/>
        <charset val="134"/>
      </rPr>
      <t>解决问题。
【5分】多维度获取信息，以</t>
    </r>
    <r>
      <rPr>
        <b/>
        <sz val="11"/>
        <color theme="1"/>
        <rFont val="微软雅黑"/>
        <charset val="134"/>
      </rPr>
      <t>全局视角</t>
    </r>
    <r>
      <rPr>
        <sz val="11"/>
        <color theme="1"/>
        <rFont val="微软雅黑"/>
        <charset val="134"/>
      </rPr>
      <t>洞察</t>
    </r>
    <r>
      <rPr>
        <b/>
        <sz val="11"/>
        <color theme="1"/>
        <rFont val="微软雅黑"/>
        <charset val="134"/>
      </rPr>
      <t>问题本质</t>
    </r>
    <r>
      <rPr>
        <sz val="11"/>
        <color theme="1"/>
        <rFont val="微软雅黑"/>
        <charset val="134"/>
      </rPr>
      <t>，识别影响问题的</t>
    </r>
    <r>
      <rPr>
        <b/>
        <sz val="11"/>
        <color theme="1"/>
        <rFont val="微软雅黑"/>
        <charset val="134"/>
      </rPr>
      <t>核心要素</t>
    </r>
    <r>
      <rPr>
        <sz val="11"/>
        <color theme="1"/>
        <rFont val="微软雅黑"/>
        <charset val="134"/>
      </rPr>
      <t>，能够</t>
    </r>
    <r>
      <rPr>
        <b/>
        <sz val="11"/>
        <color theme="1"/>
        <rFont val="微软雅黑"/>
        <charset val="134"/>
      </rPr>
      <t>平衡</t>
    </r>
    <r>
      <rPr>
        <sz val="11"/>
        <color theme="1"/>
        <rFont val="微软雅黑"/>
        <charset val="134"/>
      </rPr>
      <t>长、短期的风险收益，在复杂环境下做出</t>
    </r>
    <r>
      <rPr>
        <b/>
        <sz val="11"/>
        <color theme="1"/>
        <rFont val="微软雅黑"/>
        <charset val="134"/>
      </rPr>
      <t>创新性、前瞻性</t>
    </r>
    <r>
      <rPr>
        <sz val="11"/>
        <color theme="1"/>
        <rFont val="微软雅黑"/>
        <charset val="134"/>
      </rPr>
      <t>决策。</t>
    </r>
  </si>
  <si>
    <r>
      <rPr>
        <b/>
        <sz val="14"/>
        <color theme="0"/>
        <rFont val="微软雅黑"/>
        <charset val="134"/>
      </rPr>
      <t xml:space="preserve">组织力
</t>
    </r>
    <r>
      <rPr>
        <b/>
        <sz val="11"/>
        <color theme="0"/>
        <rFont val="微软雅黑"/>
        <charset val="134"/>
      </rPr>
      <t>（管理者）</t>
    </r>
  </si>
  <si>
    <t xml:space="preserve">1.带领团队
（规划分解
（过程管控
（团队激励
（团队目标达成
2.资源整合
3.达成团队目标
</t>
  </si>
  <si>
    <r>
      <rPr>
        <sz val="11"/>
        <rFont val="微软雅黑"/>
        <charset val="134"/>
      </rPr>
      <t>【1分】不对目标做</t>
    </r>
    <r>
      <rPr>
        <b/>
        <sz val="11"/>
        <rFont val="微软雅黑"/>
        <charset val="134"/>
      </rPr>
      <t>拆解</t>
    </r>
    <r>
      <rPr>
        <sz val="11"/>
        <rFont val="微软雅黑"/>
        <charset val="134"/>
      </rPr>
      <t>，只会向下要结果，不能发现问题并给出</t>
    </r>
    <r>
      <rPr>
        <b/>
        <sz val="11"/>
        <rFont val="微软雅黑"/>
        <charset val="134"/>
      </rPr>
      <t>有效解法</t>
    </r>
    <r>
      <rPr>
        <sz val="11"/>
        <rFont val="微软雅黑"/>
        <charset val="134"/>
      </rPr>
      <t>，团队管理散漫负能量严重，</t>
    </r>
    <r>
      <rPr>
        <b/>
        <sz val="11"/>
        <rFont val="微软雅黑"/>
        <charset val="134"/>
      </rPr>
      <t>结果达成差</t>
    </r>
    <r>
      <rPr>
        <sz val="11"/>
        <rFont val="微软雅黑"/>
        <charset val="134"/>
      </rPr>
      <t>。
【2分】目标拆解不合理，无法进行有效的资源分配和激励，</t>
    </r>
    <r>
      <rPr>
        <b/>
        <sz val="11"/>
        <rFont val="微软雅黑"/>
        <charset val="134"/>
      </rPr>
      <t>较少发现问题</t>
    </r>
    <r>
      <rPr>
        <sz val="11"/>
        <rFont val="微软雅黑"/>
        <charset val="134"/>
      </rPr>
      <t>并给出有效解法，团队</t>
    </r>
    <r>
      <rPr>
        <b/>
        <sz val="11"/>
        <rFont val="微软雅黑"/>
        <charset val="134"/>
      </rPr>
      <t>缺乏要性</t>
    </r>
    <r>
      <rPr>
        <sz val="11"/>
        <rFont val="微软雅黑"/>
        <charset val="134"/>
      </rPr>
      <t>，</t>
    </r>
    <r>
      <rPr>
        <b/>
        <sz val="11"/>
        <rFont val="微软雅黑"/>
        <charset val="134"/>
      </rPr>
      <t>多数情况下</t>
    </r>
    <r>
      <rPr>
        <sz val="11"/>
        <rFont val="微软雅黑"/>
        <charset val="134"/>
      </rPr>
      <t>无法达成团队目标。</t>
    </r>
    <r>
      <rPr>
        <sz val="11"/>
        <color theme="1"/>
        <rFont val="微软雅黑"/>
        <charset val="134"/>
      </rPr>
      <t xml:space="preserve">
</t>
    </r>
    <r>
      <rPr>
        <sz val="11"/>
        <rFont val="微软雅黑"/>
        <charset val="134"/>
      </rPr>
      <t>【3分】能够合理</t>
    </r>
    <r>
      <rPr>
        <b/>
        <sz val="11"/>
        <rFont val="微软雅黑"/>
        <charset val="134"/>
      </rPr>
      <t>拆解团队目标</t>
    </r>
    <r>
      <rPr>
        <sz val="11"/>
        <rFont val="微软雅黑"/>
        <charset val="134"/>
      </rPr>
      <t>及排兵布阵，对团队做有效</t>
    </r>
    <r>
      <rPr>
        <b/>
        <sz val="11"/>
        <rFont val="微软雅黑"/>
        <charset val="134"/>
      </rPr>
      <t>辅导反馈</t>
    </r>
    <r>
      <rPr>
        <sz val="11"/>
        <rFont val="微软雅黑"/>
        <charset val="134"/>
      </rPr>
      <t>，保障团队</t>
    </r>
    <r>
      <rPr>
        <b/>
        <sz val="11"/>
        <rFont val="微软雅黑"/>
        <charset val="134"/>
      </rPr>
      <t>目标达成</t>
    </r>
    <r>
      <rPr>
        <sz val="11"/>
        <rFont val="微软雅黑"/>
        <charset val="134"/>
      </rPr>
      <t>。</t>
    </r>
    <r>
      <rPr>
        <b/>
        <sz val="11"/>
        <color theme="1"/>
        <rFont val="微软雅黑"/>
        <charset val="134"/>
      </rPr>
      <t xml:space="preserve">
【4分】</t>
    </r>
    <r>
      <rPr>
        <sz val="11"/>
        <color theme="1"/>
        <rFont val="微软雅黑"/>
        <charset val="134"/>
      </rPr>
      <t>为团队目标达成设定</t>
    </r>
    <r>
      <rPr>
        <b/>
        <sz val="11"/>
        <color theme="1"/>
        <rFont val="微软雅黑"/>
        <charset val="134"/>
      </rPr>
      <t>合理分工</t>
    </r>
    <r>
      <rPr>
        <sz val="11"/>
        <color theme="1"/>
        <rFont val="微软雅黑"/>
        <charset val="134"/>
      </rPr>
      <t>，构建</t>
    </r>
    <r>
      <rPr>
        <b/>
        <sz val="11"/>
        <color theme="1"/>
        <rFont val="微软雅黑"/>
        <charset val="134"/>
      </rPr>
      <t>有效</t>
    </r>
    <r>
      <rPr>
        <sz val="11"/>
        <color theme="1"/>
        <rFont val="微软雅黑"/>
        <charset val="134"/>
      </rPr>
      <t>的协同机制，为团队</t>
    </r>
    <r>
      <rPr>
        <b/>
        <sz val="11"/>
        <color theme="1"/>
        <rFont val="微软雅黑"/>
        <charset val="134"/>
      </rPr>
      <t>赋能</t>
    </r>
    <r>
      <rPr>
        <sz val="11"/>
        <color theme="1"/>
        <rFont val="微软雅黑"/>
        <charset val="134"/>
      </rPr>
      <t>、激发团队潜力，调动团队更强的</t>
    </r>
    <r>
      <rPr>
        <b/>
        <sz val="11"/>
        <color theme="1"/>
        <rFont val="微软雅黑"/>
        <charset val="134"/>
      </rPr>
      <t>价值感</t>
    </r>
    <r>
      <rPr>
        <sz val="11"/>
        <color theme="1"/>
        <rFont val="微软雅黑"/>
        <charset val="134"/>
      </rPr>
      <t>，</t>
    </r>
    <r>
      <rPr>
        <sz val="11"/>
        <rFont val="微软雅黑"/>
        <charset val="134"/>
      </rPr>
      <t>持续达成目标。</t>
    </r>
    <r>
      <rPr>
        <b/>
        <sz val="11"/>
        <rFont val="微软雅黑"/>
        <charset val="134"/>
      </rPr>
      <t xml:space="preserve">
【5分】充分理解</t>
    </r>
    <r>
      <rPr>
        <sz val="11"/>
        <rFont val="微软雅黑"/>
        <charset val="134"/>
      </rPr>
      <t>组织战略，根据长远发展需求</t>
    </r>
    <r>
      <rPr>
        <b/>
        <sz val="11"/>
        <rFont val="微软雅黑"/>
        <charset val="134"/>
      </rPr>
      <t>整合内外部资源</t>
    </r>
    <r>
      <rPr>
        <sz val="11"/>
        <rFont val="微软雅黑"/>
        <charset val="134"/>
      </rPr>
      <t>，对团队做</t>
    </r>
    <r>
      <rPr>
        <b/>
        <sz val="11"/>
        <rFont val="微软雅黑"/>
        <charset val="134"/>
      </rPr>
      <t>前瞻性储备培养</t>
    </r>
    <r>
      <rPr>
        <sz val="11"/>
        <rFont val="微软雅黑"/>
        <charset val="134"/>
      </rPr>
      <t>，</t>
    </r>
    <r>
      <rPr>
        <b/>
        <sz val="11"/>
        <rFont val="微软雅黑"/>
        <charset val="134"/>
      </rPr>
      <t>沉淀</t>
    </r>
    <r>
      <rPr>
        <sz val="11"/>
        <rFont val="微软雅黑"/>
        <charset val="134"/>
      </rPr>
      <t>能力，助力组织持续</t>
    </r>
    <r>
      <rPr>
        <b/>
        <sz val="11"/>
        <rFont val="微软雅黑"/>
        <charset val="134"/>
      </rPr>
      <t>超越</t>
    </r>
    <r>
      <rPr>
        <sz val="11"/>
        <rFont val="微软雅黑"/>
        <charset val="134"/>
      </rPr>
      <t>目标。</t>
    </r>
  </si>
  <si>
    <r>
      <rPr>
        <b/>
        <sz val="14"/>
        <color theme="0"/>
        <rFont val="微软雅黑"/>
        <charset val="134"/>
      </rPr>
      <t xml:space="preserve">执行力
</t>
    </r>
    <r>
      <rPr>
        <b/>
        <sz val="11"/>
        <color theme="0"/>
        <rFont val="微软雅黑"/>
        <charset val="134"/>
      </rPr>
      <t>（员工）</t>
    </r>
  </si>
  <si>
    <t>1.目标计划
2.行动计划
3.达成目标</t>
  </si>
  <si>
    <r>
      <rPr>
        <sz val="11"/>
        <color theme="1"/>
        <rFont val="微软雅黑"/>
        <charset val="134"/>
      </rPr>
      <t>【1分】</t>
    </r>
    <r>
      <rPr>
        <b/>
        <sz val="11"/>
        <color theme="1"/>
        <rFont val="微软雅黑"/>
        <charset val="134"/>
      </rPr>
      <t>被动接收</t>
    </r>
    <r>
      <rPr>
        <sz val="11"/>
        <color theme="1"/>
        <rFont val="微软雅黑"/>
        <charset val="134"/>
      </rPr>
      <t>目标与计划的要求，经常存在</t>
    </r>
    <r>
      <rPr>
        <b/>
        <sz val="11"/>
        <color theme="1"/>
        <rFont val="微软雅黑"/>
        <charset val="134"/>
      </rPr>
      <t>拒绝、不执行或效率低下</t>
    </r>
    <r>
      <rPr>
        <sz val="11"/>
        <color theme="1"/>
        <rFont val="微软雅黑"/>
        <charset val="134"/>
      </rPr>
      <t>的问题，导致任务</t>
    </r>
    <r>
      <rPr>
        <b/>
        <sz val="11"/>
        <color theme="1"/>
        <rFont val="微软雅黑"/>
        <charset val="134"/>
      </rPr>
      <t>延期或未达成</t>
    </r>
    <r>
      <rPr>
        <sz val="11"/>
        <color theme="1"/>
        <rFont val="微软雅黑"/>
        <charset val="134"/>
      </rPr>
      <t>。
【2分】</t>
    </r>
    <r>
      <rPr>
        <b/>
        <sz val="11"/>
        <color theme="1"/>
        <rFont val="微软雅黑"/>
        <charset val="134"/>
      </rPr>
      <t>能够接受</t>
    </r>
    <r>
      <rPr>
        <sz val="11"/>
        <color theme="1"/>
        <rFont val="微软雅黑"/>
        <charset val="134"/>
      </rPr>
      <t>目标与计划的要求，偶尔存在</t>
    </r>
    <r>
      <rPr>
        <b/>
        <sz val="11"/>
        <color theme="1"/>
        <rFont val="微软雅黑"/>
        <charset val="134"/>
      </rPr>
      <t>拖延</t>
    </r>
    <r>
      <rPr>
        <sz val="11"/>
        <color theme="1"/>
        <rFont val="微软雅黑"/>
        <charset val="134"/>
      </rPr>
      <t>的问题，但</t>
    </r>
    <r>
      <rPr>
        <b/>
        <sz val="11"/>
        <color theme="1"/>
        <rFont val="微软雅黑"/>
        <charset val="134"/>
      </rPr>
      <t>多数情况下</t>
    </r>
    <r>
      <rPr>
        <sz val="11"/>
        <color theme="1"/>
        <rFont val="微软雅黑"/>
        <charset val="134"/>
      </rPr>
      <t>可以完成任务。
【3分】</t>
    </r>
    <r>
      <rPr>
        <b/>
        <sz val="11"/>
        <color theme="1"/>
        <rFont val="微软雅黑"/>
        <charset val="134"/>
      </rPr>
      <t>能够</t>
    </r>
    <r>
      <rPr>
        <sz val="11"/>
        <color theme="1"/>
        <rFont val="微软雅黑"/>
        <charset val="134"/>
      </rPr>
      <t>根据目标与计划的要求，</t>
    </r>
    <r>
      <rPr>
        <b/>
        <sz val="11"/>
        <color theme="1"/>
        <rFont val="微软雅黑"/>
        <charset val="134"/>
      </rPr>
      <t>制定清晰</t>
    </r>
    <r>
      <rPr>
        <sz val="11"/>
        <color theme="1"/>
        <rFont val="微软雅黑"/>
        <charset val="134"/>
      </rPr>
      <t>的行动计划，</t>
    </r>
    <r>
      <rPr>
        <b/>
        <sz val="11"/>
        <color theme="1"/>
        <rFont val="微软雅黑"/>
        <charset val="134"/>
      </rPr>
      <t>按时保质保量</t>
    </r>
    <r>
      <rPr>
        <sz val="11"/>
        <color theme="1"/>
        <rFont val="微软雅黑"/>
        <charset val="134"/>
      </rPr>
      <t>地完成任务。
【4分】</t>
    </r>
    <r>
      <rPr>
        <b/>
        <sz val="11"/>
        <color theme="1"/>
        <rFont val="微软雅黑"/>
        <charset val="134"/>
      </rPr>
      <t>能够</t>
    </r>
    <r>
      <rPr>
        <sz val="11"/>
        <color theme="1"/>
        <rFont val="微软雅黑"/>
        <charset val="134"/>
      </rPr>
      <t>理解目标与计划的关联性，合理分配</t>
    </r>
    <r>
      <rPr>
        <b/>
        <sz val="11"/>
        <color theme="1"/>
        <rFont val="微软雅黑"/>
        <charset val="134"/>
      </rPr>
      <t>优先级</t>
    </r>
    <r>
      <rPr>
        <sz val="11"/>
        <color theme="1"/>
        <rFont val="微软雅黑"/>
        <charset val="134"/>
      </rPr>
      <t>，</t>
    </r>
    <r>
      <rPr>
        <b/>
        <sz val="11"/>
        <color theme="1"/>
        <rFont val="微软雅黑"/>
        <charset val="134"/>
      </rPr>
      <t>优化</t>
    </r>
    <r>
      <rPr>
        <sz val="11"/>
        <color theme="1"/>
        <rFont val="微软雅黑"/>
        <charset val="134"/>
      </rPr>
      <t>行动计划，并在规定时间内</t>
    </r>
    <r>
      <rPr>
        <b/>
        <sz val="11"/>
        <color theme="1"/>
        <rFont val="微软雅黑"/>
        <charset val="134"/>
      </rPr>
      <t>超出预期</t>
    </r>
    <r>
      <rPr>
        <sz val="11"/>
        <color theme="1"/>
        <rFont val="微软雅黑"/>
        <charset val="134"/>
      </rPr>
      <t>达成目标。
【5分】</t>
    </r>
    <r>
      <rPr>
        <b/>
        <sz val="11"/>
        <color theme="1"/>
        <rFont val="微软雅黑"/>
        <charset val="134"/>
      </rPr>
      <t>充分</t>
    </r>
    <r>
      <rPr>
        <sz val="11"/>
        <color theme="1"/>
        <rFont val="微软雅黑"/>
        <charset val="134"/>
      </rPr>
      <t>理解目标与</t>
    </r>
    <r>
      <rPr>
        <b/>
        <sz val="11"/>
        <color theme="1"/>
        <rFont val="微软雅黑"/>
        <charset val="134"/>
      </rPr>
      <t>组织战略</t>
    </r>
    <r>
      <rPr>
        <sz val="11"/>
        <color theme="1"/>
        <rFont val="微软雅黑"/>
        <charset val="134"/>
      </rPr>
      <t>之间的关系，</t>
    </r>
    <r>
      <rPr>
        <b/>
        <sz val="11"/>
        <color theme="1"/>
        <rFont val="微软雅黑"/>
        <charset val="134"/>
      </rPr>
      <t>克服</t>
    </r>
    <r>
      <rPr>
        <sz val="11"/>
        <color theme="1"/>
        <rFont val="微软雅黑"/>
        <charset val="134"/>
      </rPr>
      <t>资源不足、分工边界模糊等</t>
    </r>
    <r>
      <rPr>
        <b/>
        <sz val="11"/>
        <color theme="1"/>
        <rFont val="微软雅黑"/>
        <charset val="134"/>
      </rPr>
      <t>障碍</t>
    </r>
    <r>
      <rPr>
        <sz val="11"/>
        <color theme="1"/>
        <rFont val="微软雅黑"/>
        <charset val="134"/>
      </rPr>
      <t>，以</t>
    </r>
    <r>
      <rPr>
        <b/>
        <sz val="11"/>
        <color theme="1"/>
        <rFont val="微软雅黑"/>
        <charset val="134"/>
      </rPr>
      <t>最优解</t>
    </r>
    <r>
      <rPr>
        <sz val="11"/>
        <color theme="1"/>
        <rFont val="微软雅黑"/>
        <charset val="134"/>
      </rPr>
      <t>达成高难度目标，且能</t>
    </r>
    <r>
      <rPr>
        <b/>
        <sz val="11"/>
        <color theme="1"/>
        <rFont val="微软雅黑"/>
        <charset val="134"/>
      </rPr>
      <t>提炼总结</t>
    </r>
    <r>
      <rPr>
        <sz val="11"/>
        <color theme="1"/>
        <rFont val="微软雅黑"/>
        <charset val="134"/>
      </rPr>
      <t>有效方法。</t>
    </r>
  </si>
  <si>
    <t>价值观评分维度</t>
  </si>
  <si>
    <t>价值观</t>
  </si>
  <si>
    <t>行为标准</t>
  </si>
  <si>
    <t>考评分</t>
  </si>
  <si>
    <t>客户至上</t>
  </si>
  <si>
    <t>1、要尊重客户，重视客户，站在客户的角度，主动思考、发现问题并解决问题
2、要在与客户产生矛盾时，在坚持原则的基础上，最终达到客户和公司都满意
3、要具备前瞻性的服务意识，推动客户向前，为客户创造更多价值</t>
  </si>
  <si>
    <r>
      <rPr>
        <sz val="11"/>
        <color rgb="FF000000"/>
        <rFont val="微软雅黑"/>
        <charset val="134"/>
      </rPr>
      <t>【1分】尊重每一个客户，站在</t>
    </r>
    <r>
      <rPr>
        <b/>
        <sz val="11"/>
        <color rgb="FF000000"/>
        <rFont val="微软雅黑"/>
        <charset val="134"/>
      </rPr>
      <t>客户角度</t>
    </r>
    <r>
      <rPr>
        <sz val="11"/>
        <color rgb="FF000000"/>
        <rFont val="微软雅黑"/>
        <charset val="134"/>
      </rPr>
      <t>来理解客户需求和痛点，</t>
    </r>
    <r>
      <rPr>
        <b/>
        <sz val="11"/>
        <color rgb="FF000000"/>
        <rFont val="微软雅黑"/>
        <charset val="134"/>
      </rPr>
      <t>主动并充分</t>
    </r>
    <r>
      <rPr>
        <sz val="11"/>
        <color rgb="FF000000"/>
        <rFont val="微软雅黑"/>
        <charset val="134"/>
      </rPr>
      <t>与客户沟通，提供专业的解决方案。
【1分】在与客户意见发生分歧的时候，能够</t>
    </r>
    <r>
      <rPr>
        <b/>
        <sz val="11"/>
        <color rgb="FF000000"/>
        <rFont val="微软雅黑"/>
        <charset val="134"/>
      </rPr>
      <t>平衡好公司利益与客户利益</t>
    </r>
    <r>
      <rPr>
        <sz val="11"/>
        <color rgb="FF000000"/>
        <rFont val="微软雅黑"/>
        <charset val="134"/>
      </rPr>
      <t>，灵活沟通最终达成合作共赢。
【1分】</t>
    </r>
    <r>
      <rPr>
        <b/>
        <sz val="11"/>
        <color rgb="FF000000"/>
        <rFont val="微软雅黑"/>
        <charset val="134"/>
      </rPr>
      <t>主动深入</t>
    </r>
    <r>
      <rPr>
        <sz val="11"/>
        <color rgb="FF000000"/>
        <rFont val="微软雅黑"/>
        <charset val="134"/>
      </rPr>
      <t>场景，理解和洞察客户</t>
    </r>
    <r>
      <rPr>
        <b/>
        <sz val="11"/>
        <color rgb="FF000000"/>
        <rFont val="微软雅黑"/>
        <charset val="134"/>
      </rPr>
      <t>潜在需求</t>
    </r>
    <r>
      <rPr>
        <sz val="11"/>
        <color rgb="FF000000"/>
        <rFont val="微软雅黑"/>
        <charset val="134"/>
      </rPr>
      <t xml:space="preserve">，能够先于客户要求来提供服务和支持，助力客户长期可持续发展。
</t>
    </r>
    <r>
      <rPr>
        <b/>
        <sz val="11"/>
        <color rgb="FFFF0000"/>
        <rFont val="微软雅黑"/>
        <charset val="134"/>
      </rPr>
      <t>PS</t>
    </r>
    <r>
      <rPr>
        <sz val="11"/>
        <color rgb="FFFF0000"/>
        <rFont val="微软雅黑"/>
        <charset val="134"/>
      </rPr>
      <t>：每项1分，3项都能做到打3分</t>
    </r>
  </si>
  <si>
    <t>诚信</t>
  </si>
  <si>
    <t>1、对人守信，对事负责，表里如一
2、客观反馈问题，不能只报喜不报忧
3、时刻以公司利益为先，对损坏公司利益的行为有效制止</t>
  </si>
  <si>
    <r>
      <rPr>
        <sz val="11"/>
        <color rgb="FF000000"/>
        <rFont val="微软雅黑"/>
        <charset val="134"/>
      </rPr>
      <t>【1分】遵守承诺履行自己的职责和义务，对所负责的工作做到</t>
    </r>
    <r>
      <rPr>
        <b/>
        <sz val="11"/>
        <color rgb="FF000000"/>
        <rFont val="微软雅黑"/>
        <charset val="134"/>
      </rPr>
      <t>尽职尽责</t>
    </r>
    <r>
      <rPr>
        <sz val="11"/>
        <color rgb="FF000000"/>
        <rFont val="微软雅黑"/>
        <charset val="134"/>
      </rPr>
      <t>，对客户和同事都能</t>
    </r>
    <r>
      <rPr>
        <b/>
        <sz val="11"/>
        <color rgb="FF000000"/>
        <rFont val="微软雅黑"/>
        <charset val="134"/>
      </rPr>
      <t>言行一致。</t>
    </r>
    <r>
      <rPr>
        <sz val="11"/>
        <color rgb="FF000000"/>
        <rFont val="微软雅黑"/>
        <charset val="134"/>
      </rPr>
      <t xml:space="preserve">
【1分】对被反馈的问题，不隐瞒不回避，</t>
    </r>
    <r>
      <rPr>
        <b/>
        <sz val="11"/>
        <color rgb="FF000000"/>
        <rFont val="微软雅黑"/>
        <charset val="134"/>
      </rPr>
      <t>直面卡点难点</t>
    </r>
    <r>
      <rPr>
        <sz val="11"/>
        <color rgb="FF000000"/>
        <rFont val="微软雅黑"/>
        <charset val="134"/>
      </rPr>
      <t>，明确</t>
    </r>
    <r>
      <rPr>
        <b/>
        <sz val="11"/>
        <color rgb="FF000000"/>
        <rFont val="微软雅黑"/>
        <charset val="134"/>
      </rPr>
      <t>真实地表达</t>
    </r>
    <r>
      <rPr>
        <sz val="11"/>
        <color rgb="FF000000"/>
        <rFont val="微软雅黑"/>
        <charset val="134"/>
      </rPr>
      <t>自己的观点。
【1分】从</t>
    </r>
    <r>
      <rPr>
        <b/>
        <sz val="11"/>
        <color rgb="FF000000"/>
        <rFont val="微软雅黑"/>
        <charset val="134"/>
      </rPr>
      <t>组织利益角度</t>
    </r>
    <r>
      <rPr>
        <sz val="11"/>
        <color rgb="FF000000"/>
        <rFont val="微软雅黑"/>
        <charset val="134"/>
      </rPr>
      <t xml:space="preserve">出发，对损害组织利益的行为坚决抵制反对。
</t>
    </r>
    <r>
      <rPr>
        <sz val="11"/>
        <color rgb="FFFF0000"/>
        <rFont val="微软雅黑"/>
        <charset val="134"/>
      </rPr>
      <t>PS：每项1分，3项都能做到打3分</t>
    </r>
  </si>
  <si>
    <t>担当</t>
  </si>
  <si>
    <t>1、站在全局视角看问题，关键时刻敢挑担子，承担责任
2、面对变化产生的困难和挫折，能自我调整，并正面影响和带动同事
3、做事要有闭环思维，敢于决策，并为结果负责</t>
  </si>
  <si>
    <r>
      <rPr>
        <sz val="11"/>
        <color rgb="FF000000"/>
        <rFont val="微软雅黑"/>
        <charset val="134"/>
      </rPr>
      <t>【1分】从组织发展视角出发，在组织需要的时候</t>
    </r>
    <r>
      <rPr>
        <b/>
        <sz val="11"/>
        <color rgb="FF000000"/>
        <rFont val="微软雅黑"/>
        <charset val="134"/>
      </rPr>
      <t>主动承担责任</t>
    </r>
    <r>
      <rPr>
        <sz val="11"/>
        <color rgb="FF000000"/>
        <rFont val="微软雅黑"/>
        <charset val="134"/>
      </rPr>
      <t>、不推卸。
【1分】</t>
    </r>
    <r>
      <rPr>
        <b/>
        <sz val="11"/>
        <color rgb="FF000000"/>
        <rFont val="微软雅黑"/>
        <charset val="134"/>
      </rPr>
      <t>积极主动适应</t>
    </r>
    <r>
      <rPr>
        <sz val="11"/>
        <color rgb="FF000000"/>
        <rFont val="微软雅黑"/>
        <charset val="134"/>
      </rPr>
      <t>不断变化的环境和挑战，始终传递正能量来</t>
    </r>
    <r>
      <rPr>
        <b/>
        <sz val="11"/>
        <color rgb="FF000000"/>
        <rFont val="微软雅黑"/>
        <charset val="134"/>
      </rPr>
      <t>影响身边</t>
    </r>
    <r>
      <rPr>
        <sz val="11"/>
        <color rgb="FF000000"/>
        <rFont val="微软雅黑"/>
        <charset val="134"/>
      </rPr>
      <t>的人。
【1分】能够</t>
    </r>
    <r>
      <rPr>
        <b/>
        <sz val="11"/>
        <color rgb="FF000000"/>
        <rFont val="微软雅黑"/>
        <charset val="134"/>
      </rPr>
      <t>独立思考</t>
    </r>
    <r>
      <rPr>
        <sz val="11"/>
        <color rgb="FF000000"/>
        <rFont val="微软雅黑"/>
        <charset val="134"/>
      </rPr>
      <t>，做事保持有始有终的</t>
    </r>
    <r>
      <rPr>
        <b/>
        <sz val="11"/>
        <color rgb="FF000000"/>
        <rFont val="微软雅黑"/>
        <charset val="134"/>
      </rPr>
      <t>闭环思维</t>
    </r>
    <r>
      <rPr>
        <sz val="11"/>
        <color rgb="FF000000"/>
        <rFont val="微软雅黑"/>
        <charset val="134"/>
      </rPr>
      <t xml:space="preserve">，敢于决策，为结果负责。
</t>
    </r>
    <r>
      <rPr>
        <sz val="11"/>
        <color rgb="FFFF0000"/>
        <rFont val="微软雅黑"/>
        <charset val="134"/>
      </rPr>
      <t>PS：每项1分，3项都能做到打3分</t>
    </r>
  </si>
  <si>
    <t>持续学习</t>
  </si>
  <si>
    <t>1、要有强烈的好奇心，善于捕捉有价值的信息
2、要善于把新概念、新方法引入到工作中
3、要善于发现问题并结构化，不断复盘迭代</t>
  </si>
  <si>
    <r>
      <rPr>
        <sz val="11"/>
        <color rgb="FF000000"/>
        <rFont val="微软雅黑"/>
        <charset val="134"/>
      </rPr>
      <t>【1分】保持</t>
    </r>
    <r>
      <rPr>
        <b/>
        <sz val="11"/>
        <color rgb="FF000000"/>
        <rFont val="微软雅黑"/>
        <charset val="134"/>
      </rPr>
      <t>好奇心</t>
    </r>
    <r>
      <rPr>
        <sz val="11"/>
        <color rgb="FF000000"/>
        <rFont val="微软雅黑"/>
        <charset val="134"/>
      </rPr>
      <t>，积极通过各种学习途径拓展专业和行业知识。
【1分】主动</t>
    </r>
    <r>
      <rPr>
        <b/>
        <sz val="11"/>
        <color rgb="FF000000"/>
        <rFont val="微软雅黑"/>
        <charset val="134"/>
      </rPr>
      <t>跳出舒适区</t>
    </r>
    <r>
      <rPr>
        <sz val="11"/>
        <color rgb="FF000000"/>
        <rFont val="微软雅黑"/>
        <charset val="134"/>
      </rPr>
      <t>，积极将新知识新方法应用到实践中来优化工作。
【1分】定期积极</t>
    </r>
    <r>
      <rPr>
        <b/>
        <sz val="11"/>
        <color rgb="FF000000"/>
        <rFont val="微软雅黑"/>
        <charset val="134"/>
      </rPr>
      <t>复盘总结</t>
    </r>
    <r>
      <rPr>
        <sz val="11"/>
        <color rgb="FF000000"/>
        <rFont val="微软雅黑"/>
        <charset val="134"/>
      </rPr>
      <t>，用</t>
    </r>
    <r>
      <rPr>
        <b/>
        <sz val="11"/>
        <color rgb="FF000000"/>
        <rFont val="微软雅黑"/>
        <charset val="134"/>
      </rPr>
      <t>结构化的思维</t>
    </r>
    <r>
      <rPr>
        <sz val="11"/>
        <color rgb="FF000000"/>
        <rFont val="微软雅黑"/>
        <charset val="134"/>
      </rPr>
      <t xml:space="preserve">来不断优化迭代。
</t>
    </r>
    <r>
      <rPr>
        <sz val="11"/>
        <color rgb="FFFF0000"/>
        <rFont val="微软雅黑"/>
        <charset val="134"/>
      </rPr>
      <t>PS：每项1分，3项都能做到打3分</t>
    </r>
  </si>
  <si>
    <t>始终创业</t>
  </si>
  <si>
    <t>1、要保持初心，笃定正确的选择
2、拥抱变化，对不确定性的事情，保持乐观
3、要保持自驱，有韧性，直面现实并改变它</t>
  </si>
  <si>
    <r>
      <rPr>
        <sz val="11"/>
        <color rgb="FF000000"/>
        <rFont val="微软雅黑"/>
        <charset val="134"/>
      </rPr>
      <t>【1分】对公司始终怀有</t>
    </r>
    <r>
      <rPr>
        <b/>
        <sz val="11"/>
        <color rgb="FF000000"/>
        <rFont val="微软雅黑"/>
        <charset val="134"/>
      </rPr>
      <t>坚定</t>
    </r>
    <r>
      <rPr>
        <sz val="11"/>
        <color rgb="FF000000"/>
        <rFont val="微软雅黑"/>
        <charset val="134"/>
      </rPr>
      <t>的信心，</t>
    </r>
    <r>
      <rPr>
        <b/>
        <sz val="11"/>
        <color rgb="FF000000"/>
        <rFont val="微软雅黑"/>
        <charset val="134"/>
      </rPr>
      <t>笃定</t>
    </r>
    <r>
      <rPr>
        <sz val="11"/>
        <color rgb="FF000000"/>
        <rFont val="微软雅黑"/>
        <charset val="134"/>
      </rPr>
      <t>跟随组织的方向和战略目标。
【1分】用</t>
    </r>
    <r>
      <rPr>
        <b/>
        <sz val="11"/>
        <color rgb="FF000000"/>
        <rFont val="微软雅黑"/>
        <charset val="134"/>
      </rPr>
      <t>乐观积极</t>
    </r>
    <r>
      <rPr>
        <sz val="11"/>
        <color rgb="FF000000"/>
        <rFont val="微软雅黑"/>
        <charset val="134"/>
      </rPr>
      <t>的心态面对市场、业务和组织等变化，并能</t>
    </r>
    <r>
      <rPr>
        <b/>
        <sz val="11"/>
        <color rgb="FF000000"/>
        <rFont val="微软雅黑"/>
        <charset val="134"/>
      </rPr>
      <t>主动去适应</t>
    </r>
    <r>
      <rPr>
        <sz val="11"/>
        <color rgb="FF000000"/>
        <rFont val="微软雅黑"/>
        <charset val="134"/>
      </rPr>
      <t>变化带来的新的挑战。
【1分】</t>
    </r>
    <r>
      <rPr>
        <b/>
        <sz val="11"/>
        <color rgb="FF000000"/>
        <rFont val="微软雅黑"/>
        <charset val="134"/>
      </rPr>
      <t>勇敢</t>
    </r>
    <r>
      <rPr>
        <sz val="11"/>
        <color rgb="FF000000"/>
        <rFont val="微软雅黑"/>
        <charset val="134"/>
      </rPr>
      <t>面对挑战和困难，</t>
    </r>
    <r>
      <rPr>
        <b/>
        <sz val="11"/>
        <color rgb="FF000000"/>
        <rFont val="微软雅黑"/>
        <charset val="134"/>
      </rPr>
      <t>始终保持积极主动</t>
    </r>
    <r>
      <rPr>
        <sz val="11"/>
        <color rgb="FF000000"/>
        <rFont val="微软雅黑"/>
        <charset val="134"/>
      </rPr>
      <t xml:space="preserve">的工作状态来努力提升业绩。
</t>
    </r>
    <r>
      <rPr>
        <sz val="11"/>
        <color rgb="FFFF0000"/>
        <rFont val="微软雅黑"/>
        <charset val="134"/>
      </rPr>
      <t>PS：每项1分，3项都能做到打3分</t>
    </r>
  </si>
  <si>
    <t>基本信息（表内有大量公式，请不要删除"行"与“列”）</t>
  </si>
  <si>
    <t>1、“绩效-能力-潜力”盘点（盘点结果进九宫格）</t>
  </si>
  <si>
    <t>2、其他维度盘点（盘点结果不进九宫格）</t>
  </si>
  <si>
    <r>
      <rPr>
        <b/>
        <sz val="16"/>
        <color theme="1"/>
        <rFont val="Microsoft YaHei"/>
        <charset val="134"/>
      </rPr>
      <t>辅助列</t>
    </r>
    <r>
      <rPr>
        <b/>
        <sz val="16"/>
        <color rgb="FFFF0000"/>
        <rFont val="Microsoft YaHei"/>
        <charset val="134"/>
      </rPr>
      <t>（含公式，请勿移动或删除）</t>
    </r>
  </si>
  <si>
    <t xml:space="preserve">①绩效
</t>
  </si>
  <si>
    <t>② 能力</t>
  </si>
  <si>
    <t>③ 潜力</t>
  </si>
  <si>
    <t>九宫格校准</t>
  </si>
  <si>
    <t>④价值观</t>
  </si>
  <si>
    <t>⑤优劣势</t>
  </si>
  <si>
    <t>⑥工作地点可调动性</t>
  </si>
  <si>
    <t>⑦职业规划</t>
  </si>
  <si>
    <t>（参照Q1\Q2绩效结果，S=7分，A=5分，B+=4分，B=3分，B-=2分，C=0分，取双季平均分)</t>
  </si>
  <si>
    <t>根据员工对应层级能力要求和对应行为描述，对员工的胜任程度进行评估打分</t>
  </si>
  <si>
    <t>结合能力项
综合得分判断</t>
  </si>
  <si>
    <t>结合员工的晋升可能性（可塑性）</t>
  </si>
  <si>
    <t>校准后九宫格</t>
  </si>
  <si>
    <t>校准说明</t>
  </si>
  <si>
    <t>根据价值观评分标准、对应行为描述，对员工的胜任程度进行评估打分</t>
  </si>
  <si>
    <t>综合价值观得分</t>
  </si>
  <si>
    <t>优势</t>
  </si>
  <si>
    <t>待提升</t>
  </si>
  <si>
    <t>调动可能性</t>
  </si>
  <si>
    <t>员工发展规划</t>
  </si>
  <si>
    <t>梯队</t>
  </si>
  <si>
    <t>组织发展建议</t>
  </si>
  <si>
    <t>组织发展建议校准后</t>
  </si>
  <si>
    <t>所属HRBP</t>
  </si>
  <si>
    <t>隔级N+2</t>
  </si>
  <si>
    <t>直接上级N+1</t>
  </si>
  <si>
    <t>业务线</t>
  </si>
  <si>
    <t>三级大区（职能模块）</t>
  </si>
  <si>
    <t>四级区域（门店/组）</t>
  </si>
  <si>
    <t>司龄</t>
  </si>
  <si>
    <t>毕业院校</t>
  </si>
  <si>
    <t>专业</t>
  </si>
  <si>
    <t>过往工作经验</t>
  </si>
  <si>
    <t>工作所在地</t>
  </si>
  <si>
    <t>众能的职位变动经历</t>
  </si>
  <si>
    <t>2月盘点结果</t>
  </si>
  <si>
    <t>2022年
Q1</t>
  </si>
  <si>
    <t>2022年
Q2</t>
  </si>
  <si>
    <t>综合绩效评估</t>
  </si>
  <si>
    <t>组织力/执行力</t>
  </si>
  <si>
    <t>综合能力评估</t>
  </si>
  <si>
    <t>综合潜力评估</t>
  </si>
  <si>
    <t>※ 九宫格位置
(自动生成)</t>
  </si>
  <si>
    <t>※ 九宫格位置
（隔级leader校准后</t>
  </si>
  <si>
    <t>※ 校准原因说明</t>
  </si>
  <si>
    <t>综合价值观评估</t>
  </si>
  <si>
    <t>核心能力优势3-5条（不少于3条）</t>
  </si>
  <si>
    <t>其他</t>
  </si>
  <si>
    <t>待提升项2-3条（不少于2条）</t>
  </si>
  <si>
    <t>跨区域调动</t>
  </si>
  <si>
    <t>可接受调动城市</t>
  </si>
  <si>
    <t>2年内可继任人选</t>
  </si>
  <si>
    <t>发展建议验证</t>
  </si>
  <si>
    <t>组织发展建议校准</t>
  </si>
  <si>
    <t>816</t>
  </si>
  <si>
    <t>刘越</t>
  </si>
  <si>
    <t>贾弘鸣</t>
  </si>
  <si>
    <t>王扬</t>
  </si>
  <si>
    <t>002806</t>
  </si>
  <si>
    <t>葛亚茹</t>
  </si>
  <si>
    <t>P5-1</t>
  </si>
  <si>
    <t>产研中心</t>
  </si>
  <si>
    <t>技术中心</t>
  </si>
  <si>
    <t>中台研发部</t>
  </si>
  <si>
    <t>测试组</t>
  </si>
  <si>
    <t>高级测试工程师</t>
  </si>
  <si>
    <t>硕士研究生</t>
  </si>
  <si>
    <t>上海大学</t>
  </si>
  <si>
    <t>电子与通信工程</t>
  </si>
  <si>
    <t>2019/6/1-2020/11/1：南京烽火星空通信发展有限公司，南京烽火星空通信发展有限公司
2020/11/1-2021/3/1：支付宝（杭州）信息技术有限公司，支付宝（杭州）信息技术有限公司</t>
  </si>
  <si>
    <t>江苏省/南京市</t>
  </si>
  <si>
    <t>【2022/04/24】机构内调动至【测试组,高级软件测试工程师】
【2022/04/24】调至【平台业务线/技术中心/中台研发部/测试组,高级软件测试工程师】</t>
  </si>
  <si>
    <t/>
  </si>
  <si>
    <t>817</t>
  </si>
  <si>
    <t>002856</t>
  </si>
  <si>
    <t>陆岚</t>
  </si>
  <si>
    <t>测试工程师</t>
  </si>
  <si>
    <t>重庆邮电大学</t>
  </si>
  <si>
    <t>计算机科学与技术</t>
  </si>
  <si>
    <t>2016/8/25-2017/7/1：深圳易思博科技有限公司，</t>
  </si>
  <si>
    <t>【2023/01/17】调至【平台业务线/技术中心/中台研发部/测试组,测试工程师】
【2023/01/17】机构内调动至【测试组,测试工程师】</t>
  </si>
  <si>
    <t>836</t>
  </si>
  <si>
    <t>003357</t>
  </si>
  <si>
    <t>高晨</t>
  </si>
  <si>
    <t>安徽建筑大学城市建设学院</t>
  </si>
  <si>
    <t>电气工程及其自动化</t>
  </si>
  <si>
    <t>【         】-【         】：中软国际科技服务有限公司南京分公司，自动化测试工程师
【         】-【         】：上海海万信息科技股份有限公司，测试工程师
【         】-【         】：浙江泰达微电机有限公司，
【         】-【         】：江苏苏宁易购电子商务有限公司，性能测试工程师
2021/9/23---：众能联合，高级测试工程师</t>
  </si>
  <si>
    <t>【2021/09/23】加入至【众能联合数字技术有限公司,高级测试工程师】
【2022/05/01】组织调整至【测试组,高级测试工程师】</t>
  </si>
  <si>
    <t>838</t>
  </si>
  <si>
    <t>003387</t>
  </si>
  <si>
    <t>栾琳</t>
  </si>
  <si>
    <t>P5-2</t>
  </si>
  <si>
    <t>南京航空航天大学金城学院</t>
  </si>
  <si>
    <t>信息工程</t>
  </si>
  <si>
    <t>2011/6/1-2013/3/1：南京文思创新，测试工程师
2013/3/1-2016/2/1：上海云辰软件信息技术有限公司，测试工程师
2016/2/1-【         】：南京云帐房网络科技有限公司，测试主管
2021/10/18---：众能联合，高级测试工程师</t>
  </si>
  <si>
    <t>【2021/10/18】加入至【众能联合数字技术有限公司,高级测试工程师】
【2022/05/01】组织调整至【测试组,高级测试工程师】【2023/7/26】调动至【集团公司/产研中心/技术中心/中台研发部/测试组，高级测试工程师】</t>
  </si>
  <si>
    <t>855</t>
  </si>
  <si>
    <t>003658</t>
  </si>
  <si>
    <t>李晶晶</t>
  </si>
  <si>
    <t>皖西学院</t>
  </si>
  <si>
    <t>汽车服务工程</t>
  </si>
  <si>
    <t>2020/12/7-2022/2/14：南京腾展信息科技有限公司，软件测试
2018/7/1-2020/11/1：中软国际科技服务有限公司，软件测试
2016/7/1-2018/7/1：杭州慧网科技有限公司，软件测试
2022/3/21---：众能联合，高级测试工程师</t>
  </si>
  <si>
    <t>【2022/03/21】加入至【众能联合数字技术有限公司,高级测试工程师】
【2022/04/24】调至【开工智合/产品技术中心/服务中台产品研发部/服务中台研发部/测试组,高级测试工程师】
【2022/06/21】正常转正至【测试组,高级测试工程师】</t>
  </si>
  <si>
    <t>877</t>
  </si>
  <si>
    <t>003752</t>
  </si>
  <si>
    <t>闫敏</t>
  </si>
  <si>
    <t>辽宁水利职业学院</t>
  </si>
  <si>
    <t>通信技术</t>
  </si>
  <si>
    <t>2019/11/1-2020/12/1：字节跳动，软件测试工程师
2018/9/1-2019/11/1：北京康智乐思网络科技有限公司，软件测试工程师
2021/1/1-【         】：探探科技（北京）有限公司，软件测试工程师
2022/5/16---：众能联合，高级测试工程师</t>
  </si>
  <si>
    <t>北京市</t>
  </si>
  <si>
    <t>【2022/05/16】加入至【开工智合,高级测试工程师】
【2022/08/16】正常转正至【测试组,高级测试工程师】</t>
  </si>
  <si>
    <t>人才盘点九宫格（由盘点表自动生成）</t>
  </si>
  <si>
    <t>人才盘点九宫格</t>
  </si>
  <si>
    <t>能力</t>
  </si>
  <si>
    <t>高</t>
  </si>
  <si>
    <t>⑦潜在贡献者</t>
  </si>
  <si>
    <t>⑧明日之星</t>
  </si>
  <si>
    <r>
      <rPr>
        <b/>
        <sz val="14"/>
        <rFont val="微软雅黑"/>
        <charset val="134"/>
      </rPr>
      <t xml:space="preserve">⑨超级明星
</t>
    </r>
    <r>
      <rPr>
        <b/>
        <sz val="12"/>
        <color rgb="FFC00000"/>
        <rFont val="微软雅黑"/>
        <charset val="134"/>
      </rPr>
      <t>（不高于20%）</t>
    </r>
  </si>
  <si>
    <t>7-低绩效、高能力
潜在贡献者</t>
  </si>
  <si>
    <t>8-中绩效、高能力
明日之星</t>
  </si>
  <si>
    <t>9-高绩效、高能力
超级明星</t>
  </si>
  <si>
    <t>了解绩效不佳的原因，并提供支持和指导，帮助其更好地利用其强大的能力，以提高绩效水平。</t>
  </si>
  <si>
    <t>了解其绩效不佳的原因，提供更好的支持和资源，帮助其更好地应用其强大的能力，提升绩效水平。</t>
  </si>
  <si>
    <t>如何进一步发展和挑战这个人，以充分发挥其潜力。</t>
  </si>
  <si>
    <t>中</t>
  </si>
  <si>
    <t>④待改进者</t>
  </si>
  <si>
    <t>⑤中坚力量</t>
  </si>
  <si>
    <t>⑥关键贡献者</t>
  </si>
  <si>
    <t>4-低绩效、中能力
待改进者</t>
  </si>
  <si>
    <t>5-中绩效、中能力
中间力量</t>
  </si>
  <si>
    <t>6-高绩效、中能力
关键贡献者</t>
  </si>
  <si>
    <t>找出改进绩效和提升能力的机会，并提供适当的培训和支持，帮助其提升绩效和能力。</t>
  </si>
  <si>
    <t xml:space="preserve">找出其潜在的能力，并提供发展机会和培训以增强绩效和能力。
</t>
  </si>
  <si>
    <t>提供培训和支持，帮助其提升能力，以更好地满足岗位需求，并继续提高绩效。</t>
  </si>
  <si>
    <t>低</t>
  </si>
  <si>
    <r>
      <rPr>
        <b/>
        <sz val="14"/>
        <rFont val="微软雅黑"/>
        <charset val="134"/>
      </rPr>
      <t xml:space="preserve">①不胜任者
</t>
    </r>
    <r>
      <rPr>
        <b/>
        <sz val="12"/>
        <color rgb="FFC00000"/>
        <rFont val="微软雅黑"/>
        <charset val="134"/>
      </rPr>
      <t>（不低于10%）</t>
    </r>
  </si>
  <si>
    <t>②待提升者</t>
  </si>
  <si>
    <t>③稳定贡献者</t>
  </si>
  <si>
    <t>1-低绩效、低能力
不胜任者</t>
  </si>
  <si>
    <t>2-中绩效、低能力
待提升者</t>
  </si>
  <si>
    <t>3-高绩效、低能力
稳定贡献者</t>
  </si>
  <si>
    <t>帮助其明确目标并制定改善计划，提供适当的培训和支持，帮助其提升绩效和能力水平。</t>
  </si>
  <si>
    <t>明确其能力短板，并提供适当的培训和支持，帮助其提升能力水平，从而改善绩效。</t>
  </si>
  <si>
    <t>为其提供培训和发展机会，帮助其补齐能力短板，并继续保持良好的绩效水平。</t>
  </si>
  <si>
    <t>能力
-潜力
         绩效</t>
  </si>
  <si>
    <t xml:space="preserve">  能力
              绩效</t>
  </si>
  <si>
    <t>绩效</t>
  </si>
  <si>
    <t>备注：员工强制分布为271的规划，①区人员不低于10%</t>
  </si>
  <si>
    <t>九宫格位置</t>
  </si>
  <si>
    <t>下拉选项1</t>
  </si>
  <si>
    <t>下拉选项2</t>
  </si>
  <si>
    <t>下拉选项3</t>
  </si>
  <si>
    <t>下拉选项4</t>
  </si>
  <si>
    <t>下拉选项5</t>
  </si>
  <si>
    <t>轮岗</t>
  </si>
  <si>
    <t>汰换</t>
  </si>
  <si>
    <t>保持现状</t>
  </si>
  <si>
    <t>扩大职责</t>
  </si>
  <si>
    <t>晋升</t>
  </si>
  <si>
    <t>工作目标感</t>
  </si>
  <si>
    <t>协同合作</t>
  </si>
  <si>
    <t>结果交付</t>
  </si>
  <si>
    <t>执行力</t>
  </si>
  <si>
    <t>工作效率</t>
  </si>
  <si>
    <t>责任心</t>
  </si>
  <si>
    <t>沟通协调</t>
  </si>
  <si>
    <t>积极主动性</t>
  </si>
  <si>
    <t>工作投入度</t>
  </si>
  <si>
    <t>数据分析</t>
  </si>
  <si>
    <t>结构化思维</t>
  </si>
  <si>
    <t>可接受南京总部调动</t>
  </si>
  <si>
    <t>高晨</t>
    <phoneticPr fontId="51" type="noConversion"/>
  </si>
  <si>
    <t>/</t>
    <phoneticPr fontId="51" type="noConversion"/>
  </si>
  <si>
    <t>李晶晶</t>
    <phoneticPr fontId="51" type="noConversion"/>
  </si>
  <si>
    <t>葛亚茹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</si>
</sst>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&quot;.&quot;0,&quot;万&quot;"/>
    <numFmt numFmtId="177" formatCode="yyyy/m/d;@"/>
  </numFmts>
  <fonts count="53"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6"/>
      <color theme="1"/>
      <name val="微软雅黑"/>
      <charset val="134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sz val="10"/>
      <name val="微软雅黑"/>
      <charset val="134"/>
    </font>
    <font>
      <b/>
      <u/>
      <sz val="14"/>
      <name val="微软雅黑"/>
      <charset val="134"/>
    </font>
    <font>
      <b/>
      <u/>
      <sz val="10"/>
      <name val="微软雅黑"/>
      <charset val="134"/>
    </font>
    <font>
      <b/>
      <sz val="12"/>
      <color theme="0"/>
      <name val="微软雅黑"/>
      <charset val="134"/>
    </font>
    <font>
      <b/>
      <sz val="14"/>
      <color theme="1"/>
      <name val="微软雅黑"/>
      <charset val="134"/>
    </font>
    <font>
      <b/>
      <sz val="16"/>
      <color theme="0"/>
      <name val="微软雅黑"/>
      <charset val="134"/>
    </font>
    <font>
      <sz val="9"/>
      <color theme="1"/>
      <name val="微软雅黑"/>
      <charset val="134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0"/>
      <name val="微软雅黑"/>
      <charset val="134"/>
    </font>
    <font>
      <b/>
      <u/>
      <sz val="10"/>
      <color rgb="FFFF0000"/>
      <name val="微软雅黑"/>
      <charset val="134"/>
    </font>
    <font>
      <b/>
      <sz val="16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indexed="8"/>
      <name val="微软雅黑"/>
      <charset val="134"/>
    </font>
    <font>
      <b/>
      <sz val="18"/>
      <color theme="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4"/>
      <color rgb="FF000000"/>
      <name val="微软雅黑"/>
      <charset val="134"/>
    </font>
    <font>
      <sz val="14"/>
      <color indexed="8"/>
      <name val="微软雅黑"/>
      <charset val="134"/>
    </font>
    <font>
      <sz val="14"/>
      <color theme="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u/>
      <sz val="12"/>
      <color rgb="FFFF0000"/>
      <name val="微软雅黑"/>
      <charset val="134"/>
    </font>
    <font>
      <sz val="11"/>
      <color indexed="8"/>
      <name val="等线"/>
      <charset val="134"/>
      <scheme val="minor"/>
    </font>
    <font>
      <sz val="12"/>
      <name val="宋体"/>
      <charset val="134"/>
    </font>
    <font>
      <b/>
      <sz val="12"/>
      <color rgb="FFC00000"/>
      <name val="微软雅黑"/>
      <charset val="134"/>
    </font>
    <font>
      <b/>
      <sz val="16"/>
      <color rgb="FFFF0000"/>
      <name val="Microsoft YaHei"/>
      <charset val="134"/>
    </font>
    <font>
      <sz val="12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0"/>
      <color theme="1"/>
      <name val="微软雅黑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4A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945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C23E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FF"/>
        <bgColor rgb="FF000000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hair">
        <color theme="0"/>
      </right>
      <top style="medium">
        <color theme="0"/>
      </top>
      <bottom style="hair">
        <color theme="0"/>
      </bottom>
      <diagonal/>
    </border>
    <border>
      <left style="hair">
        <color theme="0"/>
      </left>
      <right/>
      <top style="medium">
        <color theme="0"/>
      </top>
      <bottom style="hair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34998626667073579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/>
      <diagonal/>
    </border>
    <border>
      <left style="thin">
        <color auto="1"/>
      </left>
      <right/>
      <top/>
      <bottom/>
      <diagonal/>
    </border>
    <border>
      <left style="hair">
        <color theme="0"/>
      </left>
      <right/>
      <top/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 style="thin">
        <color theme="0" tint="-0.34998626667073579"/>
      </left>
      <right style="hair">
        <color theme="0"/>
      </right>
      <top style="hair">
        <color theme="0"/>
      </top>
      <bottom style="medium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 diagonalUp="1">
      <left style="thin">
        <color theme="0" tint="-0.34998626667073579"/>
      </left>
      <right/>
      <top style="medium">
        <color theme="0"/>
      </top>
      <bottom/>
      <diagonal style="thin">
        <color theme="0"/>
      </diagonal>
    </border>
    <border diagonalUp="1">
      <left/>
      <right/>
      <top style="medium">
        <color theme="0"/>
      </top>
      <bottom/>
      <diagonal style="thin">
        <color theme="0"/>
      </diagonal>
    </border>
    <border>
      <left style="thin">
        <color theme="0"/>
      </left>
      <right/>
      <top/>
      <bottom/>
      <diagonal/>
    </border>
    <border diagonalUp="1">
      <left style="thin">
        <color theme="0" tint="-0.34998626667073579"/>
      </left>
      <right/>
      <top/>
      <bottom/>
      <diagonal style="thin">
        <color theme="0"/>
      </diagonal>
    </border>
    <border diagonalUp="1">
      <left/>
      <right/>
      <top/>
      <bottom/>
      <diagonal style="thin">
        <color theme="0"/>
      </diagonal>
    </border>
    <border>
      <left style="thin">
        <color theme="0"/>
      </left>
      <right/>
      <top/>
      <bottom style="thin">
        <color theme="0"/>
      </bottom>
      <diagonal/>
    </border>
    <border diagonalUp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/>
      </diagonal>
    </border>
    <border diagonalUp="1">
      <left/>
      <right style="medium">
        <color theme="0"/>
      </right>
      <top/>
      <bottom style="thin">
        <color theme="0" tint="-0.34998626667073579"/>
      </bottom>
      <diagonal style="thin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thin">
        <color theme="0" tint="-0.249977111117893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theme="0"/>
      </diagonal>
    </border>
    <border>
      <left style="thin">
        <color auto="1"/>
      </left>
      <right/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50" fillId="0" borderId="0">
      <alignment vertical="center"/>
    </xf>
    <xf numFmtId="9" fontId="50" fillId="0" borderId="0" applyFont="0" applyFill="0" applyBorder="0" applyAlignment="0" applyProtection="0">
      <alignment vertical="center"/>
    </xf>
    <xf numFmtId="0" fontId="37" fillId="0" borderId="0">
      <alignment vertical="center"/>
    </xf>
  </cellStyleXfs>
  <cellXfs count="2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0" xfId="4" applyFont="1" applyFill="1" applyBorder="1" applyAlignment="1">
      <alignment horizontal="center" vertical="center"/>
    </xf>
    <xf numFmtId="9" fontId="9" fillId="0" borderId="22" xfId="4" applyFont="1" applyFill="1" applyBorder="1" applyAlignment="1">
      <alignment horizontal="center" vertical="center"/>
    </xf>
    <xf numFmtId="9" fontId="9" fillId="0" borderId="30" xfId="4" applyFont="1" applyFill="1" applyBorder="1" applyAlignment="1">
      <alignment horizontal="center" vertical="center"/>
    </xf>
    <xf numFmtId="9" fontId="9" fillId="0" borderId="31" xfId="4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4" borderId="34" xfId="5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0" fillId="6" borderId="0" xfId="0" applyFont="1" applyFill="1" applyAlignment="1" applyProtection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0" fillId="6" borderId="0" xfId="0" applyFont="1" applyFill="1" applyAlignment="1" applyProtection="1">
      <alignment horizontal="center" vertical="center"/>
      <protection hidden="1"/>
    </xf>
    <xf numFmtId="0" fontId="0" fillId="6" borderId="0" xfId="0" applyFont="1" applyFill="1" applyAlignment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2" fillId="0" borderId="20" xfId="0" applyNumberFormat="1" applyFont="1" applyFill="1" applyBorder="1" applyAlignment="1" applyProtection="1">
      <alignment horizontal="center" vertical="center" wrapText="1"/>
    </xf>
    <xf numFmtId="14" fontId="2" fillId="8" borderId="20" xfId="0" applyNumberFormat="1" applyFont="1" applyFill="1" applyBorder="1" applyAlignment="1" applyProtection="1">
      <alignment horizontal="center" vertical="center" wrapText="1"/>
    </xf>
    <xf numFmtId="49" fontId="15" fillId="0" borderId="20" xfId="0" applyNumberFormat="1" applyFont="1" applyFill="1" applyBorder="1" applyAlignment="1" applyProtection="1">
      <alignment horizontal="center" vertical="center" wrapText="1"/>
    </xf>
    <xf numFmtId="0" fontId="0" fillId="0" borderId="20" xfId="0" applyNumberFormat="1" applyFon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/>
    </xf>
    <xf numFmtId="49" fontId="2" fillId="0" borderId="20" xfId="0" applyNumberFormat="1" applyFont="1" applyFill="1" applyBorder="1" applyAlignment="1" applyProtection="1">
      <alignment horizontal="center" vertical="center" wrapText="1"/>
    </xf>
    <xf numFmtId="49" fontId="0" fillId="0" borderId="20" xfId="0" applyNumberFormat="1" applyFont="1" applyFill="1" applyBorder="1" applyAlignment="1" applyProtection="1">
      <alignment horizontal="center" vertical="center"/>
    </xf>
    <xf numFmtId="0" fontId="0" fillId="0" borderId="20" xfId="0" applyFont="1" applyFill="1" applyBorder="1" applyAlignment="1" applyProtection="1">
      <alignment horizontal="center" vertical="center"/>
    </xf>
    <xf numFmtId="49" fontId="0" fillId="0" borderId="20" xfId="0" applyNumberFormat="1" applyFont="1" applyFill="1" applyBorder="1" applyAlignment="1" applyProtection="1">
      <alignment horizontal="center" vertical="center"/>
      <protection locked="0"/>
    </xf>
    <xf numFmtId="0" fontId="14" fillId="0" borderId="21" xfId="0" applyFont="1" applyFill="1" applyBorder="1" applyAlignment="1" applyProtection="1">
      <alignment vertical="center" wrapText="1"/>
    </xf>
    <xf numFmtId="0" fontId="14" fillId="0" borderId="0" xfId="0" applyFont="1" applyFill="1" applyAlignment="1" applyProtection="1">
      <alignment vertical="center" wrapText="1"/>
    </xf>
    <xf numFmtId="0" fontId="14" fillId="0" borderId="22" xfId="0" applyFont="1" applyFill="1" applyBorder="1" applyAlignment="1" applyProtection="1">
      <alignment vertical="center" wrapText="1"/>
    </xf>
    <xf numFmtId="177" fontId="0" fillId="0" borderId="20" xfId="0" applyNumberFormat="1" applyFon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left" vertical="center" wrapText="1"/>
    </xf>
    <xf numFmtId="0" fontId="14" fillId="0" borderId="27" xfId="0" applyFont="1" applyFill="1" applyBorder="1" applyAlignment="1" applyProtection="1">
      <alignment vertical="center" wrapText="1"/>
    </xf>
    <xf numFmtId="0" fontId="14" fillId="0" borderId="30" xfId="0" applyFont="1" applyFill="1" applyBorder="1" applyAlignment="1" applyProtection="1">
      <alignment vertical="center" wrapText="1"/>
    </xf>
    <xf numFmtId="0" fontId="14" fillId="0" borderId="31" xfId="0" applyFont="1" applyFill="1" applyBorder="1" applyAlignment="1" applyProtection="1">
      <alignment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177" fontId="16" fillId="0" borderId="20" xfId="0" applyNumberFormat="1" applyFont="1" applyFill="1" applyBorder="1" applyAlignment="1" applyProtection="1">
      <alignment horizontal="center" vertical="center" wrapText="1"/>
    </xf>
    <xf numFmtId="0" fontId="16" fillId="0" borderId="20" xfId="0" applyNumberFormat="1" applyFont="1" applyFill="1" applyBorder="1" applyAlignment="1" applyProtection="1">
      <alignment horizontal="center" vertical="center"/>
    </xf>
    <xf numFmtId="0" fontId="17" fillId="9" borderId="20" xfId="0" applyFont="1" applyFill="1" applyBorder="1" applyAlignment="1">
      <alignment horizontal="center" vertical="center" wrapText="1"/>
    </xf>
    <xf numFmtId="0" fontId="18" fillId="6" borderId="20" xfId="0" applyFont="1" applyFill="1" applyBorder="1" applyAlignment="1" applyProtection="1">
      <alignment horizontal="center" vertical="center" wrapText="1"/>
    </xf>
    <xf numFmtId="0" fontId="19" fillId="6" borderId="20" xfId="0" applyFont="1" applyFill="1" applyBorder="1" applyAlignment="1" applyProtection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 applyProtection="1">
      <alignment horizontal="center" vertical="center"/>
    </xf>
    <xf numFmtId="0" fontId="0" fillId="6" borderId="20" xfId="0" applyFont="1" applyFill="1" applyBorder="1" applyAlignment="1" applyProtection="1">
      <alignment horizontal="center" vertical="center"/>
    </xf>
    <xf numFmtId="0" fontId="7" fillId="6" borderId="20" xfId="0" applyFont="1" applyFill="1" applyBorder="1" applyAlignment="1">
      <alignment horizontal="center" vertical="center" wrapText="1"/>
    </xf>
    <xf numFmtId="0" fontId="17" fillId="9" borderId="20" xfId="0" applyFont="1" applyFill="1" applyBorder="1" applyAlignment="1" applyProtection="1">
      <alignment horizontal="center" vertical="center" wrapText="1"/>
      <protection hidden="1"/>
    </xf>
    <xf numFmtId="0" fontId="17" fillId="9" borderId="20" xfId="0" applyFont="1" applyFill="1" applyBorder="1" applyAlignment="1" applyProtection="1">
      <alignment vertical="center" wrapText="1"/>
    </xf>
    <xf numFmtId="0" fontId="17" fillId="9" borderId="20" xfId="0" applyFont="1" applyFill="1" applyBorder="1" applyAlignment="1">
      <alignment vertical="center" wrapText="1"/>
    </xf>
    <xf numFmtId="0" fontId="9" fillId="6" borderId="20" xfId="0" applyFont="1" applyFill="1" applyBorder="1" applyAlignment="1" applyProtection="1">
      <alignment horizontal="center" vertical="center" wrapText="1"/>
      <protection hidden="1"/>
    </xf>
    <xf numFmtId="0" fontId="9" fillId="8" borderId="20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 applyProtection="1">
      <alignment horizontal="center" vertical="center" wrapText="1"/>
    </xf>
    <xf numFmtId="0" fontId="7" fillId="6" borderId="20" xfId="0" applyFont="1" applyFill="1" applyBorder="1" applyAlignment="1" applyProtection="1">
      <alignment horizontal="center" vertical="center" wrapText="1"/>
      <protection hidden="1"/>
    </xf>
    <xf numFmtId="0" fontId="7" fillId="9" borderId="34" xfId="0" applyFont="1" applyFill="1" applyBorder="1" applyAlignment="1" applyProtection="1">
      <alignment horizontal="center" vertical="center" wrapText="1"/>
    </xf>
    <xf numFmtId="0" fontId="7" fillId="6" borderId="20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17" fillId="10" borderId="38" xfId="0" applyFont="1" applyFill="1" applyBorder="1" applyAlignment="1" applyProtection="1">
      <alignment horizontal="center" vertical="center" wrapText="1"/>
    </xf>
    <xf numFmtId="0" fontId="17" fillId="10" borderId="20" xfId="0" applyFont="1" applyFill="1" applyBorder="1" applyAlignment="1" applyProtection="1">
      <alignment horizontal="center" vertical="center" wrapText="1"/>
    </xf>
    <xf numFmtId="0" fontId="9" fillId="7" borderId="20" xfId="0" applyFont="1" applyFill="1" applyBorder="1" applyAlignment="1" applyProtection="1">
      <alignment horizontal="center" vertical="center" wrapText="1"/>
    </xf>
    <xf numFmtId="0" fontId="7" fillId="7" borderId="2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8" fillId="7" borderId="20" xfId="0" applyFont="1" applyFill="1" applyBorder="1" applyAlignment="1" applyProtection="1">
      <alignment horizontal="center" vertical="center" wrapText="1"/>
    </xf>
    <xf numFmtId="0" fontId="7" fillId="7" borderId="20" xfId="0" applyNumberFormat="1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0" borderId="0" xfId="0" applyFont="1" applyFill="1">
      <alignment vertical="center"/>
    </xf>
    <xf numFmtId="0" fontId="23" fillId="0" borderId="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/>
    </xf>
    <xf numFmtId="0" fontId="28" fillId="0" borderId="22" xfId="0" applyFont="1" applyBorder="1" applyAlignment="1">
      <alignment horizontal="left" vertical="center"/>
    </xf>
    <xf numFmtId="0" fontId="5" fillId="10" borderId="36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29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12" borderId="20" xfId="0" applyFont="1" applyFill="1" applyBorder="1" applyAlignment="1">
      <alignment horizontal="center" vertical="center" wrapText="1"/>
    </xf>
    <xf numFmtId="0" fontId="30" fillId="0" borderId="20" xfId="0" applyFont="1" applyBorder="1" applyAlignment="1">
      <alignment vertical="center" wrapText="1"/>
    </xf>
    <xf numFmtId="0" fontId="5" fillId="10" borderId="35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1" fillId="0" borderId="20" xfId="0" applyFont="1" applyFill="1" applyBorder="1" applyAlignment="1">
      <alignment horizontal="left"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49" fontId="33" fillId="13" borderId="0" xfId="0" applyNumberFormat="1" applyFont="1" applyFill="1" applyAlignment="1">
      <alignment horizontal="center" vertical="center"/>
    </xf>
    <xf numFmtId="0" fontId="33" fillId="13" borderId="0" xfId="0" applyFont="1" applyFill="1" applyAlignment="1">
      <alignment horizontal="center" vertical="center"/>
    </xf>
    <xf numFmtId="177" fontId="33" fillId="13" borderId="0" xfId="0" applyNumberFormat="1" applyFont="1" applyFill="1" applyAlignment="1">
      <alignment horizontal="center" vertical="center"/>
    </xf>
    <xf numFmtId="0" fontId="33" fillId="13" borderId="0" xfId="0" applyFont="1" applyFill="1" applyAlignment="1">
      <alignment horizontal="left" vertical="center"/>
    </xf>
    <xf numFmtId="0" fontId="33" fillId="14" borderId="0" xfId="0" applyFont="1" applyFill="1" applyAlignment="1">
      <alignment horizontal="center" vertical="center"/>
    </xf>
    <xf numFmtId="0" fontId="33" fillId="15" borderId="0" xfId="0" applyFont="1" applyFill="1" applyAlignment="1">
      <alignment horizontal="center" vertical="center"/>
    </xf>
    <xf numFmtId="0" fontId="33" fillId="16" borderId="0" xfId="0" applyFont="1" applyFill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4" fontId="25" fillId="17" borderId="20" xfId="0" applyNumberFormat="1" applyFont="1" applyFill="1" applyBorder="1" applyAlignment="1">
      <alignment horizontal="center" vertical="center"/>
    </xf>
    <xf numFmtId="49" fontId="26" fillId="17" borderId="20" xfId="0" applyNumberFormat="1" applyFont="1" applyFill="1" applyBorder="1" applyAlignment="1">
      <alignment horizontal="center" vertical="center"/>
    </xf>
    <xf numFmtId="49" fontId="33" fillId="17" borderId="20" xfId="0" applyNumberFormat="1" applyFont="1" applyFill="1" applyBorder="1" applyAlignment="1">
      <alignment horizontal="center" vertical="center"/>
    </xf>
    <xf numFmtId="0" fontId="33" fillId="17" borderId="20" xfId="0" applyFont="1" applyFill="1" applyBorder="1" applyAlignment="1">
      <alignment horizontal="center" vertical="center"/>
    </xf>
    <xf numFmtId="14" fontId="25" fillId="17" borderId="20" xfId="0" applyNumberFormat="1" applyFont="1" applyFill="1" applyBorder="1" applyAlignment="1">
      <alignment horizontal="center" vertical="center" wrapText="1"/>
    </xf>
    <xf numFmtId="14" fontId="33" fillId="17" borderId="20" xfId="0" applyNumberFormat="1" applyFont="1" applyFill="1" applyBorder="1" applyAlignment="1">
      <alignment horizontal="center" vertical="center"/>
    </xf>
    <xf numFmtId="14" fontId="33" fillId="17" borderId="20" xfId="0" applyNumberFormat="1" applyFont="1" applyFill="1" applyBorder="1" applyAlignment="1">
      <alignment horizontal="left" vertical="center"/>
    </xf>
    <xf numFmtId="0" fontId="3" fillId="18" borderId="20" xfId="0" applyFont="1" applyFill="1" applyBorder="1" applyAlignment="1">
      <alignment horizontal="center" vertical="center" wrapText="1"/>
    </xf>
    <xf numFmtId="0" fontId="34" fillId="18" borderId="20" xfId="0" applyFont="1" applyFill="1" applyBorder="1" applyAlignment="1">
      <alignment horizontal="center" vertical="center" wrapText="1"/>
    </xf>
    <xf numFmtId="0" fontId="33" fillId="18" borderId="20" xfId="0" applyFont="1" applyFill="1" applyBorder="1" applyAlignment="1">
      <alignment horizontal="center" vertical="center"/>
    </xf>
    <xf numFmtId="176" fontId="26" fillId="18" borderId="20" xfId="0" applyNumberFormat="1" applyFont="1" applyFill="1" applyBorder="1" applyAlignment="1">
      <alignment horizontal="center" vertical="center"/>
    </xf>
    <xf numFmtId="0" fontId="26" fillId="18" borderId="20" xfId="0" applyFont="1" applyFill="1" applyBorder="1" applyAlignment="1">
      <alignment horizontal="center" vertical="center"/>
    </xf>
    <xf numFmtId="0" fontId="36" fillId="18" borderId="20" xfId="0" applyFont="1" applyFill="1" applyBorder="1" applyAlignment="1">
      <alignment horizontal="center" vertical="center" wrapText="1"/>
    </xf>
    <xf numFmtId="0" fontId="35" fillId="18" borderId="20" xfId="0" applyFont="1" applyFill="1" applyBorder="1" applyAlignment="1">
      <alignment horizontal="center" vertical="center" wrapText="1"/>
    </xf>
    <xf numFmtId="0" fontId="32" fillId="15" borderId="20" xfId="0" applyFont="1" applyFill="1" applyBorder="1" applyAlignment="1">
      <alignment horizontal="center" vertical="center" wrapText="1"/>
    </xf>
    <xf numFmtId="0" fontId="35" fillId="19" borderId="20" xfId="0" applyFont="1" applyFill="1" applyBorder="1" applyAlignment="1">
      <alignment horizontal="center" vertical="center" wrapText="1"/>
    </xf>
    <xf numFmtId="0" fontId="33" fillId="19" borderId="20" xfId="0" applyFont="1" applyFill="1" applyBorder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0" fontId="3" fillId="11" borderId="0" xfId="0" applyFont="1" applyFill="1" applyBorder="1" applyAlignment="1">
      <alignment horizontal="center" vertical="center" wrapText="1"/>
    </xf>
    <xf numFmtId="0" fontId="35" fillId="20" borderId="20" xfId="0" applyFont="1" applyFill="1" applyBorder="1" applyAlignment="1">
      <alignment horizontal="center" vertical="center" wrapText="1"/>
    </xf>
    <xf numFmtId="0" fontId="35" fillId="21" borderId="0" xfId="0" applyFont="1" applyFill="1" applyBorder="1" applyAlignment="1">
      <alignment horizontal="left" vertical="center" wrapText="1"/>
    </xf>
    <xf numFmtId="0" fontId="33" fillId="20" borderId="2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center" vertical="center"/>
    </xf>
    <xf numFmtId="0" fontId="26" fillId="21" borderId="0" xfId="0" applyFont="1" applyFill="1" applyBorder="1" applyAlignment="1">
      <alignment horizontal="center" vertical="center"/>
    </xf>
    <xf numFmtId="0" fontId="32" fillId="11" borderId="0" xfId="0" applyFont="1" applyFill="1" applyBorder="1">
      <alignment vertical="center"/>
    </xf>
    <xf numFmtId="0" fontId="25" fillId="21" borderId="0" xfId="0" applyFont="1" applyFill="1" applyBorder="1" applyAlignment="1">
      <alignment vertical="center" wrapText="1"/>
    </xf>
    <xf numFmtId="0" fontId="33" fillId="16" borderId="45" xfId="0" applyFont="1" applyFill="1" applyBorder="1" applyAlignment="1">
      <alignment horizontal="center" vertical="center"/>
    </xf>
    <xf numFmtId="0" fontId="33" fillId="16" borderId="44" xfId="0" applyFont="1" applyFill="1" applyBorder="1" applyAlignment="1">
      <alignment horizontal="left" vertical="center"/>
    </xf>
    <xf numFmtId="0" fontId="33" fillId="16" borderId="44" xfId="0" applyFont="1" applyFill="1" applyBorder="1" applyAlignment="1">
      <alignment horizontal="center" vertical="center"/>
    </xf>
    <xf numFmtId="49" fontId="33" fillId="13" borderId="20" xfId="0" applyNumberFormat="1" applyFont="1" applyFill="1" applyBorder="1" applyAlignment="1">
      <alignment horizontal="center" vertical="center"/>
    </xf>
    <xf numFmtId="0" fontId="33" fillId="13" borderId="20" xfId="0" applyFont="1" applyFill="1" applyBorder="1" applyAlignment="1">
      <alignment horizontal="center" vertical="center"/>
    </xf>
    <xf numFmtId="14" fontId="33" fillId="13" borderId="20" xfId="0" applyNumberFormat="1" applyFont="1" applyFill="1" applyBorder="1" applyAlignment="1">
      <alignment horizontal="center" vertical="center"/>
    </xf>
    <xf numFmtId="14" fontId="33" fillId="13" borderId="20" xfId="0" applyNumberFormat="1" applyFont="1" applyFill="1" applyBorder="1" applyAlignment="1">
      <alignment horizontal="left" vertical="center"/>
    </xf>
    <xf numFmtId="0" fontId="33" fillId="14" borderId="20" xfId="0" applyFont="1" applyFill="1" applyBorder="1" applyAlignment="1">
      <alignment horizontal="center" vertical="center"/>
    </xf>
    <xf numFmtId="0" fontId="33" fillId="15" borderId="20" xfId="0" applyFont="1" applyFill="1" applyBorder="1" applyAlignment="1">
      <alignment horizontal="center" vertical="center"/>
    </xf>
    <xf numFmtId="0" fontId="33" fillId="16" borderId="20" xfId="0" applyFont="1" applyFill="1" applyBorder="1" applyAlignment="1">
      <alignment horizontal="center" vertical="center"/>
    </xf>
    <xf numFmtId="0" fontId="32" fillId="14" borderId="20" xfId="0" applyFont="1" applyFill="1" applyBorder="1" applyAlignment="1">
      <alignment horizontal="center" vertical="center"/>
    </xf>
    <xf numFmtId="0" fontId="32" fillId="15" borderId="20" xfId="0" applyFont="1" applyFill="1" applyBorder="1" applyAlignment="1">
      <alignment horizontal="center" vertical="center"/>
    </xf>
    <xf numFmtId="0" fontId="32" fillId="16" borderId="44" xfId="0" applyFont="1" applyFill="1" applyBorder="1" applyAlignment="1">
      <alignment horizontal="center" vertical="center"/>
    </xf>
    <xf numFmtId="0" fontId="32" fillId="14" borderId="20" xfId="0" applyFont="1" applyFill="1" applyBorder="1" applyAlignment="1">
      <alignment horizontal="center" vertical="center" wrapText="1"/>
    </xf>
    <xf numFmtId="0" fontId="35" fillId="14" borderId="20" xfId="0" applyFont="1" applyFill="1" applyBorder="1" applyAlignment="1">
      <alignment horizontal="center" vertical="center" wrapText="1"/>
    </xf>
    <xf numFmtId="0" fontId="32" fillId="15" borderId="20" xfId="0" applyFont="1" applyFill="1" applyBorder="1" applyAlignment="1">
      <alignment horizontal="center" vertical="center" wrapText="1"/>
    </xf>
    <xf numFmtId="0" fontId="26" fillId="18" borderId="20" xfId="0" applyNumberFormat="1" applyFont="1" applyFill="1" applyBorder="1" applyAlignment="1">
      <alignment horizontal="center" vertical="center"/>
    </xf>
    <xf numFmtId="0" fontId="26" fillId="18" borderId="20" xfId="0" applyFont="1" applyFill="1" applyBorder="1" applyAlignment="1">
      <alignment horizontal="center" vertical="center"/>
    </xf>
    <xf numFmtId="0" fontId="33" fillId="14" borderId="20" xfId="0" applyNumberFormat="1" applyFont="1" applyFill="1" applyBorder="1" applyAlignment="1">
      <alignment horizontal="center" vertical="center"/>
    </xf>
    <xf numFmtId="0" fontId="33" fillId="14" borderId="20" xfId="0" applyFont="1" applyFill="1" applyBorder="1" applyAlignment="1">
      <alignment horizontal="center" vertical="center"/>
    </xf>
    <xf numFmtId="0" fontId="32" fillId="16" borderId="44" xfId="0" applyFont="1" applyFill="1" applyBorder="1" applyAlignment="1">
      <alignment horizontal="center" vertical="center" wrapText="1"/>
    </xf>
    <xf numFmtId="0" fontId="32" fillId="13" borderId="20" xfId="0" applyFont="1" applyFill="1" applyBorder="1" applyAlignment="1">
      <alignment horizontal="center" vertical="center"/>
    </xf>
    <xf numFmtId="0" fontId="32" fillId="16" borderId="20" xfId="0" applyFont="1" applyFill="1" applyBorder="1" applyAlignment="1">
      <alignment horizontal="center" vertical="center"/>
    </xf>
    <xf numFmtId="0" fontId="32" fillId="16" borderId="45" xfId="0" applyFont="1" applyFill="1" applyBorder="1" applyAlignment="1">
      <alignment horizontal="center" vertical="center" wrapText="1"/>
    </xf>
    <xf numFmtId="0" fontId="24" fillId="10" borderId="41" xfId="0" applyFont="1" applyFill="1" applyBorder="1" applyAlignment="1">
      <alignment horizontal="center" vertical="center"/>
    </xf>
    <xf numFmtId="0" fontId="24" fillId="10" borderId="42" xfId="0" applyFont="1" applyFill="1" applyBorder="1" applyAlignment="1">
      <alignment horizontal="center" vertical="center"/>
    </xf>
    <xf numFmtId="0" fontId="24" fillId="10" borderId="4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5" fillId="0" borderId="40" xfId="0" applyFont="1" applyBorder="1" applyAlignment="1">
      <alignment horizontal="left" vertical="center" wrapText="1"/>
    </xf>
    <xf numFmtId="0" fontId="25" fillId="0" borderId="38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/>
    </xf>
    <xf numFmtId="0" fontId="5" fillId="10" borderId="21" xfId="0" applyFont="1" applyFill="1" applyBorder="1" applyAlignment="1">
      <alignment horizontal="left" vertical="center"/>
    </xf>
    <xf numFmtId="0" fontId="5" fillId="10" borderId="27" xfId="0" applyFont="1" applyFill="1" applyBorder="1" applyAlignment="1">
      <alignment horizontal="left" vertical="center"/>
    </xf>
    <xf numFmtId="0" fontId="26" fillId="11" borderId="11" xfId="0" applyFont="1" applyFill="1" applyBorder="1" applyAlignment="1">
      <alignment horizontal="left" vertical="center" wrapText="1"/>
    </xf>
    <xf numFmtId="0" fontId="25" fillId="11" borderId="22" xfId="0" applyFont="1" applyFill="1" applyBorder="1" applyAlignment="1">
      <alignment horizontal="left" vertical="center"/>
    </xf>
    <xf numFmtId="0" fontId="25" fillId="11" borderId="31" xfId="0" applyFont="1" applyFill="1" applyBorder="1" applyAlignment="1">
      <alignment horizontal="left" vertical="center"/>
    </xf>
    <xf numFmtId="0" fontId="17" fillId="9" borderId="20" xfId="0" applyFont="1" applyFill="1" applyBorder="1" applyAlignment="1" applyProtection="1">
      <alignment horizontal="center" vertical="center" wrapText="1"/>
    </xf>
    <xf numFmtId="0" fontId="17" fillId="9" borderId="20" xfId="0" applyFont="1" applyFill="1" applyBorder="1" applyAlignment="1">
      <alignment horizontal="center" vertical="center" wrapText="1"/>
    </xf>
    <xf numFmtId="0" fontId="17" fillId="10" borderId="39" xfId="0" applyFont="1" applyFill="1" applyBorder="1" applyAlignment="1">
      <alignment horizontal="center" vertical="center" wrapText="1"/>
    </xf>
    <xf numFmtId="0" fontId="17" fillId="10" borderId="20" xfId="0" applyFont="1" applyFill="1" applyBorder="1" applyAlignment="1">
      <alignment horizontal="center" vertical="center" wrapText="1"/>
    </xf>
    <xf numFmtId="0" fontId="17" fillId="10" borderId="20" xfId="0" applyFont="1" applyFill="1" applyBorder="1" applyAlignment="1" applyProtection="1">
      <alignment horizontal="center" vertical="center" wrapText="1"/>
    </xf>
    <xf numFmtId="0" fontId="17" fillId="10" borderId="40" xfId="0" applyFont="1" applyFill="1" applyBorder="1" applyAlignment="1">
      <alignment horizontal="center" vertical="center" wrapText="1"/>
    </xf>
    <xf numFmtId="0" fontId="17" fillId="10" borderId="38" xfId="0" applyFont="1" applyFill="1" applyBorder="1" applyAlignment="1">
      <alignment horizontal="center" vertical="center" wrapText="1"/>
    </xf>
    <xf numFmtId="0" fontId="17" fillId="10" borderId="39" xfId="0" applyFont="1" applyFill="1" applyBorder="1" applyAlignment="1">
      <alignment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 applyProtection="1">
      <alignment horizontal="center" vertical="center" wrapText="1"/>
    </xf>
    <xf numFmtId="0" fontId="14" fillId="0" borderId="21" xfId="0" applyFont="1" applyFill="1" applyBorder="1" applyAlignment="1" applyProtection="1">
      <alignment horizontal="center" vertical="center" wrapText="1"/>
    </xf>
    <xf numFmtId="0" fontId="14" fillId="0" borderId="7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center" vertical="center" wrapText="1"/>
    </xf>
    <xf numFmtId="0" fontId="14" fillId="0" borderId="11" xfId="0" applyFont="1" applyFill="1" applyBorder="1" applyAlignment="1" applyProtection="1">
      <alignment horizontal="center" vertical="center" wrapText="1"/>
    </xf>
    <xf numFmtId="0" fontId="14" fillId="0" borderId="22" xfId="0" applyFont="1" applyFill="1" applyBorder="1" applyAlignment="1" applyProtection="1">
      <alignment horizontal="center" vertical="center" wrapText="1"/>
    </xf>
    <xf numFmtId="0" fontId="17" fillId="10" borderId="38" xfId="0" applyFont="1" applyFill="1" applyBorder="1" applyAlignment="1" applyProtection="1">
      <alignment horizontal="center" vertical="center" wrapText="1"/>
    </xf>
    <xf numFmtId="0" fontId="17" fillId="9" borderId="20" xfId="0" applyFont="1" applyFill="1" applyBorder="1" applyAlignment="1" applyProtection="1">
      <alignment vertical="center" wrapText="1"/>
      <protection hidden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textRotation="255"/>
    </xf>
    <xf numFmtId="0" fontId="5" fillId="3" borderId="29" xfId="0" applyFont="1" applyFill="1" applyBorder="1" applyAlignment="1">
      <alignment horizontal="center" vertical="center" textRotation="255"/>
    </xf>
    <xf numFmtId="0" fontId="7" fillId="0" borderId="35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textRotation="255"/>
    </xf>
    <xf numFmtId="0" fontId="5" fillId="3" borderId="5" xfId="0" applyFont="1" applyFill="1" applyBorder="1" applyAlignment="1">
      <alignment horizontal="center" vertical="center" textRotation="255"/>
    </xf>
    <xf numFmtId="0" fontId="5" fillId="3" borderId="10" xfId="0" applyFont="1" applyFill="1" applyBorder="1" applyAlignment="1">
      <alignment horizontal="center" vertical="center" textRotation="255"/>
    </xf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0" fillId="3" borderId="16" xfId="0" applyFont="1" applyFill="1" applyBorder="1" applyAlignment="1">
      <alignment horizontal="left" vertical="center" wrapText="1"/>
    </xf>
    <xf numFmtId="0" fontId="10" fillId="3" borderId="18" xfId="0" applyFont="1" applyFill="1" applyBorder="1" applyAlignment="1">
      <alignment horizontal="left" vertical="center" wrapText="1"/>
    </xf>
    <xf numFmtId="0" fontId="10" fillId="3" borderId="19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12" fillId="3" borderId="28" xfId="0" applyFont="1" applyFill="1" applyBorder="1" applyAlignment="1">
      <alignment horizontal="center" vertical="center"/>
    </xf>
    <xf numFmtId="0" fontId="52" fillId="7" borderId="20" xfId="0" applyFont="1" applyFill="1" applyBorder="1" applyAlignment="1">
      <alignment horizontal="center" vertical="center" wrapText="1"/>
    </xf>
  </cellXfs>
  <cellStyles count="6">
    <cellStyle name="百分比" xfId="4" builtinId="5"/>
    <cellStyle name="常规" xfId="0" builtinId="0"/>
    <cellStyle name="常规 2" xfId="3"/>
    <cellStyle name="常规 3" xfId="5"/>
    <cellStyle name="常规 4" xfId="1"/>
    <cellStyle name="常规 5" xfId="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6699FF"/>
      <color rgb="FFFFCC00"/>
      <color rgb="FF3366FF"/>
      <color rgb="FF94ACF9"/>
      <color rgb="FFB6B6F9"/>
      <color rgb="FF4945F7"/>
      <color rgb="FFFFFF99"/>
      <color rgb="FF2C23E5"/>
      <color rgb="FFFFFF00"/>
      <color rgb="FF8EB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</xdr:colOff>
      <xdr:row>11</xdr:row>
      <xdr:rowOff>31750</xdr:rowOff>
    </xdr:from>
    <xdr:to>
      <xdr:col>11</xdr:col>
      <xdr:colOff>635000</xdr:colOff>
      <xdr:row>13</xdr:row>
      <xdr:rowOff>587375</xdr:rowOff>
    </xdr:to>
    <xdr:cxnSp macro="">
      <xdr:nvCxnSpPr>
        <xdr:cNvPr id="2" name="直接连接符 1"/>
        <xdr:cNvCxnSpPr/>
      </xdr:nvCxnSpPr>
      <xdr:spPr>
        <a:xfrm flipV="1">
          <a:off x="11041380" y="8426450"/>
          <a:ext cx="1031875" cy="102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79375</xdr:colOff>
      <xdr:row>11</xdr:row>
      <xdr:rowOff>31750</xdr:rowOff>
    </xdr:from>
    <xdr:to>
      <xdr:col>11</xdr:col>
      <xdr:colOff>635000</xdr:colOff>
      <xdr:row>13</xdr:row>
      <xdr:rowOff>587375</xdr:rowOff>
    </xdr:to>
    <xdr:cxnSp macro="">
      <xdr:nvCxnSpPr>
        <xdr:cNvPr id="3" name="直接连接符 2"/>
        <xdr:cNvCxnSpPr/>
      </xdr:nvCxnSpPr>
      <xdr:spPr>
        <a:xfrm flipV="1">
          <a:off x="11041380" y="8426450"/>
          <a:ext cx="1031875" cy="102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79375</xdr:colOff>
      <xdr:row>11</xdr:row>
      <xdr:rowOff>31750</xdr:rowOff>
    </xdr:from>
    <xdr:to>
      <xdr:col>11</xdr:col>
      <xdr:colOff>635000</xdr:colOff>
      <xdr:row>13</xdr:row>
      <xdr:rowOff>587375</xdr:rowOff>
    </xdr:to>
    <xdr:cxnSp macro="">
      <xdr:nvCxnSpPr>
        <xdr:cNvPr id="4" name="直接连接符 3"/>
        <xdr:cNvCxnSpPr/>
      </xdr:nvCxnSpPr>
      <xdr:spPr>
        <a:xfrm flipV="1">
          <a:off x="11041380" y="8426450"/>
          <a:ext cx="1031875" cy="102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W1620"/>
  <sheetViews>
    <sheetView showZeros="0" zoomScale="60" zoomScaleNormal="60" workbookViewId="0">
      <pane xSplit="3" ySplit="3" topLeftCell="D4" activePane="bottomRight" state="frozenSplit"/>
      <selection pane="topRight"/>
      <selection pane="bottomLeft"/>
      <selection pane="bottomRight" activeCell="D7" sqref="D7"/>
    </sheetView>
  </sheetViews>
  <sheetFormatPr defaultColWidth="9" defaultRowHeight="17.399999999999999"/>
  <cols>
    <col min="1" max="1" width="5.19921875" style="95" customWidth="1"/>
    <col min="2" max="2" width="7.8984375" style="95" customWidth="1"/>
    <col min="3" max="3" width="8.09765625" style="96" customWidth="1"/>
    <col min="4" max="4" width="5" style="96" customWidth="1"/>
    <col min="5" max="5" width="11.69921875" style="96" customWidth="1"/>
    <col min="6" max="6" width="17.8984375" style="96" customWidth="1"/>
    <col min="7" max="7" width="11.69921875" style="96" customWidth="1"/>
    <col min="8" max="8" width="15.3984375" style="96" customWidth="1"/>
    <col min="9" max="9" width="9.69921875" style="96" customWidth="1"/>
    <col min="10" max="10" width="16.296875" style="96" customWidth="1"/>
    <col min="11" max="11" width="4.796875" style="96" customWidth="1"/>
    <col min="12" max="12" width="4.69921875" style="96" customWidth="1"/>
    <col min="13" max="13" width="12.296875" style="96" customWidth="1"/>
    <col min="14" max="14" width="11.09765625" style="97" customWidth="1"/>
    <col min="15" max="15" width="14.796875" style="98" customWidth="1"/>
    <col min="16" max="17" width="8" style="96" customWidth="1"/>
    <col min="18" max="18" width="11.796875" style="96" customWidth="1"/>
    <col min="19" max="19" width="17.19921875" style="99" customWidth="1"/>
    <col min="20" max="24" width="9.09765625" style="99" customWidth="1"/>
    <col min="25" max="25" width="9.8984375" style="99" customWidth="1"/>
    <col min="26" max="26" width="9" style="99" customWidth="1"/>
    <col min="27" max="31" width="9.09765625" style="99" customWidth="1"/>
    <col min="32" max="32" width="10.796875" style="99" customWidth="1"/>
    <col min="33" max="33" width="8.3984375" style="99" customWidth="1"/>
    <col min="34" max="34" width="9" style="99" customWidth="1"/>
    <col min="35" max="35" width="11.69921875" style="99" customWidth="1"/>
    <col min="36" max="37" width="10.8984375" style="99" customWidth="1"/>
    <col min="38" max="38" width="10.59765625" style="99" customWidth="1"/>
    <col min="39" max="39" width="8.19921875" style="100" customWidth="1"/>
    <col min="40" max="40" width="8.3984375" style="100" customWidth="1"/>
    <col min="41" max="41" width="11.19921875" style="100" customWidth="1"/>
    <col min="42" max="42" width="10.69921875" style="100" customWidth="1"/>
    <col min="43" max="43" width="8.5" style="101" customWidth="1"/>
    <col min="44" max="44" width="9.19921875" style="102" customWidth="1"/>
    <col min="45" max="45" width="9.796875" style="103" customWidth="1"/>
    <col min="46" max="46" width="14.09765625" style="101" customWidth="1"/>
    <col min="47" max="47" width="36" style="101" customWidth="1"/>
    <col min="48" max="48" width="7.19921875" style="101" customWidth="1"/>
    <col min="49" max="49" width="6.796875" style="101" customWidth="1"/>
    <col min="50" max="16384" width="9" style="104"/>
  </cols>
  <sheetData>
    <row r="1" spans="1:49" s="93" customFormat="1" ht="14.5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41" t="s">
        <v>1</v>
      </c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2" t="s">
        <v>2</v>
      </c>
      <c r="AN1" s="142"/>
      <c r="AO1" s="142"/>
      <c r="AP1" s="142"/>
      <c r="AQ1" s="153" t="s">
        <v>3</v>
      </c>
      <c r="AR1" s="122"/>
      <c r="AS1" s="103"/>
      <c r="AT1" s="143" t="s">
        <v>4</v>
      </c>
      <c r="AU1" s="143"/>
      <c r="AV1" s="143"/>
      <c r="AW1" s="143"/>
    </row>
    <row r="2" spans="1:49" s="93" customFormat="1" ht="27.45" customHeigh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44" t="s">
        <v>5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5" t="s">
        <v>6</v>
      </c>
      <c r="AG2" s="145"/>
      <c r="AH2" s="145"/>
      <c r="AI2" s="145"/>
      <c r="AJ2" s="145"/>
      <c r="AK2" s="145"/>
      <c r="AL2" s="145"/>
      <c r="AM2" s="119" t="s">
        <v>7</v>
      </c>
      <c r="AN2" s="146" t="s">
        <v>8</v>
      </c>
      <c r="AO2" s="146"/>
      <c r="AP2" s="119" t="s">
        <v>9</v>
      </c>
      <c r="AQ2" s="153"/>
      <c r="AR2" s="123"/>
      <c r="AS2" s="129"/>
      <c r="AT2" s="154" t="s">
        <v>10</v>
      </c>
      <c r="AU2" s="151" t="s">
        <v>11</v>
      </c>
      <c r="AV2" s="151" t="s">
        <v>12</v>
      </c>
      <c r="AW2" s="151" t="s">
        <v>13</v>
      </c>
    </row>
    <row r="3" spans="1:49" s="94" customFormat="1" ht="104.4">
      <c r="A3" s="105" t="s">
        <v>14</v>
      </c>
      <c r="B3" s="105" t="s">
        <v>15</v>
      </c>
      <c r="C3" s="105" t="s">
        <v>16</v>
      </c>
      <c r="D3" s="105" t="s">
        <v>17</v>
      </c>
      <c r="E3" s="105" t="s">
        <v>18</v>
      </c>
      <c r="F3" s="105" t="s">
        <v>19</v>
      </c>
      <c r="G3" s="105" t="s">
        <v>20</v>
      </c>
      <c r="H3" s="105" t="s">
        <v>21</v>
      </c>
      <c r="I3" s="105" t="s">
        <v>22</v>
      </c>
      <c r="J3" s="105" t="s">
        <v>23</v>
      </c>
      <c r="K3" s="105" t="s">
        <v>24</v>
      </c>
      <c r="L3" s="105" t="s">
        <v>25</v>
      </c>
      <c r="M3" s="105" t="s">
        <v>26</v>
      </c>
      <c r="N3" s="105" t="s">
        <v>27</v>
      </c>
      <c r="O3" s="109" t="s">
        <v>28</v>
      </c>
      <c r="P3" s="105" t="s">
        <v>29</v>
      </c>
      <c r="Q3" s="105" t="s">
        <v>30</v>
      </c>
      <c r="R3" s="105" t="s">
        <v>31</v>
      </c>
      <c r="S3" s="112" t="s">
        <v>32</v>
      </c>
      <c r="T3" s="113" t="s">
        <v>33</v>
      </c>
      <c r="U3" s="113" t="s">
        <v>34</v>
      </c>
      <c r="V3" s="113" t="s">
        <v>35</v>
      </c>
      <c r="W3" s="113" t="s">
        <v>36</v>
      </c>
      <c r="X3" s="113" t="s">
        <v>37</v>
      </c>
      <c r="Y3" s="113" t="s">
        <v>38</v>
      </c>
      <c r="Z3" s="113" t="s">
        <v>39</v>
      </c>
      <c r="AA3" s="113" t="s">
        <v>40</v>
      </c>
      <c r="AB3" s="113" t="s">
        <v>41</v>
      </c>
      <c r="AC3" s="113" t="s">
        <v>42</v>
      </c>
      <c r="AD3" s="113" t="s">
        <v>43</v>
      </c>
      <c r="AE3" s="113" t="s">
        <v>44</v>
      </c>
      <c r="AF3" s="117" t="s">
        <v>45</v>
      </c>
      <c r="AG3" s="118" t="s">
        <v>46</v>
      </c>
      <c r="AH3" s="118" t="s">
        <v>47</v>
      </c>
      <c r="AI3" s="118" t="s">
        <v>48</v>
      </c>
      <c r="AJ3" s="118" t="s">
        <v>49</v>
      </c>
      <c r="AK3" s="118" t="s">
        <v>50</v>
      </c>
      <c r="AL3" s="118" t="s">
        <v>51</v>
      </c>
      <c r="AM3" s="120" t="s">
        <v>52</v>
      </c>
      <c r="AN3" s="120" t="s">
        <v>53</v>
      </c>
      <c r="AO3" s="120" t="s">
        <v>54</v>
      </c>
      <c r="AP3" s="120" t="s">
        <v>55</v>
      </c>
      <c r="AQ3" s="124" t="s">
        <v>56</v>
      </c>
      <c r="AR3" s="125" t="s">
        <v>57</v>
      </c>
      <c r="AS3" s="130" t="s">
        <v>58</v>
      </c>
      <c r="AT3" s="154"/>
      <c r="AU3" s="151"/>
      <c r="AV3" s="151"/>
      <c r="AW3" s="151"/>
    </row>
    <row r="4" spans="1:49" ht="25.05" customHeight="1">
      <c r="A4" s="106" t="s">
        <v>59</v>
      </c>
      <c r="B4" s="107" t="s">
        <v>60</v>
      </c>
      <c r="C4" s="108" t="s">
        <v>61</v>
      </c>
      <c r="D4" s="108" t="s">
        <v>62</v>
      </c>
      <c r="E4" s="108" t="s">
        <v>63</v>
      </c>
      <c r="F4" s="108" t="s">
        <v>64</v>
      </c>
      <c r="G4" s="108" t="s">
        <v>65</v>
      </c>
      <c r="H4" s="108" t="s">
        <v>66</v>
      </c>
      <c r="I4" s="108"/>
      <c r="J4" s="108" t="s">
        <v>67</v>
      </c>
      <c r="K4" s="108">
        <v>28</v>
      </c>
      <c r="L4" s="108" t="s">
        <v>68</v>
      </c>
      <c r="M4" s="108" t="s">
        <v>69</v>
      </c>
      <c r="N4" s="110">
        <v>43958</v>
      </c>
      <c r="O4" s="111" t="s">
        <v>70</v>
      </c>
      <c r="P4" s="110" t="s">
        <v>71</v>
      </c>
      <c r="Q4" s="110" t="s">
        <v>72</v>
      </c>
      <c r="R4" s="110"/>
      <c r="S4" s="114"/>
      <c r="T4" s="115">
        <v>273353.33333333302</v>
      </c>
      <c r="U4" s="115">
        <v>73393.333333333299</v>
      </c>
      <c r="V4" s="115">
        <v>146116.66666666701</v>
      </c>
      <c r="W4" s="115">
        <v>191942.81</v>
      </c>
      <c r="X4" s="115">
        <v>379879.23333333299</v>
      </c>
      <c r="Y4" s="115">
        <v>225620.66666666701</v>
      </c>
      <c r="Z4" s="115">
        <v>512614.28</v>
      </c>
      <c r="AA4" s="115">
        <v>388230.6</v>
      </c>
      <c r="AB4" s="115">
        <v>358623.34</v>
      </c>
      <c r="AC4" s="115">
        <v>437606.34</v>
      </c>
      <c r="AD4" s="115">
        <v>583694</v>
      </c>
      <c r="AE4" s="115">
        <v>1095433.33</v>
      </c>
      <c r="AF4" s="114"/>
      <c r="AG4" s="114"/>
      <c r="AH4" s="114"/>
      <c r="AI4" s="114"/>
      <c r="AJ4" s="114"/>
      <c r="AK4" s="114"/>
      <c r="AL4" s="114"/>
      <c r="AM4" s="121"/>
      <c r="AN4" s="121"/>
      <c r="AO4" s="121"/>
      <c r="AP4" s="121"/>
      <c r="AQ4" s="126" t="e">
        <f t="shared" ref="AQ4:AQ67" si="0">VLOOKUP(S4&amp;AF4,AV:AW,2,0)</f>
        <v>#N/A</v>
      </c>
      <c r="AR4" s="127"/>
      <c r="AS4" s="127"/>
      <c r="AT4" s="131" t="str">
        <f t="shared" ref="AT4:AT67" si="1">C4&amp;"("&amp;D4&amp;")"</f>
        <v>蔡扬威(P3)</v>
      </c>
      <c r="AU4" s="132" t="e">
        <f t="shared" ref="AU4:AU67" si="2">AT4&amp;IF(COUNTIF(AQ5:AQ913,AQ4),"，"&amp;VLOOKUP(AQ4,AQ5:AU913,5,0),"")</f>
        <v>#N/A</v>
      </c>
      <c r="AV4" s="133" t="s">
        <v>73</v>
      </c>
      <c r="AW4" s="133">
        <v>9</v>
      </c>
    </row>
    <row r="5" spans="1:49" ht="25.05" customHeight="1">
      <c r="A5" s="106" t="s">
        <v>74</v>
      </c>
      <c r="B5" s="107" t="s">
        <v>75</v>
      </c>
      <c r="C5" s="108" t="s">
        <v>76</v>
      </c>
      <c r="D5" s="108" t="s">
        <v>62</v>
      </c>
      <c r="E5" s="108" t="s">
        <v>63</v>
      </c>
      <c r="F5" s="108" t="s">
        <v>64</v>
      </c>
      <c r="G5" s="108" t="s">
        <v>65</v>
      </c>
      <c r="H5" s="108" t="s">
        <v>66</v>
      </c>
      <c r="I5" s="108"/>
      <c r="J5" s="108" t="s">
        <v>67</v>
      </c>
      <c r="K5" s="108">
        <v>31</v>
      </c>
      <c r="L5" s="108" t="s">
        <v>68</v>
      </c>
      <c r="M5" s="108" t="s">
        <v>77</v>
      </c>
      <c r="N5" s="110">
        <v>44014</v>
      </c>
      <c r="O5" s="111" t="s">
        <v>78</v>
      </c>
      <c r="P5" s="110" t="s">
        <v>71</v>
      </c>
      <c r="Q5" s="110" t="s">
        <v>72</v>
      </c>
      <c r="R5" s="110"/>
      <c r="S5" s="114"/>
      <c r="T5" s="115">
        <v>1417659.1833333301</v>
      </c>
      <c r="U5" s="115">
        <v>327160.66666666698</v>
      </c>
      <c r="V5" s="115">
        <v>674585.5</v>
      </c>
      <c r="W5" s="115">
        <v>1089272.5033333299</v>
      </c>
      <c r="X5" s="115">
        <v>1015033.83333333</v>
      </c>
      <c r="Y5" s="115">
        <v>590151.74666666705</v>
      </c>
      <c r="Z5" s="115">
        <v>708153.42</v>
      </c>
      <c r="AA5" s="115">
        <v>1019118.1</v>
      </c>
      <c r="AB5" s="115">
        <v>1090722.1599999999</v>
      </c>
      <c r="AC5" s="115">
        <v>1015821.17</v>
      </c>
      <c r="AD5" s="115">
        <v>1171006</v>
      </c>
      <c r="AE5" s="115">
        <v>2492692.98</v>
      </c>
      <c r="AF5" s="114"/>
      <c r="AG5" s="114"/>
      <c r="AH5" s="114"/>
      <c r="AI5" s="114"/>
      <c r="AJ5" s="114"/>
      <c r="AK5" s="114"/>
      <c r="AL5" s="114"/>
      <c r="AM5" s="121"/>
      <c r="AN5" s="121"/>
      <c r="AO5" s="121"/>
      <c r="AP5" s="121"/>
      <c r="AQ5" s="126" t="e">
        <f t="shared" si="0"/>
        <v>#N/A</v>
      </c>
      <c r="AR5" s="127"/>
      <c r="AS5" s="127"/>
      <c r="AT5" s="131" t="str">
        <f t="shared" si="1"/>
        <v>刘菲(P3)</v>
      </c>
      <c r="AU5" s="132" t="e">
        <f t="shared" si="2"/>
        <v>#N/A</v>
      </c>
      <c r="AV5" s="133" t="s">
        <v>79</v>
      </c>
      <c r="AW5" s="133">
        <v>8</v>
      </c>
    </row>
    <row r="6" spans="1:49" ht="25.05" customHeight="1">
      <c r="A6" s="106" t="s">
        <v>80</v>
      </c>
      <c r="B6" s="107" t="s">
        <v>81</v>
      </c>
      <c r="C6" s="108" t="s">
        <v>82</v>
      </c>
      <c r="D6" s="108" t="s">
        <v>62</v>
      </c>
      <c r="E6" s="108" t="s">
        <v>63</v>
      </c>
      <c r="F6" s="108" t="s">
        <v>64</v>
      </c>
      <c r="G6" s="108" t="s">
        <v>65</v>
      </c>
      <c r="H6" s="108" t="s">
        <v>66</v>
      </c>
      <c r="I6" s="108"/>
      <c r="J6" s="108" t="s">
        <v>67</v>
      </c>
      <c r="K6" s="108">
        <v>28</v>
      </c>
      <c r="L6" s="108" t="s">
        <v>68</v>
      </c>
      <c r="M6" s="108" t="s">
        <v>69</v>
      </c>
      <c r="N6" s="110">
        <v>44221</v>
      </c>
      <c r="O6" s="111" t="s">
        <v>83</v>
      </c>
      <c r="P6" s="110" t="s">
        <v>71</v>
      </c>
      <c r="Q6" s="110" t="s">
        <v>72</v>
      </c>
      <c r="R6" s="110"/>
      <c r="S6" s="114"/>
      <c r="T6" s="115">
        <v>2700</v>
      </c>
      <c r="U6" s="115">
        <v>10041.5</v>
      </c>
      <c r="V6" s="115">
        <v>86749.983333333294</v>
      </c>
      <c r="W6" s="115">
        <v>77701</v>
      </c>
      <c r="X6" s="115">
        <v>122812.66666666701</v>
      </c>
      <c r="Y6" s="115">
        <v>33729.800000000003</v>
      </c>
      <c r="Z6" s="115">
        <v>147871.35</v>
      </c>
      <c r="AA6" s="115">
        <v>47697.67</v>
      </c>
      <c r="AB6" s="115">
        <v>133714.28</v>
      </c>
      <c r="AC6" s="115">
        <v>86614.11</v>
      </c>
      <c r="AD6" s="115">
        <v>379641</v>
      </c>
      <c r="AE6" s="115">
        <v>417665.03</v>
      </c>
      <c r="AF6" s="114"/>
      <c r="AG6" s="114"/>
      <c r="AH6" s="114"/>
      <c r="AI6" s="114"/>
      <c r="AJ6" s="114"/>
      <c r="AK6" s="114"/>
      <c r="AL6" s="114"/>
      <c r="AM6" s="121"/>
      <c r="AN6" s="121"/>
      <c r="AO6" s="121"/>
      <c r="AP6" s="121"/>
      <c r="AQ6" s="126" t="e">
        <f t="shared" si="0"/>
        <v>#N/A</v>
      </c>
      <c r="AR6" s="127"/>
      <c r="AS6" s="127"/>
      <c r="AT6" s="131" t="str">
        <f t="shared" si="1"/>
        <v>温丽君(P3)</v>
      </c>
      <c r="AU6" s="132" t="e">
        <f t="shared" si="2"/>
        <v>#N/A</v>
      </c>
      <c r="AV6" s="133" t="s">
        <v>84</v>
      </c>
      <c r="AW6" s="133">
        <v>7</v>
      </c>
    </row>
    <row r="7" spans="1:49" ht="25.05" customHeight="1">
      <c r="A7" s="106" t="s">
        <v>85</v>
      </c>
      <c r="B7" s="107" t="s">
        <v>86</v>
      </c>
      <c r="C7" s="108" t="s">
        <v>87</v>
      </c>
      <c r="D7" s="108" t="s">
        <v>62</v>
      </c>
      <c r="E7" s="108" t="s">
        <v>63</v>
      </c>
      <c r="F7" s="108" t="s">
        <v>64</v>
      </c>
      <c r="G7" s="108" t="s">
        <v>65</v>
      </c>
      <c r="H7" s="108" t="s">
        <v>66</v>
      </c>
      <c r="I7" s="108"/>
      <c r="J7" s="108" t="s">
        <v>67</v>
      </c>
      <c r="K7" s="108">
        <v>28</v>
      </c>
      <c r="L7" s="108" t="s">
        <v>68</v>
      </c>
      <c r="M7" s="108" t="s">
        <v>69</v>
      </c>
      <c r="N7" s="110">
        <v>44270</v>
      </c>
      <c r="O7" s="111" t="s">
        <v>88</v>
      </c>
      <c r="P7" s="110" t="s">
        <v>71</v>
      </c>
      <c r="Q7" s="110" t="s">
        <v>72</v>
      </c>
      <c r="R7" s="110"/>
      <c r="S7" s="114"/>
      <c r="T7" s="115">
        <v>0</v>
      </c>
      <c r="U7" s="115">
        <v>0</v>
      </c>
      <c r="V7" s="115">
        <v>0</v>
      </c>
      <c r="W7" s="115">
        <v>2333.3333333333298</v>
      </c>
      <c r="X7" s="115">
        <v>23023.333333333299</v>
      </c>
      <c r="Y7" s="115">
        <v>79236.666666666701</v>
      </c>
      <c r="Z7" s="115">
        <v>222770.65</v>
      </c>
      <c r="AA7" s="115">
        <v>129070.83</v>
      </c>
      <c r="AB7" s="115">
        <v>147688.28</v>
      </c>
      <c r="AC7" s="115">
        <v>284391</v>
      </c>
      <c r="AD7" s="115">
        <v>329639</v>
      </c>
      <c r="AE7" s="115">
        <v>1081819.6599999999</v>
      </c>
      <c r="AF7" s="114"/>
      <c r="AG7" s="114"/>
      <c r="AH7" s="114"/>
      <c r="AI7" s="114"/>
      <c r="AJ7" s="114"/>
      <c r="AK7" s="114"/>
      <c r="AL7" s="114"/>
      <c r="AM7" s="121"/>
      <c r="AN7" s="121"/>
      <c r="AO7" s="121"/>
      <c r="AP7" s="121"/>
      <c r="AQ7" s="126" t="e">
        <f t="shared" si="0"/>
        <v>#N/A</v>
      </c>
      <c r="AR7" s="127"/>
      <c r="AS7" s="127"/>
      <c r="AT7" s="131" t="str">
        <f t="shared" si="1"/>
        <v>杨强(P3)</v>
      </c>
      <c r="AU7" s="132" t="e">
        <f t="shared" si="2"/>
        <v>#N/A</v>
      </c>
      <c r="AV7" s="133" t="s">
        <v>89</v>
      </c>
      <c r="AW7" s="133">
        <v>6</v>
      </c>
    </row>
    <row r="8" spans="1:49" ht="25.05" customHeight="1">
      <c r="A8" s="106" t="s">
        <v>90</v>
      </c>
      <c r="B8" s="107" t="s">
        <v>91</v>
      </c>
      <c r="C8" s="108" t="s">
        <v>92</v>
      </c>
      <c r="D8" s="108" t="s">
        <v>62</v>
      </c>
      <c r="E8" s="108" t="s">
        <v>63</v>
      </c>
      <c r="F8" s="108" t="s">
        <v>64</v>
      </c>
      <c r="G8" s="108" t="s">
        <v>65</v>
      </c>
      <c r="H8" s="108" t="s">
        <v>66</v>
      </c>
      <c r="I8" s="108"/>
      <c r="J8" s="108" t="s">
        <v>67</v>
      </c>
      <c r="K8" s="108">
        <v>33</v>
      </c>
      <c r="L8" s="108" t="s">
        <v>93</v>
      </c>
      <c r="M8" s="108" t="s">
        <v>94</v>
      </c>
      <c r="N8" s="110">
        <v>44270</v>
      </c>
      <c r="O8" s="111" t="s">
        <v>95</v>
      </c>
      <c r="P8" s="110" t="s">
        <v>71</v>
      </c>
      <c r="Q8" s="110" t="s">
        <v>72</v>
      </c>
      <c r="R8" s="110"/>
      <c r="S8" s="114"/>
      <c r="T8" s="115">
        <v>0</v>
      </c>
      <c r="U8" s="115">
        <v>0</v>
      </c>
      <c r="V8" s="115">
        <v>0</v>
      </c>
      <c r="W8" s="115">
        <v>4700</v>
      </c>
      <c r="X8" s="115">
        <v>52060</v>
      </c>
      <c r="Y8" s="115">
        <v>41506.666666666701</v>
      </c>
      <c r="Z8" s="115">
        <v>81208.23</v>
      </c>
      <c r="AA8" s="115">
        <v>307776.83</v>
      </c>
      <c r="AB8" s="115">
        <v>234141.82</v>
      </c>
      <c r="AC8" s="115">
        <v>204446.67</v>
      </c>
      <c r="AD8" s="115">
        <v>484272</v>
      </c>
      <c r="AE8" s="115">
        <v>1218273.44</v>
      </c>
      <c r="AF8" s="114"/>
      <c r="AG8" s="114"/>
      <c r="AH8" s="114"/>
      <c r="AI8" s="114"/>
      <c r="AJ8" s="114"/>
      <c r="AK8" s="114"/>
      <c r="AL8" s="114"/>
      <c r="AM8" s="121"/>
      <c r="AN8" s="121"/>
      <c r="AO8" s="121"/>
      <c r="AP8" s="121"/>
      <c r="AQ8" s="126" t="e">
        <f t="shared" si="0"/>
        <v>#N/A</v>
      </c>
      <c r="AR8" s="127"/>
      <c r="AS8" s="127"/>
      <c r="AT8" s="131" t="str">
        <f t="shared" si="1"/>
        <v>操家璇(P3)</v>
      </c>
      <c r="AU8" s="132" t="e">
        <f t="shared" si="2"/>
        <v>#N/A</v>
      </c>
      <c r="AV8" s="133" t="s">
        <v>96</v>
      </c>
      <c r="AW8" s="133">
        <v>5</v>
      </c>
    </row>
    <row r="9" spans="1:49" ht="25.05" customHeight="1">
      <c r="A9" s="106" t="s">
        <v>97</v>
      </c>
      <c r="B9" s="107" t="s">
        <v>98</v>
      </c>
      <c r="C9" s="108" t="s">
        <v>99</v>
      </c>
      <c r="D9" s="108" t="s">
        <v>62</v>
      </c>
      <c r="E9" s="108" t="s">
        <v>63</v>
      </c>
      <c r="F9" s="108" t="s">
        <v>64</v>
      </c>
      <c r="G9" s="108" t="s">
        <v>65</v>
      </c>
      <c r="H9" s="108" t="s">
        <v>66</v>
      </c>
      <c r="I9" s="108"/>
      <c r="J9" s="108" t="s">
        <v>67</v>
      </c>
      <c r="K9" s="108">
        <v>24</v>
      </c>
      <c r="L9" s="108" t="s">
        <v>68</v>
      </c>
      <c r="M9" s="108" t="s">
        <v>69</v>
      </c>
      <c r="N9" s="110">
        <v>44270</v>
      </c>
      <c r="O9" s="111" t="s">
        <v>100</v>
      </c>
      <c r="P9" s="110" t="s">
        <v>71</v>
      </c>
      <c r="Q9" s="110" t="s">
        <v>72</v>
      </c>
      <c r="R9" s="110"/>
      <c r="S9" s="114"/>
      <c r="T9" s="115">
        <v>0</v>
      </c>
      <c r="U9" s="115">
        <v>0</v>
      </c>
      <c r="V9" s="115">
        <v>300</v>
      </c>
      <c r="W9" s="115">
        <v>27783.333333333299</v>
      </c>
      <c r="X9" s="115">
        <v>64233.333333333299</v>
      </c>
      <c r="Y9" s="115">
        <v>53850</v>
      </c>
      <c r="Z9" s="115">
        <v>123702.39999999999</v>
      </c>
      <c r="AA9" s="115">
        <v>62941.8</v>
      </c>
      <c r="AB9" s="115">
        <v>100794.16</v>
      </c>
      <c r="AC9" s="115">
        <v>151966.67000000001</v>
      </c>
      <c r="AD9" s="115">
        <v>245567</v>
      </c>
      <c r="AE9" s="115">
        <v>779493.45</v>
      </c>
      <c r="AF9" s="114"/>
      <c r="AG9" s="114"/>
      <c r="AH9" s="114"/>
      <c r="AI9" s="114"/>
      <c r="AJ9" s="114"/>
      <c r="AK9" s="114"/>
      <c r="AL9" s="114"/>
      <c r="AM9" s="121"/>
      <c r="AN9" s="121"/>
      <c r="AO9" s="121"/>
      <c r="AP9" s="121"/>
      <c r="AQ9" s="126" t="e">
        <f t="shared" si="0"/>
        <v>#N/A</v>
      </c>
      <c r="AR9" s="127"/>
      <c r="AS9" s="127"/>
      <c r="AT9" s="131" t="str">
        <f t="shared" si="1"/>
        <v>黄业立(P3)</v>
      </c>
      <c r="AU9" s="132" t="e">
        <f t="shared" si="2"/>
        <v>#N/A</v>
      </c>
      <c r="AV9" s="133" t="s">
        <v>101</v>
      </c>
      <c r="AW9" s="133">
        <v>4</v>
      </c>
    </row>
    <row r="10" spans="1:49" ht="25.05" customHeight="1">
      <c r="A10" s="106" t="s">
        <v>102</v>
      </c>
      <c r="B10" s="107" t="s">
        <v>103</v>
      </c>
      <c r="C10" s="108" t="s">
        <v>104</v>
      </c>
      <c r="D10" s="108" t="s">
        <v>62</v>
      </c>
      <c r="E10" s="108" t="s">
        <v>63</v>
      </c>
      <c r="F10" s="108" t="s">
        <v>64</v>
      </c>
      <c r="G10" s="108" t="s">
        <v>65</v>
      </c>
      <c r="H10" s="108" t="s">
        <v>105</v>
      </c>
      <c r="I10" s="108"/>
      <c r="J10" s="108" t="s">
        <v>67</v>
      </c>
      <c r="K10" s="108">
        <v>32</v>
      </c>
      <c r="L10" s="108" t="s">
        <v>68</v>
      </c>
      <c r="M10" s="108" t="s">
        <v>105</v>
      </c>
      <c r="N10" s="110">
        <v>43958</v>
      </c>
      <c r="O10" s="111" t="s">
        <v>106</v>
      </c>
      <c r="P10" s="110" t="s">
        <v>107</v>
      </c>
      <c r="Q10" s="110" t="s">
        <v>72</v>
      </c>
      <c r="R10" s="108"/>
      <c r="S10" s="114"/>
      <c r="T10" s="115">
        <v>165246</v>
      </c>
      <c r="U10" s="115">
        <v>30185.336666666699</v>
      </c>
      <c r="V10" s="115">
        <v>205130.45833333299</v>
      </c>
      <c r="W10" s="115">
        <v>185031.33333333299</v>
      </c>
      <c r="X10" s="115">
        <v>83703.574999999997</v>
      </c>
      <c r="Y10" s="115">
        <v>160700</v>
      </c>
      <c r="Z10" s="115">
        <v>357986.96</v>
      </c>
      <c r="AA10" s="115">
        <v>497305.57</v>
      </c>
      <c r="AB10" s="115">
        <v>984947.45</v>
      </c>
      <c r="AC10" s="115">
        <v>1404146.77</v>
      </c>
      <c r="AD10" s="115">
        <v>1927688</v>
      </c>
      <c r="AE10" s="115">
        <v>2846881.86</v>
      </c>
      <c r="AF10" s="114"/>
      <c r="AG10" s="114"/>
      <c r="AH10" s="114"/>
      <c r="AI10" s="114"/>
      <c r="AJ10" s="114"/>
      <c r="AK10" s="114"/>
      <c r="AL10" s="114"/>
      <c r="AM10" s="121"/>
      <c r="AN10" s="121"/>
      <c r="AO10" s="121"/>
      <c r="AP10" s="121"/>
      <c r="AQ10" s="126" t="e">
        <f t="shared" si="0"/>
        <v>#N/A</v>
      </c>
      <c r="AR10" s="127"/>
      <c r="AS10" s="127"/>
      <c r="AT10" s="131" t="str">
        <f t="shared" si="1"/>
        <v>郑方敏(P3)</v>
      </c>
      <c r="AU10" s="132" t="e">
        <f t="shared" si="2"/>
        <v>#N/A</v>
      </c>
      <c r="AV10" s="133" t="s">
        <v>108</v>
      </c>
      <c r="AW10" s="133">
        <v>3</v>
      </c>
    </row>
    <row r="11" spans="1:49" ht="25.05" customHeight="1">
      <c r="A11" s="106" t="s">
        <v>109</v>
      </c>
      <c r="B11" s="107" t="s">
        <v>110</v>
      </c>
      <c r="C11" s="108" t="s">
        <v>111</v>
      </c>
      <c r="D11" s="108" t="s">
        <v>62</v>
      </c>
      <c r="E11" s="108" t="s">
        <v>63</v>
      </c>
      <c r="F11" s="108" t="s">
        <v>64</v>
      </c>
      <c r="G11" s="108" t="s">
        <v>65</v>
      </c>
      <c r="H11" s="108" t="s">
        <v>105</v>
      </c>
      <c r="I11" s="108"/>
      <c r="J11" s="108" t="s">
        <v>67</v>
      </c>
      <c r="K11" s="108">
        <v>24</v>
      </c>
      <c r="L11" s="108" t="s">
        <v>68</v>
      </c>
      <c r="M11" s="108" t="s">
        <v>105</v>
      </c>
      <c r="N11" s="110">
        <v>44053</v>
      </c>
      <c r="O11" s="111" t="s">
        <v>112</v>
      </c>
      <c r="P11" s="110" t="s">
        <v>107</v>
      </c>
      <c r="Q11" s="110" t="s">
        <v>72</v>
      </c>
      <c r="R11" s="108"/>
      <c r="S11" s="114"/>
      <c r="T11" s="115">
        <v>53456.666666666701</v>
      </c>
      <c r="U11" s="115">
        <v>2953.3333333333298</v>
      </c>
      <c r="V11" s="115">
        <v>1188889.92</v>
      </c>
      <c r="W11" s="115">
        <v>2447026.6466666702</v>
      </c>
      <c r="X11" s="115">
        <v>2528100</v>
      </c>
      <c r="Y11" s="115">
        <v>-6091540</v>
      </c>
      <c r="Z11" s="115">
        <v>42275.77</v>
      </c>
      <c r="AA11" s="115">
        <v>33850</v>
      </c>
      <c r="AB11" s="115">
        <v>143089.74</v>
      </c>
      <c r="AC11" s="115">
        <v>178339.46</v>
      </c>
      <c r="AD11" s="115">
        <v>414597</v>
      </c>
      <c r="AE11" s="115">
        <v>594477.74</v>
      </c>
      <c r="AF11" s="114"/>
      <c r="AG11" s="114"/>
      <c r="AH11" s="114"/>
      <c r="AI11" s="114"/>
      <c r="AJ11" s="114"/>
      <c r="AK11" s="114"/>
      <c r="AL11" s="114"/>
      <c r="AM11" s="121"/>
      <c r="AN11" s="121"/>
      <c r="AO11" s="121"/>
      <c r="AP11" s="121"/>
      <c r="AQ11" s="126" t="e">
        <f t="shared" si="0"/>
        <v>#N/A</v>
      </c>
      <c r="AR11" s="127"/>
      <c r="AS11" s="127"/>
      <c r="AT11" s="131" t="str">
        <f t="shared" si="1"/>
        <v>曾志杰(P3)</v>
      </c>
      <c r="AU11" s="132" t="e">
        <f t="shared" si="2"/>
        <v>#N/A</v>
      </c>
      <c r="AV11" s="133" t="s">
        <v>113</v>
      </c>
      <c r="AW11" s="133">
        <v>2</v>
      </c>
    </row>
    <row r="12" spans="1:49" ht="25.05" customHeight="1">
      <c r="A12" s="106" t="s">
        <v>114</v>
      </c>
      <c r="B12" s="107" t="s">
        <v>115</v>
      </c>
      <c r="C12" s="108" t="s">
        <v>116</v>
      </c>
      <c r="D12" s="108" t="s">
        <v>62</v>
      </c>
      <c r="E12" s="108" t="s">
        <v>63</v>
      </c>
      <c r="F12" s="108" t="s">
        <v>64</v>
      </c>
      <c r="G12" s="108" t="s">
        <v>65</v>
      </c>
      <c r="H12" s="108" t="s">
        <v>105</v>
      </c>
      <c r="I12" s="108"/>
      <c r="J12" s="108" t="s">
        <v>67</v>
      </c>
      <c r="K12" s="108">
        <v>27</v>
      </c>
      <c r="L12" s="108" t="s">
        <v>93</v>
      </c>
      <c r="M12" s="108" t="s">
        <v>117</v>
      </c>
      <c r="N12" s="110">
        <v>44077</v>
      </c>
      <c r="O12" s="111" t="s">
        <v>118</v>
      </c>
      <c r="P12" s="110" t="s">
        <v>107</v>
      </c>
      <c r="Q12" s="110" t="s">
        <v>72</v>
      </c>
      <c r="R12" s="108"/>
      <c r="S12" s="114"/>
      <c r="T12" s="115">
        <v>257031.66666666701</v>
      </c>
      <c r="U12" s="115">
        <v>55480</v>
      </c>
      <c r="V12" s="115">
        <v>187160.66666666701</v>
      </c>
      <c r="W12" s="115">
        <v>134216.66666666701</v>
      </c>
      <c r="X12" s="115">
        <v>79940.38</v>
      </c>
      <c r="Y12" s="115">
        <v>157514.95333333299</v>
      </c>
      <c r="Z12" s="115">
        <v>102497.06</v>
      </c>
      <c r="AA12" s="115">
        <v>101264.08</v>
      </c>
      <c r="AB12" s="115">
        <v>250563.42</v>
      </c>
      <c r="AC12" s="115">
        <v>218397.67</v>
      </c>
      <c r="AD12" s="115">
        <v>407962</v>
      </c>
      <c r="AE12" s="115">
        <v>1317036.1000000001</v>
      </c>
      <c r="AF12" s="114"/>
      <c r="AG12" s="114"/>
      <c r="AH12" s="114"/>
      <c r="AI12" s="114"/>
      <c r="AJ12" s="114"/>
      <c r="AK12" s="114"/>
      <c r="AL12" s="114"/>
      <c r="AM12" s="121"/>
      <c r="AN12" s="121"/>
      <c r="AO12" s="121"/>
      <c r="AP12" s="121"/>
      <c r="AQ12" s="126" t="e">
        <f t="shared" si="0"/>
        <v>#N/A</v>
      </c>
      <c r="AR12" s="127"/>
      <c r="AS12" s="127"/>
      <c r="AT12" s="131" t="str">
        <f t="shared" si="1"/>
        <v>蔡永康(P3)</v>
      </c>
      <c r="AU12" s="132" t="e">
        <f t="shared" si="2"/>
        <v>#N/A</v>
      </c>
      <c r="AV12" s="133" t="s">
        <v>119</v>
      </c>
      <c r="AW12" s="133">
        <v>1</v>
      </c>
    </row>
    <row r="13" spans="1:49" ht="25.05" customHeight="1">
      <c r="A13" s="106" t="s">
        <v>120</v>
      </c>
      <c r="B13" s="107" t="s">
        <v>121</v>
      </c>
      <c r="C13" s="108" t="s">
        <v>122</v>
      </c>
      <c r="D13" s="108" t="s">
        <v>62</v>
      </c>
      <c r="E13" s="108" t="s">
        <v>63</v>
      </c>
      <c r="F13" s="108" t="s">
        <v>64</v>
      </c>
      <c r="G13" s="108" t="s">
        <v>65</v>
      </c>
      <c r="H13" s="108" t="s">
        <v>105</v>
      </c>
      <c r="I13" s="108"/>
      <c r="J13" s="108" t="s">
        <v>67</v>
      </c>
      <c r="K13" s="108">
        <v>32</v>
      </c>
      <c r="L13" s="108" t="s">
        <v>93</v>
      </c>
      <c r="M13" s="108" t="s">
        <v>105</v>
      </c>
      <c r="N13" s="110">
        <v>44172</v>
      </c>
      <c r="O13" s="111" t="s">
        <v>123</v>
      </c>
      <c r="P13" s="110" t="s">
        <v>107</v>
      </c>
      <c r="Q13" s="110" t="s">
        <v>72</v>
      </c>
      <c r="R13" s="108"/>
      <c r="S13" s="114"/>
      <c r="T13" s="115">
        <v>0</v>
      </c>
      <c r="U13" s="115">
        <v>0</v>
      </c>
      <c r="V13" s="115">
        <v>1597050</v>
      </c>
      <c r="W13" s="115">
        <v>666453.33333333302</v>
      </c>
      <c r="X13" s="115">
        <v>853.33333333333303</v>
      </c>
      <c r="Y13" s="115">
        <v>-833946.66666666698</v>
      </c>
      <c r="Z13" s="115">
        <v>42461.02</v>
      </c>
      <c r="AA13" s="115">
        <v>43669.78</v>
      </c>
      <c r="AB13" s="115">
        <v>175994.26</v>
      </c>
      <c r="AC13" s="115">
        <v>175071.78</v>
      </c>
      <c r="AD13" s="115">
        <v>218119</v>
      </c>
      <c r="AE13" s="115">
        <v>330404.18</v>
      </c>
      <c r="AF13" s="114"/>
      <c r="AG13" s="114"/>
      <c r="AH13" s="114"/>
      <c r="AI13" s="114"/>
      <c r="AJ13" s="114"/>
      <c r="AK13" s="114"/>
      <c r="AL13" s="114"/>
      <c r="AM13" s="121"/>
      <c r="AN13" s="121"/>
      <c r="AO13" s="121"/>
      <c r="AP13" s="121"/>
      <c r="AQ13" s="126" t="e">
        <f t="shared" si="0"/>
        <v>#N/A</v>
      </c>
      <c r="AR13" s="127"/>
      <c r="AS13" s="127"/>
      <c r="AT13" s="131" t="str">
        <f t="shared" si="1"/>
        <v>欧阳豪(P3)</v>
      </c>
      <c r="AU13" s="132" t="e">
        <f t="shared" si="2"/>
        <v>#N/A</v>
      </c>
      <c r="AV13" s="133"/>
      <c r="AW13" s="133"/>
    </row>
    <row r="14" spans="1:49" ht="25.05" customHeight="1">
      <c r="A14" s="106" t="s">
        <v>124</v>
      </c>
      <c r="B14" s="107" t="s">
        <v>125</v>
      </c>
      <c r="C14" s="108" t="s">
        <v>126</v>
      </c>
      <c r="D14" s="108" t="s">
        <v>62</v>
      </c>
      <c r="E14" s="108" t="s">
        <v>63</v>
      </c>
      <c r="F14" s="108" t="s">
        <v>64</v>
      </c>
      <c r="G14" s="108" t="s">
        <v>65</v>
      </c>
      <c r="H14" s="108" t="s">
        <v>105</v>
      </c>
      <c r="I14" s="108"/>
      <c r="J14" s="108" t="s">
        <v>67</v>
      </c>
      <c r="K14" s="108">
        <v>25</v>
      </c>
      <c r="L14" s="108" t="s">
        <v>68</v>
      </c>
      <c r="M14" s="108" t="s">
        <v>105</v>
      </c>
      <c r="N14" s="110">
        <v>44207</v>
      </c>
      <c r="O14" s="111" t="s">
        <v>127</v>
      </c>
      <c r="P14" s="110" t="s">
        <v>107</v>
      </c>
      <c r="Q14" s="110" t="s">
        <v>72</v>
      </c>
      <c r="R14" s="108"/>
      <c r="S14" s="114"/>
      <c r="T14" s="115">
        <v>1800</v>
      </c>
      <c r="U14" s="115">
        <v>5380</v>
      </c>
      <c r="V14" s="115">
        <v>3203480</v>
      </c>
      <c r="W14" s="115">
        <v>-572150</v>
      </c>
      <c r="X14" s="115">
        <v>49500</v>
      </c>
      <c r="Y14" s="115">
        <v>-49500</v>
      </c>
      <c r="Z14" s="115">
        <v>-513957.47</v>
      </c>
      <c r="AA14" s="115">
        <v>48222.85</v>
      </c>
      <c r="AB14" s="115">
        <v>171956.95</v>
      </c>
      <c r="AC14" s="115">
        <v>267563.34000000003</v>
      </c>
      <c r="AD14" s="115">
        <v>430835</v>
      </c>
      <c r="AE14" s="115">
        <v>469247</v>
      </c>
      <c r="AF14" s="114"/>
      <c r="AG14" s="114"/>
      <c r="AH14" s="114"/>
      <c r="AI14" s="114"/>
      <c r="AJ14" s="114"/>
      <c r="AK14" s="114"/>
      <c r="AL14" s="114"/>
      <c r="AM14" s="121"/>
      <c r="AN14" s="121"/>
      <c r="AO14" s="121"/>
      <c r="AP14" s="121"/>
      <c r="AQ14" s="126" t="e">
        <f t="shared" si="0"/>
        <v>#N/A</v>
      </c>
      <c r="AR14" s="127"/>
      <c r="AS14" s="127"/>
      <c r="AT14" s="131" t="str">
        <f t="shared" si="1"/>
        <v>莫炜军(P3)</v>
      </c>
      <c r="AU14" s="132" t="e">
        <f t="shared" si="2"/>
        <v>#N/A</v>
      </c>
      <c r="AV14" s="133"/>
      <c r="AW14" s="133"/>
    </row>
    <row r="15" spans="1:49" ht="25.05" customHeight="1">
      <c r="A15" s="106" t="s">
        <v>128</v>
      </c>
      <c r="B15" s="107" t="s">
        <v>129</v>
      </c>
      <c r="C15" s="108" t="s">
        <v>130</v>
      </c>
      <c r="D15" s="108" t="s">
        <v>62</v>
      </c>
      <c r="E15" s="108" t="s">
        <v>63</v>
      </c>
      <c r="F15" s="108" t="s">
        <v>64</v>
      </c>
      <c r="G15" s="108" t="s">
        <v>65</v>
      </c>
      <c r="H15" s="108" t="s">
        <v>105</v>
      </c>
      <c r="I15" s="108"/>
      <c r="J15" s="108" t="s">
        <v>67</v>
      </c>
      <c r="K15" s="108">
        <v>30</v>
      </c>
      <c r="L15" s="108" t="s">
        <v>68</v>
      </c>
      <c r="M15" s="108" t="s">
        <v>105</v>
      </c>
      <c r="N15" s="110">
        <v>44207</v>
      </c>
      <c r="O15" s="111" t="s">
        <v>131</v>
      </c>
      <c r="P15" s="110" t="s">
        <v>107</v>
      </c>
      <c r="Q15" s="110" t="s">
        <v>72</v>
      </c>
      <c r="R15" s="108"/>
      <c r="S15" s="114"/>
      <c r="T15" s="115">
        <v>0</v>
      </c>
      <c r="U15" s="115">
        <v>51501.5</v>
      </c>
      <c r="V15" s="115">
        <v>1037806.91666667</v>
      </c>
      <c r="W15" s="115">
        <v>9170</v>
      </c>
      <c r="X15" s="115">
        <v>12323.333333333299</v>
      </c>
      <c r="Y15" s="115">
        <v>6396.6666666666697</v>
      </c>
      <c r="Z15" s="115">
        <v>35998.949999999997</v>
      </c>
      <c r="AA15" s="115">
        <v>164897.03</v>
      </c>
      <c r="AB15" s="115">
        <v>466693.75</v>
      </c>
      <c r="AC15" s="115">
        <v>479600.88</v>
      </c>
      <c r="AD15" s="115">
        <v>643240</v>
      </c>
      <c r="AE15" s="115">
        <v>379839.24</v>
      </c>
      <c r="AF15" s="114"/>
      <c r="AG15" s="114"/>
      <c r="AH15" s="114"/>
      <c r="AI15" s="114"/>
      <c r="AJ15" s="114"/>
      <c r="AK15" s="114"/>
      <c r="AL15" s="114"/>
      <c r="AM15" s="121"/>
      <c r="AN15" s="121"/>
      <c r="AO15" s="121"/>
      <c r="AP15" s="121"/>
      <c r="AQ15" s="126" t="e">
        <f t="shared" si="0"/>
        <v>#N/A</v>
      </c>
      <c r="AR15" s="127"/>
      <c r="AS15" s="127"/>
      <c r="AT15" s="131" t="str">
        <f t="shared" si="1"/>
        <v>丘俊锋(P3)</v>
      </c>
      <c r="AU15" s="132" t="e">
        <f t="shared" si="2"/>
        <v>#N/A</v>
      </c>
      <c r="AV15" s="133"/>
      <c r="AW15" s="133"/>
    </row>
    <row r="16" spans="1:49" ht="25.05" customHeight="1">
      <c r="A16" s="106" t="s">
        <v>132</v>
      </c>
      <c r="B16" s="107" t="s">
        <v>133</v>
      </c>
      <c r="C16" s="108" t="s">
        <v>134</v>
      </c>
      <c r="D16" s="108" t="s">
        <v>62</v>
      </c>
      <c r="E16" s="108" t="s">
        <v>63</v>
      </c>
      <c r="F16" s="108" t="s">
        <v>64</v>
      </c>
      <c r="G16" s="108" t="s">
        <v>65</v>
      </c>
      <c r="H16" s="108" t="s">
        <v>105</v>
      </c>
      <c r="I16" s="108"/>
      <c r="J16" s="108" t="s">
        <v>67</v>
      </c>
      <c r="K16" s="108">
        <v>29</v>
      </c>
      <c r="L16" s="108" t="s">
        <v>68</v>
      </c>
      <c r="M16" s="108" t="s">
        <v>135</v>
      </c>
      <c r="N16" s="110">
        <v>44214</v>
      </c>
      <c r="O16" s="111" t="s">
        <v>136</v>
      </c>
      <c r="P16" s="110" t="s">
        <v>107</v>
      </c>
      <c r="Q16" s="110" t="s">
        <v>72</v>
      </c>
      <c r="R16" s="108"/>
      <c r="S16" s="114"/>
      <c r="T16" s="115">
        <v>1100</v>
      </c>
      <c r="U16" s="115">
        <v>1000</v>
      </c>
      <c r="V16" s="115">
        <v>16476.666666666701</v>
      </c>
      <c r="W16" s="115">
        <v>21293.333333333299</v>
      </c>
      <c r="X16" s="115">
        <v>5020</v>
      </c>
      <c r="Y16" s="115">
        <v>6250</v>
      </c>
      <c r="Z16" s="115">
        <v>30752.53</v>
      </c>
      <c r="AA16" s="115">
        <v>67866.320000000007</v>
      </c>
      <c r="AB16" s="115">
        <v>115200</v>
      </c>
      <c r="AC16" s="115">
        <v>103176.67</v>
      </c>
      <c r="AD16" s="115">
        <v>176333</v>
      </c>
      <c r="AE16" s="115">
        <v>269920</v>
      </c>
      <c r="AF16" s="114"/>
      <c r="AG16" s="114"/>
      <c r="AH16" s="114"/>
      <c r="AI16" s="114"/>
      <c r="AJ16" s="114"/>
      <c r="AK16" s="114"/>
      <c r="AL16" s="114"/>
      <c r="AM16" s="121"/>
      <c r="AN16" s="121"/>
      <c r="AO16" s="121"/>
      <c r="AP16" s="121"/>
      <c r="AQ16" s="126" t="e">
        <f t="shared" si="0"/>
        <v>#N/A</v>
      </c>
      <c r="AR16" s="127"/>
      <c r="AS16" s="127"/>
      <c r="AT16" s="131" t="str">
        <f t="shared" si="1"/>
        <v>钟俊杰(P3)</v>
      </c>
      <c r="AU16" s="132" t="e">
        <f t="shared" si="2"/>
        <v>#N/A</v>
      </c>
      <c r="AV16" s="133"/>
      <c r="AW16" s="133"/>
    </row>
    <row r="17" spans="1:47" ht="25.05" customHeight="1">
      <c r="A17" s="106" t="s">
        <v>137</v>
      </c>
      <c r="B17" s="107" t="s">
        <v>138</v>
      </c>
      <c r="C17" s="108" t="s">
        <v>139</v>
      </c>
      <c r="D17" s="108" t="s">
        <v>140</v>
      </c>
      <c r="E17" s="108" t="s">
        <v>63</v>
      </c>
      <c r="F17" s="108" t="s">
        <v>64</v>
      </c>
      <c r="G17" s="108" t="s">
        <v>65</v>
      </c>
      <c r="H17" s="108" t="s">
        <v>105</v>
      </c>
      <c r="I17" s="108"/>
      <c r="J17" s="108" t="s">
        <v>141</v>
      </c>
      <c r="K17" s="108">
        <v>31</v>
      </c>
      <c r="L17" s="108" t="s">
        <v>68</v>
      </c>
      <c r="M17" s="108" t="s">
        <v>142</v>
      </c>
      <c r="N17" s="110">
        <v>44357</v>
      </c>
      <c r="O17" s="111" t="s">
        <v>143</v>
      </c>
      <c r="P17" s="110" t="s">
        <v>107</v>
      </c>
      <c r="Q17" s="110" t="s">
        <v>72</v>
      </c>
      <c r="R17" s="108"/>
      <c r="S17" s="114"/>
      <c r="T17" s="115">
        <v>0</v>
      </c>
      <c r="U17" s="115">
        <v>0</v>
      </c>
      <c r="V17" s="115">
        <v>0</v>
      </c>
      <c r="W17" s="115">
        <v>0</v>
      </c>
      <c r="X17" s="115">
        <v>0</v>
      </c>
      <c r="Y17" s="115">
        <v>0</v>
      </c>
      <c r="Z17" s="115">
        <v>6552.5</v>
      </c>
      <c r="AA17" s="115">
        <v>10009.700000000001</v>
      </c>
      <c r="AB17" s="115">
        <v>179750</v>
      </c>
      <c r="AC17" s="115">
        <v>123896.67</v>
      </c>
      <c r="AD17" s="115">
        <v>243030</v>
      </c>
      <c r="AE17" s="115">
        <v>280348.67</v>
      </c>
      <c r="AF17" s="114"/>
      <c r="AG17" s="114"/>
      <c r="AH17" s="114"/>
      <c r="AI17" s="114"/>
      <c r="AJ17" s="114"/>
      <c r="AK17" s="114"/>
      <c r="AL17" s="114"/>
      <c r="AM17" s="121"/>
      <c r="AN17" s="121"/>
      <c r="AO17" s="121"/>
      <c r="AP17" s="121"/>
      <c r="AQ17" s="126" t="e">
        <f t="shared" si="0"/>
        <v>#N/A</v>
      </c>
      <c r="AR17" s="127"/>
      <c r="AS17" s="127"/>
      <c r="AT17" s="131" t="str">
        <f t="shared" si="1"/>
        <v>马小固(P2)</v>
      </c>
      <c r="AU17" s="132" t="e">
        <f t="shared" si="2"/>
        <v>#N/A</v>
      </c>
    </row>
    <row r="18" spans="1:47" ht="25.05" customHeight="1">
      <c r="A18" s="106" t="s">
        <v>144</v>
      </c>
      <c r="B18" s="107" t="s">
        <v>145</v>
      </c>
      <c r="C18" s="108" t="s">
        <v>146</v>
      </c>
      <c r="D18" s="108" t="s">
        <v>62</v>
      </c>
      <c r="E18" s="108" t="s">
        <v>63</v>
      </c>
      <c r="F18" s="108" t="s">
        <v>64</v>
      </c>
      <c r="G18" s="108" t="s">
        <v>65</v>
      </c>
      <c r="H18" s="108" t="s">
        <v>147</v>
      </c>
      <c r="I18" s="108"/>
      <c r="J18" s="108" t="s">
        <v>67</v>
      </c>
      <c r="K18" s="108">
        <v>24</v>
      </c>
      <c r="L18" s="108" t="s">
        <v>68</v>
      </c>
      <c r="M18" s="108" t="s">
        <v>148</v>
      </c>
      <c r="N18" s="110">
        <v>44116</v>
      </c>
      <c r="O18" s="111" t="s">
        <v>149</v>
      </c>
      <c r="P18" s="110" t="s">
        <v>150</v>
      </c>
      <c r="Q18" s="110" t="s">
        <v>151</v>
      </c>
      <c r="R18" s="110"/>
      <c r="S18" s="114"/>
      <c r="T18" s="115">
        <v>1072570</v>
      </c>
      <c r="U18" s="115">
        <v>658766.66666666698</v>
      </c>
      <c r="V18" s="115">
        <v>704747.33333333302</v>
      </c>
      <c r="W18" s="115">
        <v>702959.9999996</v>
      </c>
      <c r="X18" s="115">
        <v>243410</v>
      </c>
      <c r="Y18" s="115">
        <v>19736</v>
      </c>
      <c r="Z18" s="115">
        <v>233683.20000000001</v>
      </c>
      <c r="AA18" s="115">
        <v>141883.79999999999</v>
      </c>
      <c r="AB18" s="115">
        <v>130484.48</v>
      </c>
      <c r="AC18" s="115">
        <v>155516.67000000001</v>
      </c>
      <c r="AD18" s="115">
        <v>330286</v>
      </c>
      <c r="AE18" s="115">
        <v>714372.47</v>
      </c>
      <c r="AF18" s="114"/>
      <c r="AG18" s="114"/>
      <c r="AH18" s="114"/>
      <c r="AI18" s="114"/>
      <c r="AJ18" s="114"/>
      <c r="AK18" s="114"/>
      <c r="AL18" s="114"/>
      <c r="AM18" s="121"/>
      <c r="AN18" s="121"/>
      <c r="AO18" s="121"/>
      <c r="AP18" s="121"/>
      <c r="AQ18" s="126" t="e">
        <f t="shared" si="0"/>
        <v>#N/A</v>
      </c>
      <c r="AR18" s="127"/>
      <c r="AS18" s="127"/>
      <c r="AT18" s="131" t="str">
        <f t="shared" si="1"/>
        <v>黄起敬(P3)</v>
      </c>
      <c r="AU18" s="132" t="e">
        <f t="shared" si="2"/>
        <v>#N/A</v>
      </c>
    </row>
    <row r="19" spans="1:47" ht="25.05" customHeight="1">
      <c r="A19" s="106" t="s">
        <v>152</v>
      </c>
      <c r="B19" s="107" t="s">
        <v>153</v>
      </c>
      <c r="C19" s="108" t="s">
        <v>154</v>
      </c>
      <c r="D19" s="108" t="s">
        <v>62</v>
      </c>
      <c r="E19" s="108" t="s">
        <v>63</v>
      </c>
      <c r="F19" s="108" t="s">
        <v>64</v>
      </c>
      <c r="G19" s="108" t="s">
        <v>65</v>
      </c>
      <c r="H19" s="108" t="s">
        <v>147</v>
      </c>
      <c r="I19" s="108"/>
      <c r="J19" s="108" t="s">
        <v>67</v>
      </c>
      <c r="K19" s="108">
        <v>25</v>
      </c>
      <c r="L19" s="108" t="s">
        <v>68</v>
      </c>
      <c r="M19" s="108" t="s">
        <v>148</v>
      </c>
      <c r="N19" s="110">
        <v>44172</v>
      </c>
      <c r="O19" s="111" t="s">
        <v>155</v>
      </c>
      <c r="P19" s="110" t="s">
        <v>150</v>
      </c>
      <c r="Q19" s="110" t="s">
        <v>151</v>
      </c>
      <c r="R19" s="110"/>
      <c r="S19" s="114"/>
      <c r="T19" s="115">
        <v>14100</v>
      </c>
      <c r="U19" s="115">
        <v>1800</v>
      </c>
      <c r="V19" s="115">
        <v>288457</v>
      </c>
      <c r="W19" s="115">
        <v>700300</v>
      </c>
      <c r="X19" s="115">
        <v>684500</v>
      </c>
      <c r="Y19" s="115">
        <v>1044000</v>
      </c>
      <c r="Z19" s="115">
        <v>84843.73</v>
      </c>
      <c r="AA19" s="115">
        <v>60072.82</v>
      </c>
      <c r="AB19" s="115">
        <v>156427.6</v>
      </c>
      <c r="AC19" s="115">
        <v>323460</v>
      </c>
      <c r="AD19" s="115">
        <v>266133</v>
      </c>
      <c r="AE19" s="115">
        <v>514491.67</v>
      </c>
      <c r="AF19" s="114"/>
      <c r="AG19" s="114"/>
      <c r="AH19" s="114"/>
      <c r="AI19" s="114"/>
      <c r="AJ19" s="114"/>
      <c r="AK19" s="114"/>
      <c r="AL19" s="114"/>
      <c r="AM19" s="121"/>
      <c r="AN19" s="121"/>
      <c r="AO19" s="121"/>
      <c r="AP19" s="121"/>
      <c r="AQ19" s="126" t="e">
        <f t="shared" si="0"/>
        <v>#N/A</v>
      </c>
      <c r="AR19" s="127"/>
      <c r="AS19" s="127"/>
      <c r="AT19" s="131" t="str">
        <f t="shared" si="1"/>
        <v>庄佳濠(P3)</v>
      </c>
      <c r="AU19" s="132" t="e">
        <f t="shared" si="2"/>
        <v>#N/A</v>
      </c>
    </row>
    <row r="20" spans="1:47" ht="25.05" customHeight="1">
      <c r="A20" s="106" t="s">
        <v>156</v>
      </c>
      <c r="B20" s="107" t="s">
        <v>157</v>
      </c>
      <c r="C20" s="108" t="s">
        <v>158</v>
      </c>
      <c r="D20" s="108" t="s">
        <v>140</v>
      </c>
      <c r="E20" s="108" t="s">
        <v>63</v>
      </c>
      <c r="F20" s="108" t="s">
        <v>64</v>
      </c>
      <c r="G20" s="108" t="s">
        <v>65</v>
      </c>
      <c r="H20" s="108" t="s">
        <v>147</v>
      </c>
      <c r="I20" s="108"/>
      <c r="J20" s="108" t="s">
        <v>141</v>
      </c>
      <c r="K20" s="108">
        <v>32</v>
      </c>
      <c r="L20" s="108" t="s">
        <v>159</v>
      </c>
      <c r="M20" s="108" t="s">
        <v>148</v>
      </c>
      <c r="N20" s="110">
        <v>44200</v>
      </c>
      <c r="O20" s="111" t="s">
        <v>160</v>
      </c>
      <c r="P20" s="110" t="s">
        <v>150</v>
      </c>
      <c r="Q20" s="110" t="s">
        <v>151</v>
      </c>
      <c r="R20" s="110"/>
      <c r="S20" s="114"/>
      <c r="T20" s="115">
        <v>32708.35</v>
      </c>
      <c r="U20" s="115">
        <v>8538.32</v>
      </c>
      <c r="V20" s="115">
        <v>190901.5</v>
      </c>
      <c r="W20" s="115">
        <v>41672.32</v>
      </c>
      <c r="X20" s="115">
        <v>29185.34</v>
      </c>
      <c r="Y20" s="115">
        <v>470000</v>
      </c>
      <c r="Z20" s="115">
        <v>39007.300000000003</v>
      </c>
      <c r="AA20" s="115">
        <v>1600</v>
      </c>
      <c r="AB20" s="115">
        <v>4866.67</v>
      </c>
      <c r="AC20" s="115">
        <v>137833.32999999999</v>
      </c>
      <c r="AD20" s="115">
        <v>446163</v>
      </c>
      <c r="AE20" s="115">
        <v>394360</v>
      </c>
      <c r="AF20" s="114"/>
      <c r="AG20" s="114"/>
      <c r="AH20" s="114"/>
      <c r="AI20" s="114"/>
      <c r="AJ20" s="114"/>
      <c r="AK20" s="114"/>
      <c r="AL20" s="114"/>
      <c r="AM20" s="121"/>
      <c r="AN20" s="121"/>
      <c r="AO20" s="121"/>
      <c r="AP20" s="121"/>
      <c r="AQ20" s="126" t="e">
        <f t="shared" si="0"/>
        <v>#N/A</v>
      </c>
      <c r="AR20" s="127"/>
      <c r="AS20" s="127"/>
      <c r="AT20" s="131" t="str">
        <f t="shared" si="1"/>
        <v>吴丹丹(P2)</v>
      </c>
      <c r="AU20" s="132" t="e">
        <f t="shared" si="2"/>
        <v>#N/A</v>
      </c>
    </row>
    <row r="21" spans="1:47" ht="25.05" customHeight="1">
      <c r="A21" s="106" t="s">
        <v>161</v>
      </c>
      <c r="B21" s="107" t="s">
        <v>162</v>
      </c>
      <c r="C21" s="108" t="s">
        <v>163</v>
      </c>
      <c r="D21" s="108" t="s">
        <v>62</v>
      </c>
      <c r="E21" s="108" t="s">
        <v>63</v>
      </c>
      <c r="F21" s="108" t="s">
        <v>64</v>
      </c>
      <c r="G21" s="108" t="s">
        <v>65</v>
      </c>
      <c r="H21" s="108" t="s">
        <v>147</v>
      </c>
      <c r="I21" s="108"/>
      <c r="J21" s="108" t="s">
        <v>67</v>
      </c>
      <c r="K21" s="108">
        <v>32</v>
      </c>
      <c r="L21" s="108" t="s">
        <v>68</v>
      </c>
      <c r="M21" s="108" t="s">
        <v>148</v>
      </c>
      <c r="N21" s="110">
        <v>44200</v>
      </c>
      <c r="O21" s="111" t="s">
        <v>164</v>
      </c>
      <c r="P21" s="110" t="s">
        <v>150</v>
      </c>
      <c r="Q21" s="110" t="s">
        <v>151</v>
      </c>
      <c r="R21" s="110"/>
      <c r="S21" s="114"/>
      <c r="T21" s="115">
        <v>800</v>
      </c>
      <c r="U21" s="115">
        <v>0</v>
      </c>
      <c r="V21" s="115">
        <v>194300</v>
      </c>
      <c r="W21" s="115">
        <v>1771900</v>
      </c>
      <c r="X21" s="115">
        <v>1236500</v>
      </c>
      <c r="Y21" s="115">
        <v>614600</v>
      </c>
      <c r="Z21" s="115">
        <v>414546.47</v>
      </c>
      <c r="AA21" s="115">
        <v>87123.7</v>
      </c>
      <c r="AB21" s="115">
        <v>57600</v>
      </c>
      <c r="AC21" s="115">
        <v>144521.32999999999</v>
      </c>
      <c r="AD21" s="115">
        <v>220200</v>
      </c>
      <c r="AE21" s="115">
        <v>476756.67</v>
      </c>
      <c r="AF21" s="114"/>
      <c r="AG21" s="114"/>
      <c r="AH21" s="114"/>
      <c r="AI21" s="114"/>
      <c r="AJ21" s="114"/>
      <c r="AK21" s="114"/>
      <c r="AL21" s="114"/>
      <c r="AM21" s="121"/>
      <c r="AN21" s="121"/>
      <c r="AO21" s="121"/>
      <c r="AP21" s="121"/>
      <c r="AQ21" s="126" t="e">
        <f t="shared" si="0"/>
        <v>#N/A</v>
      </c>
      <c r="AR21" s="127"/>
      <c r="AS21" s="127"/>
      <c r="AT21" s="131" t="str">
        <f t="shared" si="1"/>
        <v>唐益航(P3)</v>
      </c>
      <c r="AU21" s="132" t="e">
        <f t="shared" si="2"/>
        <v>#N/A</v>
      </c>
    </row>
    <row r="22" spans="1:47" ht="25.05" customHeight="1">
      <c r="A22" s="106" t="s">
        <v>165</v>
      </c>
      <c r="B22" s="107" t="s">
        <v>166</v>
      </c>
      <c r="C22" s="108" t="s">
        <v>167</v>
      </c>
      <c r="D22" s="108" t="s">
        <v>62</v>
      </c>
      <c r="E22" s="108" t="s">
        <v>63</v>
      </c>
      <c r="F22" s="108" t="s">
        <v>64</v>
      </c>
      <c r="G22" s="108" t="s">
        <v>65</v>
      </c>
      <c r="H22" s="108" t="s">
        <v>147</v>
      </c>
      <c r="I22" s="108"/>
      <c r="J22" s="108" t="s">
        <v>67</v>
      </c>
      <c r="K22" s="108">
        <v>26</v>
      </c>
      <c r="L22" s="108" t="s">
        <v>68</v>
      </c>
      <c r="M22" s="108" t="s">
        <v>147</v>
      </c>
      <c r="N22" s="110">
        <v>44203</v>
      </c>
      <c r="O22" s="111" t="s">
        <v>168</v>
      </c>
      <c r="P22" s="110" t="s">
        <v>150</v>
      </c>
      <c r="Q22" s="110" t="s">
        <v>151</v>
      </c>
      <c r="R22" s="110"/>
      <c r="S22" s="114"/>
      <c r="T22" s="115">
        <v>0</v>
      </c>
      <c r="U22" s="115">
        <v>2200</v>
      </c>
      <c r="V22" s="115">
        <v>31783.333333333299</v>
      </c>
      <c r="W22" s="115">
        <v>20800</v>
      </c>
      <c r="X22" s="115">
        <v>11450</v>
      </c>
      <c r="Y22" s="115">
        <v>-18683.333333333299</v>
      </c>
      <c r="Z22" s="115">
        <v>102609.03</v>
      </c>
      <c r="AA22" s="115">
        <v>34551.75</v>
      </c>
      <c r="AB22" s="115">
        <v>135289</v>
      </c>
      <c r="AC22" s="115">
        <v>241350</v>
      </c>
      <c r="AD22" s="115">
        <v>737120</v>
      </c>
      <c r="AE22" s="115">
        <v>807352.94</v>
      </c>
      <c r="AF22" s="114"/>
      <c r="AG22" s="114"/>
      <c r="AH22" s="114"/>
      <c r="AI22" s="114"/>
      <c r="AJ22" s="114"/>
      <c r="AK22" s="114"/>
      <c r="AL22" s="114"/>
      <c r="AM22" s="121"/>
      <c r="AN22" s="121"/>
      <c r="AO22" s="121"/>
      <c r="AP22" s="121"/>
      <c r="AQ22" s="126" t="e">
        <f t="shared" si="0"/>
        <v>#N/A</v>
      </c>
      <c r="AR22" s="127"/>
      <c r="AS22" s="127"/>
      <c r="AT22" s="131" t="str">
        <f t="shared" si="1"/>
        <v>林诗瀚(P3)</v>
      </c>
      <c r="AU22" s="132" t="e">
        <f t="shared" si="2"/>
        <v>#N/A</v>
      </c>
    </row>
    <row r="23" spans="1:47" ht="25.05" customHeight="1">
      <c r="A23" s="106" t="s">
        <v>169</v>
      </c>
      <c r="B23" s="107" t="s">
        <v>170</v>
      </c>
      <c r="C23" s="108" t="s">
        <v>171</v>
      </c>
      <c r="D23" s="108" t="s">
        <v>62</v>
      </c>
      <c r="E23" s="108" t="s">
        <v>63</v>
      </c>
      <c r="F23" s="108" t="s">
        <v>64</v>
      </c>
      <c r="G23" s="108" t="s">
        <v>65</v>
      </c>
      <c r="H23" s="108" t="s">
        <v>147</v>
      </c>
      <c r="I23" s="108"/>
      <c r="J23" s="108" t="s">
        <v>67</v>
      </c>
      <c r="K23" s="108">
        <v>32</v>
      </c>
      <c r="L23" s="108" t="s">
        <v>68</v>
      </c>
      <c r="M23" s="108" t="s">
        <v>147</v>
      </c>
      <c r="N23" s="110">
        <v>44210</v>
      </c>
      <c r="O23" s="111" t="s">
        <v>172</v>
      </c>
      <c r="P23" s="110" t="s">
        <v>150</v>
      </c>
      <c r="Q23" s="110" t="s">
        <v>151</v>
      </c>
      <c r="R23" s="110"/>
      <c r="S23" s="114"/>
      <c r="T23" s="115">
        <v>0</v>
      </c>
      <c r="U23" s="115">
        <v>0</v>
      </c>
      <c r="V23" s="115">
        <v>282650</v>
      </c>
      <c r="W23" s="115">
        <v>1572033.33333333</v>
      </c>
      <c r="X23" s="115">
        <v>71416.666666666701</v>
      </c>
      <c r="Y23" s="115">
        <v>19760</v>
      </c>
      <c r="Z23" s="115">
        <v>119318.02</v>
      </c>
      <c r="AA23" s="115">
        <v>136070.57999999999</v>
      </c>
      <c r="AB23" s="115">
        <v>258920</v>
      </c>
      <c r="AC23" s="115">
        <v>616910</v>
      </c>
      <c r="AD23" s="115">
        <v>670777</v>
      </c>
      <c r="AE23" s="115">
        <v>1099026.6399999999</v>
      </c>
      <c r="AF23" s="114"/>
      <c r="AG23" s="114"/>
      <c r="AH23" s="114"/>
      <c r="AI23" s="114"/>
      <c r="AJ23" s="114"/>
      <c r="AK23" s="114"/>
      <c r="AL23" s="114"/>
      <c r="AM23" s="121"/>
      <c r="AN23" s="121"/>
      <c r="AO23" s="121"/>
      <c r="AP23" s="121"/>
      <c r="AQ23" s="126" t="e">
        <f t="shared" si="0"/>
        <v>#N/A</v>
      </c>
      <c r="AR23" s="127"/>
      <c r="AS23" s="127"/>
      <c r="AT23" s="131" t="str">
        <f t="shared" si="1"/>
        <v>蒋明东(P3)</v>
      </c>
      <c r="AU23" s="132" t="e">
        <f t="shared" si="2"/>
        <v>#N/A</v>
      </c>
    </row>
    <row r="24" spans="1:47" ht="25.05" customHeight="1">
      <c r="A24" s="106" t="s">
        <v>173</v>
      </c>
      <c r="B24" s="107" t="s">
        <v>174</v>
      </c>
      <c r="C24" s="108" t="s">
        <v>175</v>
      </c>
      <c r="D24" s="108" t="s">
        <v>62</v>
      </c>
      <c r="E24" s="108" t="s">
        <v>63</v>
      </c>
      <c r="F24" s="108" t="s">
        <v>64</v>
      </c>
      <c r="G24" s="108" t="s">
        <v>65</v>
      </c>
      <c r="H24" s="108" t="s">
        <v>176</v>
      </c>
      <c r="I24" s="108"/>
      <c r="J24" s="108" t="s">
        <v>67</v>
      </c>
      <c r="K24" s="108">
        <v>29</v>
      </c>
      <c r="L24" s="108" t="s">
        <v>68</v>
      </c>
      <c r="M24" s="108" t="s">
        <v>177</v>
      </c>
      <c r="N24" s="110">
        <v>44207</v>
      </c>
      <c r="O24" s="111" t="s">
        <v>178</v>
      </c>
      <c r="P24" s="110" t="s">
        <v>179</v>
      </c>
      <c r="Q24" s="110" t="s">
        <v>72</v>
      </c>
      <c r="R24" s="110"/>
      <c r="S24" s="114"/>
      <c r="T24" s="115">
        <v>0</v>
      </c>
      <c r="U24" s="115">
        <v>0</v>
      </c>
      <c r="V24" s="115">
        <v>18166.666666666701</v>
      </c>
      <c r="W24" s="115">
        <v>15100</v>
      </c>
      <c r="X24" s="115">
        <v>15966.666666666701</v>
      </c>
      <c r="Y24" s="115">
        <v>12426.666666666701</v>
      </c>
      <c r="Z24" s="115">
        <v>167089.74</v>
      </c>
      <c r="AA24" s="115">
        <v>214068.38</v>
      </c>
      <c r="AB24" s="115">
        <v>322883.40999999997</v>
      </c>
      <c r="AC24" s="115">
        <v>312071.93</v>
      </c>
      <c r="AD24" s="115">
        <v>485415</v>
      </c>
      <c r="AE24" s="115">
        <v>626750.18999999994</v>
      </c>
      <c r="AF24" s="114"/>
      <c r="AG24" s="114"/>
      <c r="AH24" s="114"/>
      <c r="AI24" s="114"/>
      <c r="AJ24" s="114"/>
      <c r="AK24" s="114"/>
      <c r="AL24" s="114"/>
      <c r="AM24" s="121"/>
      <c r="AN24" s="121"/>
      <c r="AO24" s="121"/>
      <c r="AP24" s="121"/>
      <c r="AQ24" s="126" t="e">
        <f t="shared" si="0"/>
        <v>#N/A</v>
      </c>
      <c r="AR24" s="127"/>
      <c r="AS24" s="127"/>
      <c r="AT24" s="131" t="str">
        <f t="shared" si="1"/>
        <v>梁开能(P3)</v>
      </c>
      <c r="AU24" s="132" t="e">
        <f t="shared" si="2"/>
        <v>#N/A</v>
      </c>
    </row>
    <row r="25" spans="1:47" ht="25.05" customHeight="1">
      <c r="A25" s="106" t="s">
        <v>180</v>
      </c>
      <c r="B25" s="107" t="s">
        <v>181</v>
      </c>
      <c r="C25" s="108" t="s">
        <v>182</v>
      </c>
      <c r="D25" s="108" t="s">
        <v>140</v>
      </c>
      <c r="E25" s="108" t="s">
        <v>63</v>
      </c>
      <c r="F25" s="108" t="s">
        <v>64</v>
      </c>
      <c r="G25" s="108" t="s">
        <v>65</v>
      </c>
      <c r="H25" s="108" t="s">
        <v>176</v>
      </c>
      <c r="I25" s="108"/>
      <c r="J25" s="108" t="s">
        <v>141</v>
      </c>
      <c r="K25" s="108">
        <v>27</v>
      </c>
      <c r="L25" s="108" t="s">
        <v>93</v>
      </c>
      <c r="M25" s="108" t="s">
        <v>177</v>
      </c>
      <c r="N25" s="110">
        <v>44378</v>
      </c>
      <c r="O25" s="111" t="s">
        <v>183</v>
      </c>
      <c r="P25" s="110" t="s">
        <v>179</v>
      </c>
      <c r="Q25" s="110" t="s">
        <v>72</v>
      </c>
      <c r="R25" s="110"/>
      <c r="S25" s="114"/>
      <c r="T25" s="115">
        <v>0</v>
      </c>
      <c r="U25" s="115">
        <v>0</v>
      </c>
      <c r="V25" s="115">
        <v>0</v>
      </c>
      <c r="W25" s="115">
        <v>0</v>
      </c>
      <c r="X25" s="115">
        <v>0</v>
      </c>
      <c r="Y25" s="115">
        <v>0</v>
      </c>
      <c r="Z25" s="115">
        <v>9076</v>
      </c>
      <c r="AA25" s="115">
        <v>102166.28</v>
      </c>
      <c r="AB25" s="115">
        <v>218965.04</v>
      </c>
      <c r="AC25" s="115">
        <v>252039.83</v>
      </c>
      <c r="AD25" s="115">
        <v>368303</v>
      </c>
      <c r="AE25" s="115">
        <v>732825.97</v>
      </c>
      <c r="AF25" s="114"/>
      <c r="AG25" s="114"/>
      <c r="AH25" s="114"/>
      <c r="AI25" s="114"/>
      <c r="AJ25" s="114"/>
      <c r="AK25" s="114"/>
      <c r="AL25" s="114"/>
      <c r="AM25" s="121"/>
      <c r="AN25" s="121"/>
      <c r="AO25" s="121"/>
      <c r="AP25" s="121"/>
      <c r="AQ25" s="126" t="e">
        <f t="shared" si="0"/>
        <v>#N/A</v>
      </c>
      <c r="AR25" s="127"/>
      <c r="AS25" s="127"/>
      <c r="AT25" s="131" t="str">
        <f t="shared" si="1"/>
        <v>蓝灿彬(P2)</v>
      </c>
      <c r="AU25" s="132" t="e">
        <f t="shared" si="2"/>
        <v>#N/A</v>
      </c>
    </row>
    <row r="26" spans="1:47" ht="25.05" customHeight="1">
      <c r="A26" s="106" t="s">
        <v>184</v>
      </c>
      <c r="B26" s="107" t="s">
        <v>185</v>
      </c>
      <c r="C26" s="108" t="s">
        <v>186</v>
      </c>
      <c r="D26" s="108" t="s">
        <v>62</v>
      </c>
      <c r="E26" s="108" t="s">
        <v>63</v>
      </c>
      <c r="F26" s="108" t="s">
        <v>64</v>
      </c>
      <c r="G26" s="108" t="s">
        <v>65</v>
      </c>
      <c r="H26" s="108" t="s">
        <v>187</v>
      </c>
      <c r="I26" s="108"/>
      <c r="J26" s="108" t="s">
        <v>67</v>
      </c>
      <c r="K26" s="108">
        <v>27</v>
      </c>
      <c r="L26" s="108" t="s">
        <v>68</v>
      </c>
      <c r="M26" s="108" t="s">
        <v>188</v>
      </c>
      <c r="N26" s="110">
        <v>44203</v>
      </c>
      <c r="O26" s="111" t="s">
        <v>189</v>
      </c>
      <c r="P26" s="110" t="s">
        <v>190</v>
      </c>
      <c r="Q26" s="110" t="s">
        <v>151</v>
      </c>
      <c r="R26" s="110"/>
      <c r="S26" s="114"/>
      <c r="T26" s="115">
        <v>800</v>
      </c>
      <c r="U26" s="115">
        <v>106.666666666667</v>
      </c>
      <c r="V26" s="115">
        <v>126766.66666666701</v>
      </c>
      <c r="W26" s="115">
        <v>47313.333333333299</v>
      </c>
      <c r="X26" s="115">
        <v>165471.66666666701</v>
      </c>
      <c r="Y26" s="115">
        <v>87486.666666666701</v>
      </c>
      <c r="Z26" s="115">
        <v>280749.71999999997</v>
      </c>
      <c r="AA26" s="115">
        <v>133902.35</v>
      </c>
      <c r="AB26" s="115">
        <v>298083.32</v>
      </c>
      <c r="AC26" s="115">
        <v>690000</v>
      </c>
      <c r="AD26" s="115">
        <v>473538</v>
      </c>
      <c r="AE26" s="115">
        <v>667529.47</v>
      </c>
      <c r="AF26" s="114"/>
      <c r="AG26" s="114"/>
      <c r="AH26" s="114"/>
      <c r="AI26" s="114"/>
      <c r="AJ26" s="114"/>
      <c r="AK26" s="114"/>
      <c r="AL26" s="114"/>
      <c r="AM26" s="121"/>
      <c r="AN26" s="121"/>
      <c r="AO26" s="121"/>
      <c r="AP26" s="121"/>
      <c r="AQ26" s="126" t="e">
        <f t="shared" si="0"/>
        <v>#N/A</v>
      </c>
      <c r="AR26" s="127"/>
      <c r="AS26" s="127"/>
      <c r="AT26" s="131" t="str">
        <f t="shared" si="1"/>
        <v>王侦芳(P3)</v>
      </c>
      <c r="AU26" s="132" t="e">
        <f t="shared" si="2"/>
        <v>#N/A</v>
      </c>
    </row>
    <row r="27" spans="1:47" ht="25.05" customHeight="1">
      <c r="A27" s="106" t="s">
        <v>191</v>
      </c>
      <c r="B27" s="107" t="s">
        <v>192</v>
      </c>
      <c r="C27" s="108" t="s">
        <v>193</v>
      </c>
      <c r="D27" s="108" t="s">
        <v>62</v>
      </c>
      <c r="E27" s="108" t="s">
        <v>63</v>
      </c>
      <c r="F27" s="108" t="s">
        <v>64</v>
      </c>
      <c r="G27" s="108" t="s">
        <v>65</v>
      </c>
      <c r="H27" s="108" t="s">
        <v>187</v>
      </c>
      <c r="I27" s="108"/>
      <c r="J27" s="108" t="s">
        <v>67</v>
      </c>
      <c r="K27" s="108">
        <v>27</v>
      </c>
      <c r="L27" s="108" t="s">
        <v>93</v>
      </c>
      <c r="M27" s="108" t="s">
        <v>188</v>
      </c>
      <c r="N27" s="110">
        <v>44277</v>
      </c>
      <c r="O27" s="111" t="s">
        <v>194</v>
      </c>
      <c r="P27" s="110" t="s">
        <v>190</v>
      </c>
      <c r="Q27" s="110" t="s">
        <v>151</v>
      </c>
      <c r="R27" s="110"/>
      <c r="S27" s="114"/>
      <c r="T27" s="115">
        <v>0</v>
      </c>
      <c r="U27" s="115">
        <v>0</v>
      </c>
      <c r="V27" s="115">
        <v>5333.3333333333303</v>
      </c>
      <c r="W27" s="115">
        <v>88660</v>
      </c>
      <c r="X27" s="115">
        <v>197643.33333333299</v>
      </c>
      <c r="Y27" s="115">
        <v>60920</v>
      </c>
      <c r="Z27" s="115">
        <v>21245.23</v>
      </c>
      <c r="AA27" s="115">
        <v>202047.45</v>
      </c>
      <c r="AB27" s="115">
        <v>137703.32999999999</v>
      </c>
      <c r="AC27" s="115">
        <v>137149.17000000001</v>
      </c>
      <c r="AD27" s="115">
        <v>180944</v>
      </c>
      <c r="AE27" s="115">
        <v>264715.07</v>
      </c>
      <c r="AF27" s="114"/>
      <c r="AG27" s="114"/>
      <c r="AH27" s="114"/>
      <c r="AI27" s="114"/>
      <c r="AJ27" s="114"/>
      <c r="AK27" s="114"/>
      <c r="AL27" s="114"/>
      <c r="AM27" s="121"/>
      <c r="AN27" s="121"/>
      <c r="AO27" s="121"/>
      <c r="AP27" s="121"/>
      <c r="AQ27" s="126" t="e">
        <f t="shared" si="0"/>
        <v>#N/A</v>
      </c>
      <c r="AR27" s="127"/>
      <c r="AS27" s="127"/>
      <c r="AT27" s="131" t="str">
        <f t="shared" si="1"/>
        <v>潘强(P3)</v>
      </c>
      <c r="AU27" s="132" t="e">
        <f t="shared" si="2"/>
        <v>#N/A</v>
      </c>
    </row>
    <row r="28" spans="1:47" ht="25.05" customHeight="1">
      <c r="A28" s="106" t="s">
        <v>195</v>
      </c>
      <c r="B28" s="107" t="s">
        <v>196</v>
      </c>
      <c r="C28" s="108" t="s">
        <v>197</v>
      </c>
      <c r="D28" s="108" t="s">
        <v>62</v>
      </c>
      <c r="E28" s="108" t="s">
        <v>63</v>
      </c>
      <c r="F28" s="108" t="s">
        <v>64</v>
      </c>
      <c r="G28" s="108" t="s">
        <v>65</v>
      </c>
      <c r="H28" s="108" t="s">
        <v>187</v>
      </c>
      <c r="I28" s="108"/>
      <c r="J28" s="108" t="s">
        <v>67</v>
      </c>
      <c r="K28" s="108">
        <v>26</v>
      </c>
      <c r="L28" s="108" t="s">
        <v>68</v>
      </c>
      <c r="M28" s="108" t="s">
        <v>198</v>
      </c>
      <c r="N28" s="110">
        <v>44368</v>
      </c>
      <c r="O28" s="111" t="s">
        <v>199</v>
      </c>
      <c r="P28" s="110" t="s">
        <v>190</v>
      </c>
      <c r="Q28" s="110" t="s">
        <v>151</v>
      </c>
      <c r="R28" s="110"/>
      <c r="S28" s="114"/>
      <c r="T28" s="115">
        <v>0</v>
      </c>
      <c r="U28" s="115">
        <v>0</v>
      </c>
      <c r="V28" s="115">
        <v>0</v>
      </c>
      <c r="W28" s="115">
        <v>0</v>
      </c>
      <c r="X28" s="115">
        <v>0</v>
      </c>
      <c r="Y28" s="115">
        <v>0</v>
      </c>
      <c r="Z28" s="115">
        <v>466766.67</v>
      </c>
      <c r="AA28" s="115">
        <v>153600</v>
      </c>
      <c r="AB28" s="115">
        <v>183998.87</v>
      </c>
      <c r="AC28" s="115">
        <v>269566.67</v>
      </c>
      <c r="AD28" s="115">
        <v>322592</v>
      </c>
      <c r="AE28" s="115">
        <v>589160</v>
      </c>
      <c r="AF28" s="114"/>
      <c r="AG28" s="114"/>
      <c r="AH28" s="114"/>
      <c r="AI28" s="114"/>
      <c r="AJ28" s="114"/>
      <c r="AK28" s="114"/>
      <c r="AL28" s="114"/>
      <c r="AM28" s="121"/>
      <c r="AN28" s="121"/>
      <c r="AO28" s="121"/>
      <c r="AP28" s="121"/>
      <c r="AQ28" s="126" t="e">
        <f t="shared" si="0"/>
        <v>#N/A</v>
      </c>
      <c r="AR28" s="127"/>
      <c r="AS28" s="127"/>
      <c r="AT28" s="131" t="str">
        <f t="shared" si="1"/>
        <v>王庆江(P3)</v>
      </c>
      <c r="AU28" s="132" t="e">
        <f t="shared" si="2"/>
        <v>#N/A</v>
      </c>
    </row>
    <row r="29" spans="1:47" ht="25.05" customHeight="1">
      <c r="A29" s="106" t="s">
        <v>200</v>
      </c>
      <c r="B29" s="107" t="s">
        <v>201</v>
      </c>
      <c r="C29" s="108" t="s">
        <v>202</v>
      </c>
      <c r="D29" s="108" t="s">
        <v>140</v>
      </c>
      <c r="E29" s="108" t="s">
        <v>63</v>
      </c>
      <c r="F29" s="108" t="s">
        <v>203</v>
      </c>
      <c r="G29" s="108" t="s">
        <v>204</v>
      </c>
      <c r="H29" s="108" t="s">
        <v>205</v>
      </c>
      <c r="I29" s="108" t="s">
        <v>206</v>
      </c>
      <c r="J29" s="108" t="s">
        <v>207</v>
      </c>
      <c r="K29" s="108">
        <v>31</v>
      </c>
      <c r="L29" s="108" t="s">
        <v>159</v>
      </c>
      <c r="M29" s="108" t="s">
        <v>148</v>
      </c>
      <c r="N29" s="110">
        <v>43797</v>
      </c>
      <c r="O29" s="111" t="s">
        <v>208</v>
      </c>
      <c r="P29" s="110" t="s">
        <v>209</v>
      </c>
      <c r="Q29" s="110" t="s">
        <v>151</v>
      </c>
      <c r="R29" s="110"/>
      <c r="S29" s="114"/>
      <c r="T29" s="116" t="s">
        <v>210</v>
      </c>
      <c r="U29" s="116" t="s">
        <v>211</v>
      </c>
      <c r="V29" s="116" t="s">
        <v>210</v>
      </c>
      <c r="W29" s="116" t="s">
        <v>211</v>
      </c>
      <c r="X29" s="116" t="s">
        <v>210</v>
      </c>
      <c r="Y29" s="116" t="s">
        <v>210</v>
      </c>
      <c r="Z29" s="116" t="s">
        <v>210</v>
      </c>
      <c r="AA29" s="116" t="s">
        <v>210</v>
      </c>
      <c r="AB29" s="116" t="s">
        <v>210</v>
      </c>
      <c r="AC29" s="116" t="s">
        <v>210</v>
      </c>
      <c r="AD29" s="116" t="s">
        <v>212</v>
      </c>
      <c r="AE29" s="116"/>
      <c r="AF29" s="114"/>
      <c r="AG29" s="114"/>
      <c r="AH29" s="114"/>
      <c r="AI29" s="114"/>
      <c r="AJ29" s="114"/>
      <c r="AK29" s="114"/>
      <c r="AL29" s="114"/>
      <c r="AM29" s="121"/>
      <c r="AN29" s="121"/>
      <c r="AO29" s="121"/>
      <c r="AP29" s="121"/>
      <c r="AQ29" s="126" t="e">
        <f t="shared" si="0"/>
        <v>#N/A</v>
      </c>
      <c r="AR29" s="127"/>
      <c r="AS29" s="127"/>
      <c r="AT29" s="131" t="str">
        <f t="shared" si="1"/>
        <v>蒋清龙(P2)</v>
      </c>
      <c r="AU29" s="132" t="e">
        <f t="shared" si="2"/>
        <v>#N/A</v>
      </c>
    </row>
    <row r="30" spans="1:47" ht="25.05" customHeight="1">
      <c r="A30" s="106" t="s">
        <v>213</v>
      </c>
      <c r="B30" s="107" t="s">
        <v>214</v>
      </c>
      <c r="C30" s="108" t="s">
        <v>215</v>
      </c>
      <c r="D30" s="108" t="s">
        <v>140</v>
      </c>
      <c r="E30" s="108" t="s">
        <v>63</v>
      </c>
      <c r="F30" s="108" t="s">
        <v>203</v>
      </c>
      <c r="G30" s="108" t="s">
        <v>204</v>
      </c>
      <c r="H30" s="108" t="s">
        <v>205</v>
      </c>
      <c r="I30" s="108" t="s">
        <v>206</v>
      </c>
      <c r="J30" s="108" t="s">
        <v>207</v>
      </c>
      <c r="K30" s="108">
        <v>27</v>
      </c>
      <c r="L30" s="108" t="s">
        <v>159</v>
      </c>
      <c r="M30" s="108" t="s">
        <v>148</v>
      </c>
      <c r="N30" s="110">
        <v>44018</v>
      </c>
      <c r="O30" s="111" t="s">
        <v>216</v>
      </c>
      <c r="P30" s="110" t="s">
        <v>209</v>
      </c>
      <c r="Q30" s="110" t="s">
        <v>151</v>
      </c>
      <c r="R30" s="110"/>
      <c r="S30" s="114"/>
      <c r="T30" s="116" t="s">
        <v>217</v>
      </c>
      <c r="U30" s="116" t="s">
        <v>211</v>
      </c>
      <c r="V30" s="116" t="s">
        <v>210</v>
      </c>
      <c r="W30" s="116" t="s">
        <v>210</v>
      </c>
      <c r="X30" s="116" t="s">
        <v>211</v>
      </c>
      <c r="Y30" s="116" t="s">
        <v>210</v>
      </c>
      <c r="Z30" s="116" t="s">
        <v>210</v>
      </c>
      <c r="AA30" s="116" t="s">
        <v>210</v>
      </c>
      <c r="AB30" s="116" t="s">
        <v>210</v>
      </c>
      <c r="AC30" s="116" t="s">
        <v>217</v>
      </c>
      <c r="AD30" s="116" t="s">
        <v>217</v>
      </c>
      <c r="AE30" s="116"/>
      <c r="AF30" s="114"/>
      <c r="AG30" s="114"/>
      <c r="AH30" s="114"/>
      <c r="AI30" s="114"/>
      <c r="AJ30" s="114"/>
      <c r="AK30" s="114"/>
      <c r="AL30" s="114"/>
      <c r="AM30" s="121"/>
      <c r="AN30" s="121"/>
      <c r="AO30" s="121"/>
      <c r="AP30" s="121"/>
      <c r="AQ30" s="126" t="e">
        <f t="shared" si="0"/>
        <v>#N/A</v>
      </c>
      <c r="AR30" s="127"/>
      <c r="AS30" s="127"/>
      <c r="AT30" s="131" t="str">
        <f t="shared" si="1"/>
        <v>胡观智(P2)</v>
      </c>
      <c r="AU30" s="132" t="e">
        <f t="shared" si="2"/>
        <v>#N/A</v>
      </c>
    </row>
    <row r="31" spans="1:47" ht="25.05" customHeight="1">
      <c r="A31" s="106" t="s">
        <v>218</v>
      </c>
      <c r="B31" s="107" t="s">
        <v>219</v>
      </c>
      <c r="C31" s="108" t="s">
        <v>220</v>
      </c>
      <c r="D31" s="108" t="s">
        <v>140</v>
      </c>
      <c r="E31" s="108" t="s">
        <v>63</v>
      </c>
      <c r="F31" s="108" t="s">
        <v>203</v>
      </c>
      <c r="G31" s="108" t="s">
        <v>204</v>
      </c>
      <c r="H31" s="108" t="s">
        <v>205</v>
      </c>
      <c r="I31" s="108" t="s">
        <v>206</v>
      </c>
      <c r="J31" s="108" t="s">
        <v>207</v>
      </c>
      <c r="K31" s="108">
        <v>26</v>
      </c>
      <c r="L31" s="108" t="s">
        <v>68</v>
      </c>
      <c r="M31" s="108" t="s">
        <v>148</v>
      </c>
      <c r="N31" s="110">
        <v>44116</v>
      </c>
      <c r="O31" s="111" t="s">
        <v>221</v>
      </c>
      <c r="P31" s="110" t="s">
        <v>209</v>
      </c>
      <c r="Q31" s="110" t="s">
        <v>151</v>
      </c>
      <c r="R31" s="110"/>
      <c r="S31" s="114"/>
      <c r="T31" s="116" t="s">
        <v>210</v>
      </c>
      <c r="U31" s="116" t="s">
        <v>211</v>
      </c>
      <c r="V31" s="116" t="s">
        <v>211</v>
      </c>
      <c r="W31" s="116" t="s">
        <v>210</v>
      </c>
      <c r="X31" s="116" t="s">
        <v>210</v>
      </c>
      <c r="Y31" s="116" t="s">
        <v>210</v>
      </c>
      <c r="Z31" s="116" t="s">
        <v>217</v>
      </c>
      <c r="AA31" s="116" t="s">
        <v>210</v>
      </c>
      <c r="AB31" s="116" t="s">
        <v>210</v>
      </c>
      <c r="AC31" s="116" t="s">
        <v>222</v>
      </c>
      <c r="AD31" s="116" t="s">
        <v>212</v>
      </c>
      <c r="AE31" s="116"/>
      <c r="AF31" s="114"/>
      <c r="AG31" s="114"/>
      <c r="AH31" s="114"/>
      <c r="AI31" s="114"/>
      <c r="AJ31" s="114"/>
      <c r="AK31" s="114"/>
      <c r="AL31" s="114"/>
      <c r="AM31" s="121"/>
      <c r="AN31" s="121"/>
      <c r="AO31" s="121"/>
      <c r="AP31" s="121"/>
      <c r="AQ31" s="126" t="e">
        <f t="shared" si="0"/>
        <v>#N/A</v>
      </c>
      <c r="AR31" s="127"/>
      <c r="AS31" s="127"/>
      <c r="AT31" s="131" t="str">
        <f t="shared" si="1"/>
        <v>王康1(P2)</v>
      </c>
      <c r="AU31" s="132" t="e">
        <f t="shared" si="2"/>
        <v>#N/A</v>
      </c>
    </row>
    <row r="32" spans="1:47" ht="25.05" customHeight="1">
      <c r="A32" s="106" t="s">
        <v>223</v>
      </c>
      <c r="B32" s="107" t="s">
        <v>224</v>
      </c>
      <c r="C32" s="108" t="s">
        <v>225</v>
      </c>
      <c r="D32" s="108" t="s">
        <v>140</v>
      </c>
      <c r="E32" s="108" t="s">
        <v>63</v>
      </c>
      <c r="F32" s="108" t="s">
        <v>203</v>
      </c>
      <c r="G32" s="108" t="s">
        <v>204</v>
      </c>
      <c r="H32" s="108" t="s">
        <v>205</v>
      </c>
      <c r="I32" s="108" t="s">
        <v>206</v>
      </c>
      <c r="J32" s="108" t="s">
        <v>207</v>
      </c>
      <c r="K32" s="108">
        <v>30</v>
      </c>
      <c r="L32" s="108" t="s">
        <v>68</v>
      </c>
      <c r="M32" s="108" t="s">
        <v>148</v>
      </c>
      <c r="N32" s="110">
        <v>44119</v>
      </c>
      <c r="O32" s="111" t="s">
        <v>226</v>
      </c>
      <c r="P32" s="110" t="s">
        <v>209</v>
      </c>
      <c r="Q32" s="110" t="s">
        <v>151</v>
      </c>
      <c r="R32" s="110"/>
      <c r="S32" s="114"/>
      <c r="T32" s="116" t="s">
        <v>210</v>
      </c>
      <c r="U32" s="116" t="s">
        <v>210</v>
      </c>
      <c r="V32" s="116" t="s">
        <v>211</v>
      </c>
      <c r="W32" s="116" t="s">
        <v>211</v>
      </c>
      <c r="X32" s="116" t="s">
        <v>211</v>
      </c>
      <c r="Y32" s="116" t="s">
        <v>217</v>
      </c>
      <c r="Z32" s="116" t="s">
        <v>210</v>
      </c>
      <c r="AA32" s="116" t="s">
        <v>217</v>
      </c>
      <c r="AB32" s="116" t="s">
        <v>210</v>
      </c>
      <c r="AC32" s="116" t="s">
        <v>210</v>
      </c>
      <c r="AD32" s="116" t="s">
        <v>210</v>
      </c>
      <c r="AE32" s="116"/>
      <c r="AF32" s="114"/>
      <c r="AG32" s="114"/>
      <c r="AH32" s="114"/>
      <c r="AI32" s="114"/>
      <c r="AJ32" s="114"/>
      <c r="AK32" s="114"/>
      <c r="AL32" s="114"/>
      <c r="AM32" s="121"/>
      <c r="AN32" s="121"/>
      <c r="AO32" s="121"/>
      <c r="AP32" s="121"/>
      <c r="AQ32" s="126" t="e">
        <f t="shared" si="0"/>
        <v>#N/A</v>
      </c>
      <c r="AR32" s="127"/>
      <c r="AS32" s="127"/>
      <c r="AT32" s="131" t="str">
        <f t="shared" si="1"/>
        <v>任秋宾1(P2)</v>
      </c>
      <c r="AU32" s="132" t="e">
        <f t="shared" si="2"/>
        <v>#N/A</v>
      </c>
    </row>
    <row r="33" spans="1:47" ht="25.05" customHeight="1">
      <c r="A33" s="106" t="s">
        <v>227</v>
      </c>
      <c r="B33" s="107" t="s">
        <v>228</v>
      </c>
      <c r="C33" s="108" t="s">
        <v>209</v>
      </c>
      <c r="D33" s="108" t="s">
        <v>229</v>
      </c>
      <c r="E33" s="108" t="s">
        <v>63</v>
      </c>
      <c r="F33" s="108" t="s">
        <v>203</v>
      </c>
      <c r="G33" s="108" t="s">
        <v>204</v>
      </c>
      <c r="H33" s="108" t="s">
        <v>205</v>
      </c>
      <c r="I33" s="108" t="s">
        <v>230</v>
      </c>
      <c r="J33" s="108" t="s">
        <v>231</v>
      </c>
      <c r="K33" s="108">
        <v>29</v>
      </c>
      <c r="L33" s="108" t="s">
        <v>89</v>
      </c>
      <c r="M33" s="108" t="s">
        <v>232</v>
      </c>
      <c r="N33" s="110">
        <v>43531</v>
      </c>
      <c r="O33" s="111" t="s">
        <v>233</v>
      </c>
      <c r="P33" s="110" t="s">
        <v>234</v>
      </c>
      <c r="Q33" s="110" t="s">
        <v>151</v>
      </c>
      <c r="R33" s="110">
        <v>44299</v>
      </c>
      <c r="S33" s="114"/>
      <c r="T33" s="116" t="s">
        <v>217</v>
      </c>
      <c r="U33" s="116" t="s">
        <v>211</v>
      </c>
      <c r="V33" s="116" t="s">
        <v>211</v>
      </c>
      <c r="W33" s="116" t="s">
        <v>210</v>
      </c>
      <c r="X33" s="116" t="s">
        <v>211</v>
      </c>
      <c r="Y33" s="116" t="s">
        <v>210</v>
      </c>
      <c r="Z33" s="116" t="s">
        <v>210</v>
      </c>
      <c r="AA33" s="116" t="s">
        <v>210</v>
      </c>
      <c r="AB33" s="116" t="s">
        <v>210</v>
      </c>
      <c r="AC33" s="116" t="s">
        <v>210</v>
      </c>
      <c r="AD33" s="116" t="s">
        <v>210</v>
      </c>
      <c r="AE33" s="116"/>
      <c r="AF33" s="114"/>
      <c r="AG33" s="114"/>
      <c r="AH33" s="114"/>
      <c r="AI33" s="114"/>
      <c r="AJ33" s="114"/>
      <c r="AK33" s="114"/>
      <c r="AL33" s="114"/>
      <c r="AM33" s="121"/>
      <c r="AN33" s="121"/>
      <c r="AO33" s="121"/>
      <c r="AP33" s="121"/>
      <c r="AQ33" s="126" t="e">
        <f t="shared" si="0"/>
        <v>#N/A</v>
      </c>
      <c r="AR33" s="128" t="s">
        <v>235</v>
      </c>
      <c r="AS33" s="127"/>
      <c r="AT33" s="131" t="str">
        <f t="shared" si="1"/>
        <v>陈根(P4)</v>
      </c>
      <c r="AU33" s="132" t="e">
        <f t="shared" si="2"/>
        <v>#N/A</v>
      </c>
    </row>
    <row r="34" spans="1:47" ht="25.05" customHeight="1">
      <c r="A34" s="106" t="s">
        <v>236</v>
      </c>
      <c r="B34" s="107" t="s">
        <v>237</v>
      </c>
      <c r="C34" s="108" t="s">
        <v>238</v>
      </c>
      <c r="D34" s="108" t="s">
        <v>140</v>
      </c>
      <c r="E34" s="108" t="s">
        <v>63</v>
      </c>
      <c r="F34" s="108" t="s">
        <v>203</v>
      </c>
      <c r="G34" s="108" t="s">
        <v>204</v>
      </c>
      <c r="H34" s="108" t="s">
        <v>205</v>
      </c>
      <c r="I34" s="108" t="s">
        <v>230</v>
      </c>
      <c r="J34" s="108" t="s">
        <v>207</v>
      </c>
      <c r="K34" s="108">
        <v>29</v>
      </c>
      <c r="L34" s="108" t="s">
        <v>68</v>
      </c>
      <c r="M34" s="108" t="s">
        <v>232</v>
      </c>
      <c r="N34" s="110">
        <v>43976</v>
      </c>
      <c r="O34" s="111"/>
      <c r="P34" s="110" t="s">
        <v>209</v>
      </c>
      <c r="Q34" s="110" t="s">
        <v>151</v>
      </c>
      <c r="R34" s="110"/>
      <c r="S34" s="114"/>
      <c r="T34" s="116" t="s">
        <v>222</v>
      </c>
      <c r="U34" s="116" t="s">
        <v>210</v>
      </c>
      <c r="V34" s="116" t="s">
        <v>210</v>
      </c>
      <c r="W34" s="116" t="s">
        <v>211</v>
      </c>
      <c r="X34" s="116" t="s">
        <v>210</v>
      </c>
      <c r="Y34" s="116" t="s">
        <v>210</v>
      </c>
      <c r="Z34" s="116" t="s">
        <v>210</v>
      </c>
      <c r="AA34" s="116" t="s">
        <v>210</v>
      </c>
      <c r="AB34" s="116" t="s">
        <v>210</v>
      </c>
      <c r="AC34" s="116" t="s">
        <v>210</v>
      </c>
      <c r="AD34" s="116" t="s">
        <v>222</v>
      </c>
      <c r="AE34" s="116"/>
      <c r="AF34" s="114"/>
      <c r="AG34" s="114"/>
      <c r="AH34" s="114"/>
      <c r="AI34" s="114"/>
      <c r="AJ34" s="114"/>
      <c r="AK34" s="114"/>
      <c r="AL34" s="114"/>
      <c r="AM34" s="121"/>
      <c r="AN34" s="121"/>
      <c r="AO34" s="121"/>
      <c r="AP34" s="121"/>
      <c r="AQ34" s="126" t="e">
        <f t="shared" si="0"/>
        <v>#N/A</v>
      </c>
      <c r="AR34" s="127"/>
      <c r="AS34" s="127"/>
      <c r="AT34" s="131" t="str">
        <f t="shared" si="1"/>
        <v>鄢行丹(P2)</v>
      </c>
      <c r="AU34" s="132" t="e">
        <f t="shared" si="2"/>
        <v>#N/A</v>
      </c>
    </row>
    <row r="35" spans="1:47" ht="25.05" customHeight="1">
      <c r="A35" s="106" t="s">
        <v>239</v>
      </c>
      <c r="B35" s="107" t="s">
        <v>240</v>
      </c>
      <c r="C35" s="108" t="s">
        <v>241</v>
      </c>
      <c r="D35" s="108" t="s">
        <v>140</v>
      </c>
      <c r="E35" s="108" t="s">
        <v>63</v>
      </c>
      <c r="F35" s="108" t="s">
        <v>203</v>
      </c>
      <c r="G35" s="108" t="s">
        <v>204</v>
      </c>
      <c r="H35" s="108" t="s">
        <v>205</v>
      </c>
      <c r="I35" s="108" t="s">
        <v>230</v>
      </c>
      <c r="J35" s="108" t="s">
        <v>207</v>
      </c>
      <c r="K35" s="108">
        <v>27</v>
      </c>
      <c r="L35" s="108" t="s">
        <v>159</v>
      </c>
      <c r="M35" s="108" t="s">
        <v>232</v>
      </c>
      <c r="N35" s="110">
        <v>44077</v>
      </c>
      <c r="O35" s="111" t="s">
        <v>242</v>
      </c>
      <c r="P35" s="110" t="s">
        <v>209</v>
      </c>
      <c r="Q35" s="110" t="s">
        <v>151</v>
      </c>
      <c r="R35" s="110"/>
      <c r="S35" s="114"/>
      <c r="T35" s="116" t="s">
        <v>210</v>
      </c>
      <c r="U35" s="116" t="s">
        <v>210</v>
      </c>
      <c r="V35" s="116" t="s">
        <v>211</v>
      </c>
      <c r="W35" s="116" t="s">
        <v>210</v>
      </c>
      <c r="X35" s="116" t="s">
        <v>211</v>
      </c>
      <c r="Y35" s="116" t="s">
        <v>217</v>
      </c>
      <c r="Z35" s="116" t="s">
        <v>217</v>
      </c>
      <c r="AA35" s="116" t="s">
        <v>210</v>
      </c>
      <c r="AB35" s="116" t="s">
        <v>217</v>
      </c>
      <c r="AC35" s="116" t="s">
        <v>217</v>
      </c>
      <c r="AD35" s="116" t="s">
        <v>212</v>
      </c>
      <c r="AE35" s="116"/>
      <c r="AF35" s="114"/>
      <c r="AG35" s="114"/>
      <c r="AH35" s="114"/>
      <c r="AI35" s="114"/>
      <c r="AJ35" s="114"/>
      <c r="AK35" s="114"/>
      <c r="AL35" s="114"/>
      <c r="AM35" s="121"/>
      <c r="AN35" s="121"/>
      <c r="AO35" s="121"/>
      <c r="AP35" s="121"/>
      <c r="AQ35" s="126" t="e">
        <f t="shared" si="0"/>
        <v>#N/A</v>
      </c>
      <c r="AR35" s="127"/>
      <c r="AS35" s="127"/>
      <c r="AT35" s="131" t="str">
        <f t="shared" si="1"/>
        <v>唐斌(P2)</v>
      </c>
      <c r="AU35" s="132" t="e">
        <f t="shared" si="2"/>
        <v>#N/A</v>
      </c>
    </row>
    <row r="36" spans="1:47" ht="25.05" customHeight="1">
      <c r="A36" s="106" t="s">
        <v>243</v>
      </c>
      <c r="B36" s="107" t="s">
        <v>244</v>
      </c>
      <c r="C36" s="108" t="s">
        <v>245</v>
      </c>
      <c r="D36" s="108" t="s">
        <v>140</v>
      </c>
      <c r="E36" s="108" t="s">
        <v>63</v>
      </c>
      <c r="F36" s="108" t="s">
        <v>203</v>
      </c>
      <c r="G36" s="108" t="s">
        <v>204</v>
      </c>
      <c r="H36" s="108" t="s">
        <v>205</v>
      </c>
      <c r="I36" s="108" t="s">
        <v>230</v>
      </c>
      <c r="J36" s="108" t="s">
        <v>207</v>
      </c>
      <c r="K36" s="108">
        <v>25</v>
      </c>
      <c r="L36" s="108" t="s">
        <v>89</v>
      </c>
      <c r="M36" s="108" t="s">
        <v>232</v>
      </c>
      <c r="N36" s="110">
        <v>44259</v>
      </c>
      <c r="O36" s="111" t="s">
        <v>246</v>
      </c>
      <c r="P36" s="110" t="s">
        <v>209</v>
      </c>
      <c r="Q36" s="110" t="s">
        <v>151</v>
      </c>
      <c r="R36" s="110"/>
      <c r="S36" s="114"/>
      <c r="T36" s="116"/>
      <c r="U36" s="116"/>
      <c r="V36" s="116"/>
      <c r="W36" s="116"/>
      <c r="X36" s="116" t="s">
        <v>222</v>
      </c>
      <c r="Y36" s="116" t="s">
        <v>210</v>
      </c>
      <c r="Z36" s="116" t="s">
        <v>210</v>
      </c>
      <c r="AA36" s="116" t="s">
        <v>210</v>
      </c>
      <c r="AB36" s="116" t="s">
        <v>217</v>
      </c>
      <c r="AC36" s="116" t="s">
        <v>210</v>
      </c>
      <c r="AD36" s="116" t="s">
        <v>210</v>
      </c>
      <c r="AE36" s="116"/>
      <c r="AF36" s="114"/>
      <c r="AG36" s="114"/>
      <c r="AH36" s="114"/>
      <c r="AI36" s="114"/>
      <c r="AJ36" s="114"/>
      <c r="AK36" s="114"/>
      <c r="AL36" s="114"/>
      <c r="AM36" s="121"/>
      <c r="AN36" s="121"/>
      <c r="AO36" s="121"/>
      <c r="AP36" s="121"/>
      <c r="AQ36" s="126" t="e">
        <f t="shared" si="0"/>
        <v>#N/A</v>
      </c>
      <c r="AR36" s="127"/>
      <c r="AS36" s="127"/>
      <c r="AT36" s="131" t="str">
        <f t="shared" si="1"/>
        <v>涂福森(P2)</v>
      </c>
      <c r="AU36" s="132" t="e">
        <f t="shared" si="2"/>
        <v>#N/A</v>
      </c>
    </row>
    <row r="37" spans="1:47" ht="25.05" customHeight="1">
      <c r="A37" s="106" t="s">
        <v>247</v>
      </c>
      <c r="B37" s="107" t="s">
        <v>248</v>
      </c>
      <c r="C37" s="108" t="s">
        <v>249</v>
      </c>
      <c r="D37" s="108" t="s">
        <v>140</v>
      </c>
      <c r="E37" s="108" t="s">
        <v>63</v>
      </c>
      <c r="F37" s="108" t="s">
        <v>203</v>
      </c>
      <c r="G37" s="108" t="s">
        <v>204</v>
      </c>
      <c r="H37" s="108" t="s">
        <v>205</v>
      </c>
      <c r="I37" s="108" t="s">
        <v>230</v>
      </c>
      <c r="J37" s="108" t="s">
        <v>207</v>
      </c>
      <c r="K37" s="108">
        <v>28</v>
      </c>
      <c r="L37" s="108" t="s">
        <v>93</v>
      </c>
      <c r="M37" s="108" t="s">
        <v>232</v>
      </c>
      <c r="N37" s="110">
        <v>44308</v>
      </c>
      <c r="O37" s="111" t="s">
        <v>250</v>
      </c>
      <c r="P37" s="110" t="s">
        <v>209</v>
      </c>
      <c r="Q37" s="110" t="s">
        <v>151</v>
      </c>
      <c r="R37" s="110"/>
      <c r="S37" s="114"/>
      <c r="T37" s="116"/>
      <c r="U37" s="116"/>
      <c r="V37" s="116"/>
      <c r="W37" s="116"/>
      <c r="X37" s="116" t="s">
        <v>222</v>
      </c>
      <c r="Y37" s="116"/>
      <c r="Z37" s="116"/>
      <c r="AA37" s="116" t="s">
        <v>217</v>
      </c>
      <c r="AB37" s="116" t="s">
        <v>210</v>
      </c>
      <c r="AC37" s="116" t="s">
        <v>210</v>
      </c>
      <c r="AD37" s="116" t="s">
        <v>217</v>
      </c>
      <c r="AE37" s="116"/>
      <c r="AF37" s="114"/>
      <c r="AG37" s="114"/>
      <c r="AH37" s="114"/>
      <c r="AI37" s="114"/>
      <c r="AJ37" s="114"/>
      <c r="AK37" s="114"/>
      <c r="AL37" s="114"/>
      <c r="AM37" s="121"/>
      <c r="AN37" s="121"/>
      <c r="AO37" s="121"/>
      <c r="AP37" s="121"/>
      <c r="AQ37" s="126" t="e">
        <f t="shared" si="0"/>
        <v>#N/A</v>
      </c>
      <c r="AR37" s="127"/>
      <c r="AS37" s="127"/>
      <c r="AT37" s="131" t="str">
        <f t="shared" si="1"/>
        <v>郑玲斌(P2)</v>
      </c>
      <c r="AU37" s="132" t="e">
        <f t="shared" si="2"/>
        <v>#N/A</v>
      </c>
    </row>
    <row r="38" spans="1:47" ht="25.05" customHeight="1">
      <c r="A38" s="106" t="s">
        <v>251</v>
      </c>
      <c r="B38" s="107" t="s">
        <v>252</v>
      </c>
      <c r="C38" s="108" t="s">
        <v>253</v>
      </c>
      <c r="D38" s="108" t="s">
        <v>140</v>
      </c>
      <c r="E38" s="108" t="s">
        <v>63</v>
      </c>
      <c r="F38" s="108" t="s">
        <v>203</v>
      </c>
      <c r="G38" s="108" t="s">
        <v>204</v>
      </c>
      <c r="H38" s="108" t="s">
        <v>254</v>
      </c>
      <c r="I38" s="108" t="s">
        <v>255</v>
      </c>
      <c r="J38" s="108" t="s">
        <v>207</v>
      </c>
      <c r="K38" s="108">
        <v>25</v>
      </c>
      <c r="L38" s="108" t="s">
        <v>89</v>
      </c>
      <c r="M38" s="108" t="s">
        <v>69</v>
      </c>
      <c r="N38" s="110">
        <v>43325</v>
      </c>
      <c r="O38" s="111" t="s">
        <v>256</v>
      </c>
      <c r="P38" s="110" t="s">
        <v>257</v>
      </c>
      <c r="Q38" s="110" t="s">
        <v>72</v>
      </c>
      <c r="R38" s="110"/>
      <c r="S38" s="114"/>
      <c r="T38" s="116" t="s">
        <v>210</v>
      </c>
      <c r="U38" s="116" t="s">
        <v>210</v>
      </c>
      <c r="V38" s="116" t="s">
        <v>217</v>
      </c>
      <c r="W38" s="116" t="s">
        <v>210</v>
      </c>
      <c r="X38" s="116" t="s">
        <v>217</v>
      </c>
      <c r="Y38" s="116" t="s">
        <v>217</v>
      </c>
      <c r="Z38" s="116" t="s">
        <v>210</v>
      </c>
      <c r="AA38" s="116" t="s">
        <v>217</v>
      </c>
      <c r="AB38" s="116" t="s">
        <v>217</v>
      </c>
      <c r="AC38" s="116" t="s">
        <v>210</v>
      </c>
      <c r="AD38" s="116" t="s">
        <v>217</v>
      </c>
      <c r="AE38" s="116"/>
      <c r="AF38" s="114"/>
      <c r="AG38" s="114"/>
      <c r="AH38" s="114"/>
      <c r="AI38" s="114"/>
      <c r="AJ38" s="114"/>
      <c r="AK38" s="114"/>
      <c r="AL38" s="114"/>
      <c r="AM38" s="121"/>
      <c r="AN38" s="121"/>
      <c r="AO38" s="121"/>
      <c r="AP38" s="121"/>
      <c r="AQ38" s="126" t="e">
        <f t="shared" si="0"/>
        <v>#N/A</v>
      </c>
      <c r="AR38" s="127"/>
      <c r="AS38" s="127"/>
      <c r="AT38" s="131" t="str">
        <f t="shared" si="1"/>
        <v>胡育东(P2)</v>
      </c>
      <c r="AU38" s="132" t="e">
        <f t="shared" si="2"/>
        <v>#N/A</v>
      </c>
    </row>
    <row r="39" spans="1:47" ht="25.05" customHeight="1">
      <c r="A39" s="106" t="s">
        <v>258</v>
      </c>
      <c r="B39" s="107" t="s">
        <v>259</v>
      </c>
      <c r="C39" s="108" t="s">
        <v>260</v>
      </c>
      <c r="D39" s="108" t="s">
        <v>140</v>
      </c>
      <c r="E39" s="108" t="s">
        <v>63</v>
      </c>
      <c r="F39" s="108" t="s">
        <v>203</v>
      </c>
      <c r="G39" s="108" t="s">
        <v>204</v>
      </c>
      <c r="H39" s="108" t="s">
        <v>254</v>
      </c>
      <c r="I39" s="108" t="s">
        <v>255</v>
      </c>
      <c r="J39" s="108" t="s">
        <v>207</v>
      </c>
      <c r="K39" s="108">
        <v>27</v>
      </c>
      <c r="L39" s="108" t="s">
        <v>93</v>
      </c>
      <c r="M39" s="108" t="s">
        <v>69</v>
      </c>
      <c r="N39" s="110">
        <v>43486</v>
      </c>
      <c r="O39" s="111" t="s">
        <v>261</v>
      </c>
      <c r="P39" s="110" t="s">
        <v>257</v>
      </c>
      <c r="Q39" s="110" t="s">
        <v>72</v>
      </c>
      <c r="R39" s="110"/>
      <c r="S39" s="114"/>
      <c r="T39" s="116" t="s">
        <v>210</v>
      </c>
      <c r="U39" s="116" t="s">
        <v>210</v>
      </c>
      <c r="V39" s="116" t="s">
        <v>210</v>
      </c>
      <c r="W39" s="116" t="s">
        <v>210</v>
      </c>
      <c r="X39" s="116" t="s">
        <v>210</v>
      </c>
      <c r="Y39" s="116" t="s">
        <v>210</v>
      </c>
      <c r="Z39" s="116" t="s">
        <v>210</v>
      </c>
      <c r="AA39" s="116" t="s">
        <v>212</v>
      </c>
      <c r="AB39" s="116" t="s">
        <v>210</v>
      </c>
      <c r="AC39" s="116" t="s">
        <v>222</v>
      </c>
      <c r="AD39" s="116" t="s">
        <v>210</v>
      </c>
      <c r="AE39" s="116"/>
      <c r="AF39" s="114"/>
      <c r="AG39" s="114"/>
      <c r="AH39" s="114"/>
      <c r="AI39" s="114"/>
      <c r="AJ39" s="114"/>
      <c r="AK39" s="114"/>
      <c r="AL39" s="114"/>
      <c r="AM39" s="121"/>
      <c r="AN39" s="121"/>
      <c r="AO39" s="121"/>
      <c r="AP39" s="121"/>
      <c r="AQ39" s="126" t="e">
        <f t="shared" si="0"/>
        <v>#N/A</v>
      </c>
      <c r="AR39" s="127"/>
      <c r="AS39" s="127"/>
      <c r="AT39" s="131" t="str">
        <f t="shared" si="1"/>
        <v>茹建康(P2)</v>
      </c>
      <c r="AU39" s="132" t="e">
        <f t="shared" si="2"/>
        <v>#N/A</v>
      </c>
    </row>
    <row r="40" spans="1:47" ht="25.05" customHeight="1">
      <c r="A40" s="106" t="s">
        <v>262</v>
      </c>
      <c r="B40" s="107" t="s">
        <v>263</v>
      </c>
      <c r="C40" s="108" t="s">
        <v>264</v>
      </c>
      <c r="D40" s="108" t="s">
        <v>140</v>
      </c>
      <c r="E40" s="108" t="s">
        <v>63</v>
      </c>
      <c r="F40" s="108" t="s">
        <v>203</v>
      </c>
      <c r="G40" s="108" t="s">
        <v>204</v>
      </c>
      <c r="H40" s="108" t="s">
        <v>254</v>
      </c>
      <c r="I40" s="108" t="s">
        <v>255</v>
      </c>
      <c r="J40" s="108" t="s">
        <v>207</v>
      </c>
      <c r="K40" s="108">
        <v>28</v>
      </c>
      <c r="L40" s="108" t="s">
        <v>93</v>
      </c>
      <c r="M40" s="108" t="s">
        <v>69</v>
      </c>
      <c r="N40" s="110">
        <v>43577</v>
      </c>
      <c r="O40" s="111" t="s">
        <v>265</v>
      </c>
      <c r="P40" s="110" t="s">
        <v>257</v>
      </c>
      <c r="Q40" s="110" t="s">
        <v>72</v>
      </c>
      <c r="R40" s="110"/>
      <c r="S40" s="114"/>
      <c r="T40" s="116" t="s">
        <v>210</v>
      </c>
      <c r="U40" s="116" t="s">
        <v>222</v>
      </c>
      <c r="V40" s="116" t="s">
        <v>210</v>
      </c>
      <c r="W40" s="116" t="s">
        <v>210</v>
      </c>
      <c r="X40" s="116" t="s">
        <v>210</v>
      </c>
      <c r="Y40" s="116" t="s">
        <v>217</v>
      </c>
      <c r="Z40" s="116" t="s">
        <v>210</v>
      </c>
      <c r="AA40" s="116" t="s">
        <v>210</v>
      </c>
      <c r="AB40" s="116" t="s">
        <v>222</v>
      </c>
      <c r="AC40" s="116" t="s">
        <v>222</v>
      </c>
      <c r="AD40" s="116" t="s">
        <v>222</v>
      </c>
      <c r="AE40" s="116"/>
      <c r="AF40" s="114"/>
      <c r="AG40" s="114"/>
      <c r="AH40" s="114"/>
      <c r="AI40" s="114"/>
      <c r="AJ40" s="114"/>
      <c r="AK40" s="114"/>
      <c r="AL40" s="114"/>
      <c r="AM40" s="121"/>
      <c r="AN40" s="121"/>
      <c r="AO40" s="121"/>
      <c r="AP40" s="121"/>
      <c r="AQ40" s="126" t="e">
        <f t="shared" si="0"/>
        <v>#N/A</v>
      </c>
      <c r="AR40" s="127"/>
      <c r="AS40" s="127"/>
      <c r="AT40" s="131" t="str">
        <f t="shared" si="1"/>
        <v>唐伟(P2)</v>
      </c>
      <c r="AU40" s="132" t="e">
        <f t="shared" si="2"/>
        <v>#N/A</v>
      </c>
    </row>
    <row r="41" spans="1:47" ht="25.05" customHeight="1">
      <c r="A41" s="106" t="s">
        <v>266</v>
      </c>
      <c r="B41" s="107" t="s">
        <v>267</v>
      </c>
      <c r="C41" s="108" t="s">
        <v>268</v>
      </c>
      <c r="D41" s="108" t="s">
        <v>62</v>
      </c>
      <c r="E41" s="108" t="s">
        <v>63</v>
      </c>
      <c r="F41" s="108" t="s">
        <v>203</v>
      </c>
      <c r="G41" s="108" t="s">
        <v>204</v>
      </c>
      <c r="H41" s="108" t="s">
        <v>254</v>
      </c>
      <c r="I41" s="108" t="s">
        <v>255</v>
      </c>
      <c r="J41" s="108" t="s">
        <v>269</v>
      </c>
      <c r="K41" s="108">
        <v>29</v>
      </c>
      <c r="L41" s="108" t="s">
        <v>68</v>
      </c>
      <c r="M41" s="108" t="s">
        <v>69</v>
      </c>
      <c r="N41" s="110">
        <v>43626</v>
      </c>
      <c r="O41" s="111" t="s">
        <v>270</v>
      </c>
      <c r="P41" s="110" t="s">
        <v>257</v>
      </c>
      <c r="Q41" s="110" t="s">
        <v>72</v>
      </c>
      <c r="R41" s="110"/>
      <c r="S41" s="114"/>
      <c r="T41" s="116" t="s">
        <v>210</v>
      </c>
      <c r="U41" s="116" t="s">
        <v>210</v>
      </c>
      <c r="V41" s="116" t="s">
        <v>222</v>
      </c>
      <c r="W41" s="116" t="s">
        <v>222</v>
      </c>
      <c r="X41" s="116" t="s">
        <v>210</v>
      </c>
      <c r="Y41" s="116" t="s">
        <v>210</v>
      </c>
      <c r="Z41" s="116" t="s">
        <v>217</v>
      </c>
      <c r="AA41" s="116" t="s">
        <v>210</v>
      </c>
      <c r="AB41" s="116" t="s">
        <v>210</v>
      </c>
      <c r="AC41" s="116" t="s">
        <v>217</v>
      </c>
      <c r="AD41" s="116" t="s">
        <v>222</v>
      </c>
      <c r="AE41" s="116"/>
      <c r="AF41" s="114"/>
      <c r="AG41" s="114"/>
      <c r="AH41" s="114"/>
      <c r="AI41" s="114"/>
      <c r="AJ41" s="114"/>
      <c r="AK41" s="114"/>
      <c r="AL41" s="114"/>
      <c r="AM41" s="121"/>
      <c r="AN41" s="121"/>
      <c r="AO41" s="121"/>
      <c r="AP41" s="121"/>
      <c r="AQ41" s="126" t="e">
        <f t="shared" si="0"/>
        <v>#N/A</v>
      </c>
      <c r="AR41" s="127"/>
      <c r="AS41" s="127"/>
      <c r="AT41" s="131" t="str">
        <f t="shared" si="1"/>
        <v>廖福俊(P3)</v>
      </c>
      <c r="AU41" s="132" t="e">
        <f t="shared" si="2"/>
        <v>#N/A</v>
      </c>
    </row>
    <row r="42" spans="1:47" ht="25.05" customHeight="1">
      <c r="A42" s="106" t="s">
        <v>271</v>
      </c>
      <c r="B42" s="107" t="s">
        <v>272</v>
      </c>
      <c r="C42" s="108" t="s">
        <v>273</v>
      </c>
      <c r="D42" s="108" t="s">
        <v>140</v>
      </c>
      <c r="E42" s="108" t="s">
        <v>63</v>
      </c>
      <c r="F42" s="108" t="s">
        <v>203</v>
      </c>
      <c r="G42" s="108" t="s">
        <v>204</v>
      </c>
      <c r="H42" s="108" t="s">
        <v>254</v>
      </c>
      <c r="I42" s="108" t="s">
        <v>255</v>
      </c>
      <c r="J42" s="108" t="s">
        <v>207</v>
      </c>
      <c r="K42" s="108">
        <v>24</v>
      </c>
      <c r="L42" s="108" t="s">
        <v>68</v>
      </c>
      <c r="M42" s="108" t="s">
        <v>69</v>
      </c>
      <c r="N42" s="110">
        <v>43689</v>
      </c>
      <c r="O42" s="111" t="s">
        <v>274</v>
      </c>
      <c r="P42" s="110" t="s">
        <v>257</v>
      </c>
      <c r="Q42" s="110" t="s">
        <v>72</v>
      </c>
      <c r="R42" s="110"/>
      <c r="S42" s="114"/>
      <c r="T42" s="116" t="s">
        <v>217</v>
      </c>
      <c r="U42" s="116" t="s">
        <v>210</v>
      </c>
      <c r="V42" s="116" t="s">
        <v>210</v>
      </c>
      <c r="W42" s="116" t="s">
        <v>222</v>
      </c>
      <c r="X42" s="116" t="s">
        <v>222</v>
      </c>
      <c r="Y42" s="116" t="s">
        <v>222</v>
      </c>
      <c r="Z42" s="116" t="s">
        <v>222</v>
      </c>
      <c r="AA42" s="116" t="s">
        <v>222</v>
      </c>
      <c r="AB42" s="116" t="s">
        <v>222</v>
      </c>
      <c r="AC42" s="116" t="s">
        <v>222</v>
      </c>
      <c r="AD42" s="116" t="s">
        <v>222</v>
      </c>
      <c r="AE42" s="116"/>
      <c r="AF42" s="114"/>
      <c r="AG42" s="114"/>
      <c r="AH42" s="114"/>
      <c r="AI42" s="114"/>
      <c r="AJ42" s="114"/>
      <c r="AK42" s="114"/>
      <c r="AL42" s="114"/>
      <c r="AM42" s="121"/>
      <c r="AN42" s="121"/>
      <c r="AO42" s="121"/>
      <c r="AP42" s="121"/>
      <c r="AQ42" s="126" t="e">
        <f t="shared" si="0"/>
        <v>#N/A</v>
      </c>
      <c r="AR42" s="127"/>
      <c r="AS42" s="127"/>
      <c r="AT42" s="131" t="str">
        <f t="shared" si="1"/>
        <v>何志坚(P2)</v>
      </c>
      <c r="AU42" s="132" t="e">
        <f t="shared" si="2"/>
        <v>#N/A</v>
      </c>
    </row>
    <row r="43" spans="1:47" ht="25.05" customHeight="1">
      <c r="A43" s="106" t="s">
        <v>275</v>
      </c>
      <c r="B43" s="107" t="s">
        <v>276</v>
      </c>
      <c r="C43" s="108" t="s">
        <v>277</v>
      </c>
      <c r="D43" s="108" t="s">
        <v>140</v>
      </c>
      <c r="E43" s="108" t="s">
        <v>63</v>
      </c>
      <c r="F43" s="108" t="s">
        <v>203</v>
      </c>
      <c r="G43" s="108" t="s">
        <v>204</v>
      </c>
      <c r="H43" s="108" t="s">
        <v>254</v>
      </c>
      <c r="I43" s="108" t="s">
        <v>255</v>
      </c>
      <c r="J43" s="108" t="s">
        <v>207</v>
      </c>
      <c r="K43" s="108">
        <v>23</v>
      </c>
      <c r="L43" s="108" t="s">
        <v>68</v>
      </c>
      <c r="M43" s="108" t="s">
        <v>69</v>
      </c>
      <c r="N43" s="110">
        <v>43699</v>
      </c>
      <c r="O43" s="111" t="s">
        <v>278</v>
      </c>
      <c r="P43" s="110" t="s">
        <v>257</v>
      </c>
      <c r="Q43" s="110" t="s">
        <v>72</v>
      </c>
      <c r="R43" s="110"/>
      <c r="S43" s="114"/>
      <c r="T43" s="116" t="s">
        <v>222</v>
      </c>
      <c r="U43" s="116" t="s">
        <v>217</v>
      </c>
      <c r="V43" s="116" t="s">
        <v>210</v>
      </c>
      <c r="W43" s="116" t="s">
        <v>217</v>
      </c>
      <c r="X43" s="116" t="s">
        <v>210</v>
      </c>
      <c r="Y43" s="116" t="s">
        <v>217</v>
      </c>
      <c r="Z43" s="116" t="s">
        <v>217</v>
      </c>
      <c r="AA43" s="116" t="s">
        <v>210</v>
      </c>
      <c r="AB43" s="116" t="s">
        <v>222</v>
      </c>
      <c r="AC43" s="116" t="s">
        <v>210</v>
      </c>
      <c r="AD43" s="116" t="s">
        <v>210</v>
      </c>
      <c r="AE43" s="116"/>
      <c r="AF43" s="114"/>
      <c r="AG43" s="114"/>
      <c r="AH43" s="114"/>
      <c r="AI43" s="114"/>
      <c r="AJ43" s="114"/>
      <c r="AK43" s="114"/>
      <c r="AL43" s="114"/>
      <c r="AM43" s="121"/>
      <c r="AN43" s="121"/>
      <c r="AO43" s="121"/>
      <c r="AP43" s="121"/>
      <c r="AQ43" s="126" t="e">
        <f t="shared" si="0"/>
        <v>#N/A</v>
      </c>
      <c r="AR43" s="127"/>
      <c r="AS43" s="127"/>
      <c r="AT43" s="131" t="str">
        <f t="shared" si="1"/>
        <v>陈伟键(P2)</v>
      </c>
      <c r="AU43" s="132" t="e">
        <f t="shared" si="2"/>
        <v>#N/A</v>
      </c>
    </row>
    <row r="44" spans="1:47" ht="25.05" customHeight="1">
      <c r="A44" s="106" t="s">
        <v>279</v>
      </c>
      <c r="B44" s="107" t="s">
        <v>280</v>
      </c>
      <c r="C44" s="108" t="s">
        <v>281</v>
      </c>
      <c r="D44" s="108" t="s">
        <v>62</v>
      </c>
      <c r="E44" s="108" t="s">
        <v>63</v>
      </c>
      <c r="F44" s="108" t="s">
        <v>203</v>
      </c>
      <c r="G44" s="108" t="s">
        <v>204</v>
      </c>
      <c r="H44" s="108" t="s">
        <v>254</v>
      </c>
      <c r="I44" s="108" t="s">
        <v>255</v>
      </c>
      <c r="J44" s="108" t="s">
        <v>269</v>
      </c>
      <c r="K44" s="108">
        <v>35</v>
      </c>
      <c r="L44" s="108" t="s">
        <v>68</v>
      </c>
      <c r="M44" s="108" t="s">
        <v>69</v>
      </c>
      <c r="N44" s="110">
        <v>43759</v>
      </c>
      <c r="O44" s="111" t="s">
        <v>282</v>
      </c>
      <c r="P44" s="110" t="s">
        <v>257</v>
      </c>
      <c r="Q44" s="110" t="s">
        <v>72</v>
      </c>
      <c r="R44" s="110"/>
      <c r="S44" s="114"/>
      <c r="T44" s="116" t="s">
        <v>217</v>
      </c>
      <c r="U44" s="116" t="s">
        <v>211</v>
      </c>
      <c r="V44" s="116" t="s">
        <v>210</v>
      </c>
      <c r="W44" s="116" t="s">
        <v>212</v>
      </c>
      <c r="X44" s="116" t="s">
        <v>210</v>
      </c>
      <c r="Y44" s="116" t="s">
        <v>210</v>
      </c>
      <c r="Z44" s="116" t="s">
        <v>222</v>
      </c>
      <c r="AA44" s="116" t="s">
        <v>210</v>
      </c>
      <c r="AB44" s="116" t="s">
        <v>210</v>
      </c>
      <c r="AC44" s="116" t="s">
        <v>210</v>
      </c>
      <c r="AD44" s="116" t="s">
        <v>212</v>
      </c>
      <c r="AE44" s="116"/>
      <c r="AF44" s="114"/>
      <c r="AG44" s="114"/>
      <c r="AH44" s="114"/>
      <c r="AI44" s="114"/>
      <c r="AJ44" s="114"/>
      <c r="AK44" s="114"/>
      <c r="AL44" s="114"/>
      <c r="AM44" s="121"/>
      <c r="AN44" s="121"/>
      <c r="AO44" s="121"/>
      <c r="AP44" s="121"/>
      <c r="AQ44" s="126" t="e">
        <f t="shared" si="0"/>
        <v>#N/A</v>
      </c>
      <c r="AR44" s="127"/>
      <c r="AS44" s="127"/>
      <c r="AT44" s="131" t="str">
        <f t="shared" si="1"/>
        <v>贺建辉(P3)</v>
      </c>
      <c r="AU44" s="132" t="e">
        <f t="shared" si="2"/>
        <v>#N/A</v>
      </c>
    </row>
    <row r="45" spans="1:47" ht="25.05" customHeight="1">
      <c r="A45" s="106" t="s">
        <v>283</v>
      </c>
      <c r="B45" s="107" t="s">
        <v>284</v>
      </c>
      <c r="C45" s="108" t="s">
        <v>285</v>
      </c>
      <c r="D45" s="108" t="s">
        <v>140</v>
      </c>
      <c r="E45" s="108" t="s">
        <v>63</v>
      </c>
      <c r="F45" s="108" t="s">
        <v>203</v>
      </c>
      <c r="G45" s="108" t="s">
        <v>204</v>
      </c>
      <c r="H45" s="108" t="s">
        <v>254</v>
      </c>
      <c r="I45" s="108" t="s">
        <v>255</v>
      </c>
      <c r="J45" s="108" t="s">
        <v>207</v>
      </c>
      <c r="K45" s="108">
        <v>25</v>
      </c>
      <c r="L45" s="108" t="s">
        <v>68</v>
      </c>
      <c r="M45" s="108" t="s">
        <v>69</v>
      </c>
      <c r="N45" s="110">
        <v>43962</v>
      </c>
      <c r="O45" s="111"/>
      <c r="P45" s="110" t="s">
        <v>257</v>
      </c>
      <c r="Q45" s="110" t="s">
        <v>72</v>
      </c>
      <c r="R45" s="110"/>
      <c r="S45" s="114"/>
      <c r="T45" s="116" t="s">
        <v>222</v>
      </c>
      <c r="U45" s="116" t="s">
        <v>211</v>
      </c>
      <c r="V45" s="116" t="s">
        <v>217</v>
      </c>
      <c r="W45" s="116" t="s">
        <v>210</v>
      </c>
      <c r="X45" s="116" t="s">
        <v>210</v>
      </c>
      <c r="Y45" s="116" t="s">
        <v>210</v>
      </c>
      <c r="Z45" s="116" t="s">
        <v>210</v>
      </c>
      <c r="AA45" s="116" t="s">
        <v>217</v>
      </c>
      <c r="AB45" s="116" t="s">
        <v>217</v>
      </c>
      <c r="AC45" s="116" t="s">
        <v>217</v>
      </c>
      <c r="AD45" s="116" t="s">
        <v>217</v>
      </c>
      <c r="AE45" s="116"/>
      <c r="AF45" s="114"/>
      <c r="AG45" s="114"/>
      <c r="AH45" s="114"/>
      <c r="AI45" s="114"/>
      <c r="AJ45" s="114"/>
      <c r="AK45" s="114"/>
      <c r="AL45" s="114"/>
      <c r="AM45" s="121"/>
      <c r="AN45" s="121"/>
      <c r="AO45" s="121"/>
      <c r="AP45" s="121"/>
      <c r="AQ45" s="126" t="e">
        <f t="shared" si="0"/>
        <v>#N/A</v>
      </c>
      <c r="AR45" s="127"/>
      <c r="AS45" s="127"/>
      <c r="AT45" s="131" t="str">
        <f t="shared" si="1"/>
        <v>欧阳琪(P2)</v>
      </c>
      <c r="AU45" s="132" t="e">
        <f t="shared" si="2"/>
        <v>#N/A</v>
      </c>
    </row>
    <row r="46" spans="1:47" ht="25.05" customHeight="1">
      <c r="A46" s="106" t="s">
        <v>286</v>
      </c>
      <c r="B46" s="107" t="s">
        <v>287</v>
      </c>
      <c r="C46" s="108" t="s">
        <v>288</v>
      </c>
      <c r="D46" s="108" t="s">
        <v>140</v>
      </c>
      <c r="E46" s="108" t="s">
        <v>63</v>
      </c>
      <c r="F46" s="108" t="s">
        <v>203</v>
      </c>
      <c r="G46" s="108" t="s">
        <v>204</v>
      </c>
      <c r="H46" s="108" t="s">
        <v>254</v>
      </c>
      <c r="I46" s="108" t="s">
        <v>255</v>
      </c>
      <c r="J46" s="108" t="s">
        <v>207</v>
      </c>
      <c r="K46" s="108">
        <v>25</v>
      </c>
      <c r="L46" s="108" t="s">
        <v>68</v>
      </c>
      <c r="M46" s="108" t="s">
        <v>69</v>
      </c>
      <c r="N46" s="110">
        <v>44158</v>
      </c>
      <c r="O46" s="111" t="s">
        <v>289</v>
      </c>
      <c r="P46" s="110" t="s">
        <v>257</v>
      </c>
      <c r="Q46" s="110" t="s">
        <v>72</v>
      </c>
      <c r="R46" s="110"/>
      <c r="S46" s="114"/>
      <c r="T46" s="116"/>
      <c r="U46" s="116"/>
      <c r="V46" s="116" t="s">
        <v>222</v>
      </c>
      <c r="W46" s="116" t="s">
        <v>210</v>
      </c>
      <c r="X46" s="116" t="s">
        <v>222</v>
      </c>
      <c r="Y46" s="116" t="s">
        <v>222</v>
      </c>
      <c r="Z46" s="116" t="s">
        <v>210</v>
      </c>
      <c r="AA46" s="116" t="s">
        <v>210</v>
      </c>
      <c r="AB46" s="116" t="s">
        <v>222</v>
      </c>
      <c r="AC46" s="116" t="s">
        <v>222</v>
      </c>
      <c r="AD46" s="116" t="s">
        <v>210</v>
      </c>
      <c r="AE46" s="116"/>
      <c r="AF46" s="114"/>
      <c r="AG46" s="114"/>
      <c r="AH46" s="114"/>
      <c r="AI46" s="114"/>
      <c r="AJ46" s="114"/>
      <c r="AK46" s="114"/>
      <c r="AL46" s="114"/>
      <c r="AM46" s="121"/>
      <c r="AN46" s="121"/>
      <c r="AO46" s="121"/>
      <c r="AP46" s="121"/>
      <c r="AQ46" s="126" t="e">
        <f t="shared" si="0"/>
        <v>#N/A</v>
      </c>
      <c r="AR46" s="127"/>
      <c r="AS46" s="127"/>
      <c r="AT46" s="131" t="str">
        <f t="shared" si="1"/>
        <v>冯敬业(P2)</v>
      </c>
      <c r="AU46" s="132" t="e">
        <f t="shared" si="2"/>
        <v>#N/A</v>
      </c>
    </row>
    <row r="47" spans="1:47" ht="25.05" customHeight="1">
      <c r="A47" s="106" t="s">
        <v>290</v>
      </c>
      <c r="B47" s="107" t="s">
        <v>291</v>
      </c>
      <c r="C47" s="108" t="s">
        <v>292</v>
      </c>
      <c r="D47" s="108" t="s">
        <v>140</v>
      </c>
      <c r="E47" s="108" t="s">
        <v>63</v>
      </c>
      <c r="F47" s="108" t="s">
        <v>203</v>
      </c>
      <c r="G47" s="108" t="s">
        <v>204</v>
      </c>
      <c r="H47" s="108" t="s">
        <v>254</v>
      </c>
      <c r="I47" s="108" t="s">
        <v>255</v>
      </c>
      <c r="J47" s="108" t="s">
        <v>207</v>
      </c>
      <c r="K47" s="108">
        <v>28</v>
      </c>
      <c r="L47" s="108" t="s">
        <v>68</v>
      </c>
      <c r="M47" s="108" t="s">
        <v>69</v>
      </c>
      <c r="N47" s="110">
        <v>44186</v>
      </c>
      <c r="O47" s="111" t="s">
        <v>293</v>
      </c>
      <c r="P47" s="110" t="s">
        <v>257</v>
      </c>
      <c r="Q47" s="110" t="s">
        <v>72</v>
      </c>
      <c r="R47" s="110"/>
      <c r="S47" s="114"/>
      <c r="T47" s="116"/>
      <c r="U47" s="116"/>
      <c r="V47" s="116"/>
      <c r="W47" s="116" t="s">
        <v>222</v>
      </c>
      <c r="X47" s="116" t="s">
        <v>217</v>
      </c>
      <c r="Y47" s="116" t="s">
        <v>222</v>
      </c>
      <c r="Z47" s="116" t="s">
        <v>212</v>
      </c>
      <c r="AA47" s="116" t="s">
        <v>212</v>
      </c>
      <c r="AB47" s="116" t="s">
        <v>212</v>
      </c>
      <c r="AC47" s="116"/>
      <c r="AD47" s="116" t="s">
        <v>212</v>
      </c>
      <c r="AE47" s="116"/>
      <c r="AF47" s="114"/>
      <c r="AG47" s="114"/>
      <c r="AH47" s="114"/>
      <c r="AI47" s="114"/>
      <c r="AJ47" s="114"/>
      <c r="AK47" s="114"/>
      <c r="AL47" s="114"/>
      <c r="AM47" s="121"/>
      <c r="AN47" s="121"/>
      <c r="AO47" s="121"/>
      <c r="AP47" s="121"/>
      <c r="AQ47" s="126" t="e">
        <f t="shared" si="0"/>
        <v>#N/A</v>
      </c>
      <c r="AR47" s="127"/>
      <c r="AS47" s="127"/>
      <c r="AT47" s="131" t="str">
        <f t="shared" si="1"/>
        <v>徐吉文(P2)</v>
      </c>
      <c r="AU47" s="132" t="e">
        <f t="shared" si="2"/>
        <v>#N/A</v>
      </c>
    </row>
    <row r="48" spans="1:47" ht="25.05" customHeight="1">
      <c r="A48" s="106" t="s">
        <v>294</v>
      </c>
      <c r="B48" s="107" t="s">
        <v>295</v>
      </c>
      <c r="C48" s="108" t="s">
        <v>296</v>
      </c>
      <c r="D48" s="108" t="s">
        <v>140</v>
      </c>
      <c r="E48" s="108" t="s">
        <v>63</v>
      </c>
      <c r="F48" s="108" t="s">
        <v>203</v>
      </c>
      <c r="G48" s="108" t="s">
        <v>204</v>
      </c>
      <c r="H48" s="108" t="s">
        <v>254</v>
      </c>
      <c r="I48" s="108" t="s">
        <v>255</v>
      </c>
      <c r="J48" s="108" t="s">
        <v>207</v>
      </c>
      <c r="K48" s="108">
        <v>22</v>
      </c>
      <c r="L48" s="108" t="s">
        <v>68</v>
      </c>
      <c r="M48" s="108" t="s">
        <v>297</v>
      </c>
      <c r="N48" s="110">
        <v>44427</v>
      </c>
      <c r="O48" s="111" t="s">
        <v>298</v>
      </c>
      <c r="P48" s="110" t="s">
        <v>257</v>
      </c>
      <c r="Q48" s="110" t="s">
        <v>72</v>
      </c>
      <c r="R48" s="110"/>
      <c r="S48" s="114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4"/>
      <c r="AG48" s="114"/>
      <c r="AH48" s="114"/>
      <c r="AI48" s="114"/>
      <c r="AJ48" s="114"/>
      <c r="AK48" s="114"/>
      <c r="AL48" s="114"/>
      <c r="AM48" s="121"/>
      <c r="AN48" s="121"/>
      <c r="AO48" s="121"/>
      <c r="AP48" s="121"/>
      <c r="AQ48" s="126" t="e">
        <f t="shared" si="0"/>
        <v>#N/A</v>
      </c>
      <c r="AR48" s="127"/>
      <c r="AS48" s="127"/>
      <c r="AT48" s="131" t="str">
        <f t="shared" si="1"/>
        <v>吴志斌(P2)</v>
      </c>
      <c r="AU48" s="132" t="e">
        <f t="shared" si="2"/>
        <v>#N/A</v>
      </c>
    </row>
    <row r="49" spans="1:47" ht="25.05" customHeight="1">
      <c r="A49" s="106" t="s">
        <v>299</v>
      </c>
      <c r="B49" s="107" t="s">
        <v>300</v>
      </c>
      <c r="C49" s="108" t="s">
        <v>301</v>
      </c>
      <c r="D49" s="108" t="s">
        <v>140</v>
      </c>
      <c r="E49" s="108" t="s">
        <v>63</v>
      </c>
      <c r="F49" s="108" t="s">
        <v>203</v>
      </c>
      <c r="G49" s="108" t="s">
        <v>204</v>
      </c>
      <c r="H49" s="108" t="s">
        <v>254</v>
      </c>
      <c r="I49" s="108" t="s">
        <v>255</v>
      </c>
      <c r="J49" s="108" t="s">
        <v>207</v>
      </c>
      <c r="K49" s="108">
        <v>24</v>
      </c>
      <c r="L49" s="108" t="s">
        <v>68</v>
      </c>
      <c r="M49" s="108" t="s">
        <v>297</v>
      </c>
      <c r="N49" s="110">
        <v>44463</v>
      </c>
      <c r="O49" s="111" t="s">
        <v>302</v>
      </c>
      <c r="P49" s="110" t="s">
        <v>257</v>
      </c>
      <c r="Q49" s="110" t="s">
        <v>72</v>
      </c>
      <c r="R49" s="110"/>
      <c r="S49" s="114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4"/>
      <c r="AG49" s="114"/>
      <c r="AH49" s="114"/>
      <c r="AI49" s="114"/>
      <c r="AJ49" s="114"/>
      <c r="AK49" s="114"/>
      <c r="AL49" s="114"/>
      <c r="AM49" s="121"/>
      <c r="AN49" s="121"/>
      <c r="AO49" s="121"/>
      <c r="AP49" s="121"/>
      <c r="AQ49" s="126" t="e">
        <f t="shared" si="0"/>
        <v>#N/A</v>
      </c>
      <c r="AR49" s="127"/>
      <c r="AS49" s="127"/>
      <c r="AT49" s="131" t="str">
        <f t="shared" si="1"/>
        <v>梁德钦(P2)</v>
      </c>
      <c r="AU49" s="132" t="e">
        <f t="shared" si="2"/>
        <v>#N/A</v>
      </c>
    </row>
    <row r="50" spans="1:47" ht="25.05" customHeight="1">
      <c r="A50" s="106" t="s">
        <v>303</v>
      </c>
      <c r="B50" s="107" t="s">
        <v>304</v>
      </c>
      <c r="C50" s="108" t="s">
        <v>305</v>
      </c>
      <c r="D50" s="108" t="s">
        <v>140</v>
      </c>
      <c r="E50" s="108" t="s">
        <v>63</v>
      </c>
      <c r="F50" s="108" t="s">
        <v>203</v>
      </c>
      <c r="G50" s="108" t="s">
        <v>204</v>
      </c>
      <c r="H50" s="108" t="s">
        <v>306</v>
      </c>
      <c r="I50" s="108" t="s">
        <v>307</v>
      </c>
      <c r="J50" s="108" t="s">
        <v>207</v>
      </c>
      <c r="K50" s="108">
        <v>35</v>
      </c>
      <c r="L50" s="108" t="s">
        <v>159</v>
      </c>
      <c r="M50" s="108" t="s">
        <v>188</v>
      </c>
      <c r="N50" s="110">
        <v>43545</v>
      </c>
      <c r="O50" s="111" t="s">
        <v>308</v>
      </c>
      <c r="P50" s="110" t="s">
        <v>234</v>
      </c>
      <c r="Q50" s="110" t="s">
        <v>151</v>
      </c>
      <c r="R50" s="110"/>
      <c r="S50" s="114"/>
      <c r="T50" s="116" t="s">
        <v>210</v>
      </c>
      <c r="U50" s="116" t="s">
        <v>210</v>
      </c>
      <c r="V50" s="116" t="s">
        <v>217</v>
      </c>
      <c r="W50" s="116" t="s">
        <v>210</v>
      </c>
      <c r="X50" s="116" t="s">
        <v>210</v>
      </c>
      <c r="Y50" s="116" t="s">
        <v>210</v>
      </c>
      <c r="Z50" s="116" t="s">
        <v>210</v>
      </c>
      <c r="AA50" s="116" t="s">
        <v>210</v>
      </c>
      <c r="AB50" s="116" t="s">
        <v>210</v>
      </c>
      <c r="AC50" s="116" t="s">
        <v>210</v>
      </c>
      <c r="AD50" s="116" t="s">
        <v>222</v>
      </c>
      <c r="AE50" s="116"/>
      <c r="AF50" s="114"/>
      <c r="AG50" s="114"/>
      <c r="AH50" s="114"/>
      <c r="AI50" s="114"/>
      <c r="AJ50" s="114"/>
      <c r="AK50" s="114"/>
      <c r="AL50" s="114"/>
      <c r="AM50" s="121"/>
      <c r="AN50" s="121"/>
      <c r="AO50" s="121"/>
      <c r="AP50" s="121"/>
      <c r="AQ50" s="126" t="e">
        <f t="shared" si="0"/>
        <v>#N/A</v>
      </c>
      <c r="AR50" s="127"/>
      <c r="AS50" s="127"/>
      <c r="AT50" s="131" t="str">
        <f t="shared" si="1"/>
        <v>米天德(P2)</v>
      </c>
      <c r="AU50" s="132" t="e">
        <f t="shared" si="2"/>
        <v>#N/A</v>
      </c>
    </row>
    <row r="51" spans="1:47" ht="25.05" customHeight="1">
      <c r="A51" s="106" t="s">
        <v>309</v>
      </c>
      <c r="B51" s="107" t="s">
        <v>310</v>
      </c>
      <c r="C51" s="108" t="s">
        <v>311</v>
      </c>
      <c r="D51" s="108" t="s">
        <v>140</v>
      </c>
      <c r="E51" s="108" t="s">
        <v>63</v>
      </c>
      <c r="F51" s="108" t="s">
        <v>203</v>
      </c>
      <c r="G51" s="108" t="s">
        <v>204</v>
      </c>
      <c r="H51" s="108" t="s">
        <v>306</v>
      </c>
      <c r="I51" s="108" t="s">
        <v>307</v>
      </c>
      <c r="J51" s="108" t="s">
        <v>207</v>
      </c>
      <c r="K51" s="108">
        <v>35</v>
      </c>
      <c r="L51" s="108" t="s">
        <v>159</v>
      </c>
      <c r="M51" s="108" t="s">
        <v>188</v>
      </c>
      <c r="N51" s="110">
        <v>43766</v>
      </c>
      <c r="O51" s="111" t="s">
        <v>312</v>
      </c>
      <c r="P51" s="110" t="s">
        <v>305</v>
      </c>
      <c r="Q51" s="110" t="s">
        <v>151</v>
      </c>
      <c r="R51" s="110"/>
      <c r="S51" s="114"/>
      <c r="T51" s="116" t="s">
        <v>217</v>
      </c>
      <c r="U51" s="116" t="s">
        <v>210</v>
      </c>
      <c r="V51" s="116" t="s">
        <v>210</v>
      </c>
      <c r="W51" s="116" t="s">
        <v>210</v>
      </c>
      <c r="X51" s="116" t="s">
        <v>210</v>
      </c>
      <c r="Y51" s="116" t="s">
        <v>210</v>
      </c>
      <c r="Z51" s="116" t="s">
        <v>217</v>
      </c>
      <c r="AA51" s="116" t="s">
        <v>210</v>
      </c>
      <c r="AB51" s="116" t="s">
        <v>210</v>
      </c>
      <c r="AC51" s="116" t="s">
        <v>217</v>
      </c>
      <c r="AD51" s="116" t="s">
        <v>210</v>
      </c>
      <c r="AE51" s="116"/>
      <c r="AF51" s="114"/>
      <c r="AG51" s="114"/>
      <c r="AH51" s="114"/>
      <c r="AI51" s="114"/>
      <c r="AJ51" s="114"/>
      <c r="AK51" s="114"/>
      <c r="AL51" s="114"/>
      <c r="AM51" s="121"/>
      <c r="AN51" s="121"/>
      <c r="AO51" s="121"/>
      <c r="AP51" s="121"/>
      <c r="AQ51" s="126" t="e">
        <f t="shared" si="0"/>
        <v>#N/A</v>
      </c>
      <c r="AR51" s="127"/>
      <c r="AS51" s="127"/>
      <c r="AT51" s="131" t="str">
        <f t="shared" si="1"/>
        <v>王禄雄(P2)</v>
      </c>
      <c r="AU51" s="132" t="e">
        <f t="shared" si="2"/>
        <v>#N/A</v>
      </c>
    </row>
    <row r="52" spans="1:47" ht="25.05" customHeight="1">
      <c r="A52" s="106" t="s">
        <v>313</v>
      </c>
      <c r="B52" s="107" t="s">
        <v>314</v>
      </c>
      <c r="C52" s="108" t="s">
        <v>315</v>
      </c>
      <c r="D52" s="108" t="s">
        <v>140</v>
      </c>
      <c r="E52" s="108" t="s">
        <v>63</v>
      </c>
      <c r="F52" s="108" t="s">
        <v>203</v>
      </c>
      <c r="G52" s="108" t="s">
        <v>204</v>
      </c>
      <c r="H52" s="108" t="s">
        <v>306</v>
      </c>
      <c r="I52" s="108" t="s">
        <v>307</v>
      </c>
      <c r="J52" s="108" t="s">
        <v>207</v>
      </c>
      <c r="K52" s="108">
        <v>31</v>
      </c>
      <c r="L52" s="108" t="s">
        <v>159</v>
      </c>
      <c r="M52" s="108" t="s">
        <v>188</v>
      </c>
      <c r="N52" s="110">
        <v>43815</v>
      </c>
      <c r="O52" s="111" t="s">
        <v>316</v>
      </c>
      <c r="P52" s="110" t="s">
        <v>305</v>
      </c>
      <c r="Q52" s="110" t="s">
        <v>151</v>
      </c>
      <c r="R52" s="110"/>
      <c r="S52" s="114"/>
      <c r="T52" s="116" t="s">
        <v>210</v>
      </c>
      <c r="U52" s="116" t="s">
        <v>217</v>
      </c>
      <c r="V52" s="116" t="s">
        <v>217</v>
      </c>
      <c r="W52" s="116" t="s">
        <v>217</v>
      </c>
      <c r="X52" s="116" t="s">
        <v>217</v>
      </c>
      <c r="Y52" s="116" t="s">
        <v>217</v>
      </c>
      <c r="Z52" s="116" t="s">
        <v>210</v>
      </c>
      <c r="AA52" s="116" t="s">
        <v>217</v>
      </c>
      <c r="AB52" s="116" t="s">
        <v>217</v>
      </c>
      <c r="AC52" s="116" t="s">
        <v>210</v>
      </c>
      <c r="AD52" s="116" t="s">
        <v>217</v>
      </c>
      <c r="AE52" s="116"/>
      <c r="AF52" s="114"/>
      <c r="AG52" s="114"/>
      <c r="AH52" s="114"/>
      <c r="AI52" s="114"/>
      <c r="AJ52" s="114"/>
      <c r="AK52" s="114"/>
      <c r="AL52" s="114"/>
      <c r="AM52" s="121"/>
      <c r="AN52" s="121"/>
      <c r="AO52" s="121"/>
      <c r="AP52" s="121"/>
      <c r="AQ52" s="126" t="e">
        <f t="shared" si="0"/>
        <v>#N/A</v>
      </c>
      <c r="AR52" s="127"/>
      <c r="AS52" s="127"/>
      <c r="AT52" s="131" t="str">
        <f t="shared" si="1"/>
        <v>焦伟龙(P2)</v>
      </c>
      <c r="AU52" s="132" t="e">
        <f t="shared" si="2"/>
        <v>#N/A</v>
      </c>
    </row>
    <row r="53" spans="1:47" ht="25.05" customHeight="1">
      <c r="A53" s="106" t="s">
        <v>317</v>
      </c>
      <c r="B53" s="107" t="s">
        <v>318</v>
      </c>
      <c r="C53" s="108" t="s">
        <v>319</v>
      </c>
      <c r="D53" s="108" t="s">
        <v>140</v>
      </c>
      <c r="E53" s="108" t="s">
        <v>63</v>
      </c>
      <c r="F53" s="108" t="s">
        <v>203</v>
      </c>
      <c r="G53" s="108" t="s">
        <v>204</v>
      </c>
      <c r="H53" s="108" t="s">
        <v>306</v>
      </c>
      <c r="I53" s="108" t="s">
        <v>307</v>
      </c>
      <c r="J53" s="108" t="s">
        <v>207</v>
      </c>
      <c r="K53" s="108">
        <v>29</v>
      </c>
      <c r="L53" s="108" t="s">
        <v>68</v>
      </c>
      <c r="M53" s="108" t="s">
        <v>188</v>
      </c>
      <c r="N53" s="110">
        <v>43986</v>
      </c>
      <c r="O53" s="111" t="s">
        <v>320</v>
      </c>
      <c r="P53" s="110" t="s">
        <v>305</v>
      </c>
      <c r="Q53" s="110" t="s">
        <v>151</v>
      </c>
      <c r="R53" s="110"/>
      <c r="S53" s="114"/>
      <c r="T53" s="116" t="s">
        <v>210</v>
      </c>
      <c r="U53" s="116" t="s">
        <v>217</v>
      </c>
      <c r="V53" s="116" t="s">
        <v>210</v>
      </c>
      <c r="W53" s="116" t="s">
        <v>222</v>
      </c>
      <c r="X53" s="116" t="s">
        <v>210</v>
      </c>
      <c r="Y53" s="116" t="s">
        <v>210</v>
      </c>
      <c r="Z53" s="116" t="s">
        <v>210</v>
      </c>
      <c r="AA53" s="116" t="s">
        <v>222</v>
      </c>
      <c r="AB53" s="116" t="s">
        <v>210</v>
      </c>
      <c r="AC53" s="116" t="s">
        <v>222</v>
      </c>
      <c r="AD53" s="116" t="s">
        <v>210</v>
      </c>
      <c r="AE53" s="116"/>
      <c r="AF53" s="114"/>
      <c r="AG53" s="114"/>
      <c r="AH53" s="114"/>
      <c r="AI53" s="114"/>
      <c r="AJ53" s="114"/>
      <c r="AK53" s="114"/>
      <c r="AL53" s="114"/>
      <c r="AM53" s="121"/>
      <c r="AN53" s="121"/>
      <c r="AO53" s="121"/>
      <c r="AP53" s="121"/>
      <c r="AQ53" s="126" t="e">
        <f t="shared" si="0"/>
        <v>#N/A</v>
      </c>
      <c r="AR53" s="127"/>
      <c r="AS53" s="127"/>
      <c r="AT53" s="131" t="str">
        <f t="shared" si="1"/>
        <v>秦祥盛(P2)</v>
      </c>
      <c r="AU53" s="132" t="e">
        <f t="shared" si="2"/>
        <v>#N/A</v>
      </c>
    </row>
    <row r="54" spans="1:47" ht="25.05" customHeight="1">
      <c r="A54" s="106" t="s">
        <v>321</v>
      </c>
      <c r="B54" s="107" t="s">
        <v>322</v>
      </c>
      <c r="C54" s="108" t="s">
        <v>323</v>
      </c>
      <c r="D54" s="108" t="s">
        <v>140</v>
      </c>
      <c r="E54" s="108" t="s">
        <v>63</v>
      </c>
      <c r="F54" s="108" t="s">
        <v>203</v>
      </c>
      <c r="G54" s="108" t="s">
        <v>204</v>
      </c>
      <c r="H54" s="108" t="s">
        <v>306</v>
      </c>
      <c r="I54" s="108" t="s">
        <v>307</v>
      </c>
      <c r="J54" s="108" t="s">
        <v>207</v>
      </c>
      <c r="K54" s="108">
        <v>26</v>
      </c>
      <c r="L54" s="108" t="s">
        <v>93</v>
      </c>
      <c r="M54" s="108" t="s">
        <v>188</v>
      </c>
      <c r="N54" s="110">
        <v>44427</v>
      </c>
      <c r="O54" s="111" t="s">
        <v>324</v>
      </c>
      <c r="P54" s="110" t="s">
        <v>305</v>
      </c>
      <c r="Q54" s="110" t="s">
        <v>151</v>
      </c>
      <c r="R54" s="110"/>
      <c r="S54" s="114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4"/>
      <c r="AG54" s="114"/>
      <c r="AH54" s="114"/>
      <c r="AI54" s="114"/>
      <c r="AJ54" s="114"/>
      <c r="AK54" s="114"/>
      <c r="AL54" s="114"/>
      <c r="AM54" s="121"/>
      <c r="AN54" s="121"/>
      <c r="AO54" s="121"/>
      <c r="AP54" s="121"/>
      <c r="AQ54" s="126" t="e">
        <f t="shared" si="0"/>
        <v>#N/A</v>
      </c>
      <c r="AR54" s="127"/>
      <c r="AS54" s="127"/>
      <c r="AT54" s="131" t="str">
        <f t="shared" si="1"/>
        <v>符启优(P2)</v>
      </c>
      <c r="AU54" s="132" t="e">
        <f t="shared" si="2"/>
        <v>#N/A</v>
      </c>
    </row>
    <row r="55" spans="1:47" ht="25.05" customHeight="1">
      <c r="A55" s="106" t="s">
        <v>325</v>
      </c>
      <c r="B55" s="107" t="s">
        <v>326</v>
      </c>
      <c r="C55" s="108" t="s">
        <v>327</v>
      </c>
      <c r="D55" s="108" t="s">
        <v>140</v>
      </c>
      <c r="E55" s="108" t="s">
        <v>63</v>
      </c>
      <c r="F55" s="108" t="s">
        <v>203</v>
      </c>
      <c r="G55" s="108" t="s">
        <v>204</v>
      </c>
      <c r="H55" s="108" t="s">
        <v>328</v>
      </c>
      <c r="I55" s="108" t="s">
        <v>329</v>
      </c>
      <c r="J55" s="108" t="s">
        <v>207</v>
      </c>
      <c r="K55" s="108">
        <v>26</v>
      </c>
      <c r="L55" s="108" t="s">
        <v>68</v>
      </c>
      <c r="M55" s="108" t="s">
        <v>330</v>
      </c>
      <c r="N55" s="110">
        <v>43724</v>
      </c>
      <c r="O55" s="111" t="s">
        <v>331</v>
      </c>
      <c r="P55" s="110" t="s">
        <v>332</v>
      </c>
      <c r="Q55" s="110" t="s">
        <v>72</v>
      </c>
      <c r="R55" s="110"/>
      <c r="S55" s="114"/>
      <c r="T55" s="116" t="s">
        <v>211</v>
      </c>
      <c r="U55" s="116" t="s">
        <v>217</v>
      </c>
      <c r="V55" s="116" t="s">
        <v>210</v>
      </c>
      <c r="W55" s="116" t="s">
        <v>217</v>
      </c>
      <c r="X55" s="116" t="s">
        <v>210</v>
      </c>
      <c r="Y55" s="116" t="s">
        <v>210</v>
      </c>
      <c r="Z55" s="116" t="s">
        <v>217</v>
      </c>
      <c r="AA55" s="116" t="s">
        <v>211</v>
      </c>
      <c r="AB55" s="116" t="s">
        <v>217</v>
      </c>
      <c r="AC55" s="116" t="s">
        <v>211</v>
      </c>
      <c r="AD55" s="116" t="s">
        <v>217</v>
      </c>
      <c r="AE55" s="116"/>
      <c r="AF55" s="114"/>
      <c r="AG55" s="114"/>
      <c r="AH55" s="114"/>
      <c r="AI55" s="114"/>
      <c r="AJ55" s="114"/>
      <c r="AK55" s="114"/>
      <c r="AL55" s="114"/>
      <c r="AM55" s="121"/>
      <c r="AN55" s="121"/>
      <c r="AO55" s="121"/>
      <c r="AP55" s="121"/>
      <c r="AQ55" s="126" t="e">
        <f t="shared" si="0"/>
        <v>#N/A</v>
      </c>
      <c r="AR55" s="127"/>
      <c r="AS55" s="127"/>
      <c r="AT55" s="131" t="str">
        <f t="shared" si="1"/>
        <v>林汉孔(P2)</v>
      </c>
      <c r="AU55" s="132" t="e">
        <f t="shared" si="2"/>
        <v>#N/A</v>
      </c>
    </row>
    <row r="56" spans="1:47" ht="25.05" customHeight="1">
      <c r="A56" s="106" t="s">
        <v>333</v>
      </c>
      <c r="B56" s="107" t="s">
        <v>334</v>
      </c>
      <c r="C56" s="108" t="s">
        <v>332</v>
      </c>
      <c r="D56" s="108" t="s">
        <v>62</v>
      </c>
      <c r="E56" s="108" t="s">
        <v>63</v>
      </c>
      <c r="F56" s="108" t="s">
        <v>203</v>
      </c>
      <c r="G56" s="108" t="s">
        <v>204</v>
      </c>
      <c r="H56" s="108" t="s">
        <v>328</v>
      </c>
      <c r="I56" s="108" t="s">
        <v>329</v>
      </c>
      <c r="J56" s="108" t="s">
        <v>269</v>
      </c>
      <c r="K56" s="108">
        <v>35</v>
      </c>
      <c r="L56" s="108" t="s">
        <v>68</v>
      </c>
      <c r="M56" s="108" t="s">
        <v>330</v>
      </c>
      <c r="N56" s="110">
        <v>43930</v>
      </c>
      <c r="O56" s="111"/>
      <c r="P56" s="110" t="s">
        <v>234</v>
      </c>
      <c r="Q56" s="110" t="s">
        <v>72</v>
      </c>
      <c r="R56" s="110"/>
      <c r="S56" s="114"/>
      <c r="T56" s="116" t="s">
        <v>210</v>
      </c>
      <c r="U56" s="116" t="s">
        <v>222</v>
      </c>
      <c r="V56" s="116" t="s">
        <v>210</v>
      </c>
      <c r="W56" s="116" t="s">
        <v>210</v>
      </c>
      <c r="X56" s="116" t="s">
        <v>210</v>
      </c>
      <c r="Y56" s="116" t="s">
        <v>210</v>
      </c>
      <c r="Z56" s="116" t="s">
        <v>210</v>
      </c>
      <c r="AA56" s="116" t="s">
        <v>210</v>
      </c>
      <c r="AB56" s="116" t="s">
        <v>210</v>
      </c>
      <c r="AC56" s="116" t="s">
        <v>211</v>
      </c>
      <c r="AD56" s="116" t="s">
        <v>210</v>
      </c>
      <c r="AE56" s="116"/>
      <c r="AF56" s="114"/>
      <c r="AG56" s="114"/>
      <c r="AH56" s="114"/>
      <c r="AI56" s="114"/>
      <c r="AJ56" s="114"/>
      <c r="AK56" s="114"/>
      <c r="AL56" s="114"/>
      <c r="AM56" s="121"/>
      <c r="AN56" s="121"/>
      <c r="AO56" s="121"/>
      <c r="AP56" s="121"/>
      <c r="AQ56" s="126" t="e">
        <f t="shared" si="0"/>
        <v>#N/A</v>
      </c>
      <c r="AR56" s="127"/>
      <c r="AS56" s="127"/>
      <c r="AT56" s="131" t="str">
        <f t="shared" si="1"/>
        <v>吴远德(P3)</v>
      </c>
      <c r="AU56" s="132" t="e">
        <f t="shared" si="2"/>
        <v>#N/A</v>
      </c>
    </row>
    <row r="57" spans="1:47" ht="25.05" customHeight="1">
      <c r="A57" s="106" t="s">
        <v>335</v>
      </c>
      <c r="B57" s="107" t="s">
        <v>336</v>
      </c>
      <c r="C57" s="108" t="s">
        <v>337</v>
      </c>
      <c r="D57" s="108" t="s">
        <v>62</v>
      </c>
      <c r="E57" s="108" t="s">
        <v>63</v>
      </c>
      <c r="F57" s="108" t="s">
        <v>203</v>
      </c>
      <c r="G57" s="108" t="s">
        <v>204</v>
      </c>
      <c r="H57" s="108" t="s">
        <v>328</v>
      </c>
      <c r="I57" s="108" t="s">
        <v>338</v>
      </c>
      <c r="J57" s="108" t="s">
        <v>207</v>
      </c>
      <c r="K57" s="108">
        <v>25</v>
      </c>
      <c r="L57" s="108" t="s">
        <v>339</v>
      </c>
      <c r="M57" s="108" t="s">
        <v>177</v>
      </c>
      <c r="N57" s="110">
        <v>42899</v>
      </c>
      <c r="O57" s="111" t="s">
        <v>340</v>
      </c>
      <c r="P57" s="110" t="s">
        <v>332</v>
      </c>
      <c r="Q57" s="110" t="s">
        <v>72</v>
      </c>
      <c r="R57" s="110"/>
      <c r="S57" s="114"/>
      <c r="T57" s="116" t="s">
        <v>222</v>
      </c>
      <c r="U57" s="116" t="s">
        <v>222</v>
      </c>
      <c r="V57" s="116" t="s">
        <v>222</v>
      </c>
      <c r="W57" s="116" t="s">
        <v>210</v>
      </c>
      <c r="X57" s="116" t="s">
        <v>217</v>
      </c>
      <c r="Y57" s="116" t="s">
        <v>210</v>
      </c>
      <c r="Z57" s="116" t="s">
        <v>210</v>
      </c>
      <c r="AA57" s="116" t="s">
        <v>211</v>
      </c>
      <c r="AB57" s="116" t="s">
        <v>210</v>
      </c>
      <c r="AC57" s="116" t="s">
        <v>210</v>
      </c>
      <c r="AD57" s="116" t="s">
        <v>210</v>
      </c>
      <c r="AE57" s="116"/>
      <c r="AF57" s="114"/>
      <c r="AG57" s="114"/>
      <c r="AH57" s="114"/>
      <c r="AI57" s="114"/>
      <c r="AJ57" s="114"/>
      <c r="AK57" s="114"/>
      <c r="AL57" s="114"/>
      <c r="AM57" s="121"/>
      <c r="AN57" s="121"/>
      <c r="AO57" s="121"/>
      <c r="AP57" s="121"/>
      <c r="AQ57" s="126" t="e">
        <f t="shared" si="0"/>
        <v>#N/A</v>
      </c>
      <c r="AR57" s="127"/>
      <c r="AS57" s="127"/>
      <c r="AT57" s="131" t="str">
        <f t="shared" si="1"/>
        <v>彭泽斌(P3)</v>
      </c>
      <c r="AU57" s="132" t="e">
        <f t="shared" si="2"/>
        <v>#N/A</v>
      </c>
    </row>
    <row r="58" spans="1:47" ht="25.05" customHeight="1">
      <c r="A58" s="106" t="s">
        <v>341</v>
      </c>
      <c r="B58" s="107" t="s">
        <v>342</v>
      </c>
      <c r="C58" s="108" t="s">
        <v>343</v>
      </c>
      <c r="D58" s="108" t="s">
        <v>62</v>
      </c>
      <c r="E58" s="108" t="s">
        <v>63</v>
      </c>
      <c r="F58" s="108" t="s">
        <v>203</v>
      </c>
      <c r="G58" s="108" t="s">
        <v>204</v>
      </c>
      <c r="H58" s="108" t="s">
        <v>328</v>
      </c>
      <c r="I58" s="108" t="s">
        <v>338</v>
      </c>
      <c r="J58" s="108" t="s">
        <v>269</v>
      </c>
      <c r="K58" s="108">
        <v>33</v>
      </c>
      <c r="L58" s="108" t="s">
        <v>68</v>
      </c>
      <c r="M58" s="108" t="s">
        <v>344</v>
      </c>
      <c r="N58" s="110">
        <v>43619</v>
      </c>
      <c r="O58" s="111" t="s">
        <v>345</v>
      </c>
      <c r="P58" s="110" t="s">
        <v>332</v>
      </c>
      <c r="Q58" s="110" t="s">
        <v>72</v>
      </c>
      <c r="R58" s="110"/>
      <c r="S58" s="114"/>
      <c r="T58" s="116" t="s">
        <v>211</v>
      </c>
      <c r="U58" s="116" t="s">
        <v>210</v>
      </c>
      <c r="V58" s="116" t="s">
        <v>210</v>
      </c>
      <c r="W58" s="116" t="s">
        <v>217</v>
      </c>
      <c r="X58" s="116" t="s">
        <v>222</v>
      </c>
      <c r="Y58" s="116" t="s">
        <v>210</v>
      </c>
      <c r="Z58" s="116" t="s">
        <v>210</v>
      </c>
      <c r="AA58" s="116" t="s">
        <v>222</v>
      </c>
      <c r="AB58" s="116" t="s">
        <v>222</v>
      </c>
      <c r="AC58" s="116" t="s">
        <v>222</v>
      </c>
      <c r="AD58" s="116" t="s">
        <v>210</v>
      </c>
      <c r="AE58" s="116"/>
      <c r="AF58" s="114"/>
      <c r="AG58" s="114"/>
      <c r="AH58" s="114"/>
      <c r="AI58" s="114"/>
      <c r="AJ58" s="114"/>
      <c r="AK58" s="114"/>
      <c r="AL58" s="114"/>
      <c r="AM58" s="121"/>
      <c r="AN58" s="121"/>
      <c r="AO58" s="121"/>
      <c r="AP58" s="121"/>
      <c r="AQ58" s="126" t="e">
        <f t="shared" si="0"/>
        <v>#N/A</v>
      </c>
      <c r="AR58" s="127"/>
      <c r="AS58" s="127"/>
      <c r="AT58" s="131" t="str">
        <f t="shared" si="1"/>
        <v>黄圣昌(P3)</v>
      </c>
      <c r="AU58" s="132" t="e">
        <f t="shared" si="2"/>
        <v>#N/A</v>
      </c>
    </row>
    <row r="59" spans="1:47" ht="25.05" customHeight="1">
      <c r="A59" s="106" t="s">
        <v>346</v>
      </c>
      <c r="B59" s="107" t="s">
        <v>347</v>
      </c>
      <c r="C59" s="108" t="s">
        <v>348</v>
      </c>
      <c r="D59" s="108" t="s">
        <v>140</v>
      </c>
      <c r="E59" s="108" t="s">
        <v>63</v>
      </c>
      <c r="F59" s="108" t="s">
        <v>203</v>
      </c>
      <c r="G59" s="108" t="s">
        <v>204</v>
      </c>
      <c r="H59" s="108" t="s">
        <v>328</v>
      </c>
      <c r="I59" s="108" t="s">
        <v>338</v>
      </c>
      <c r="J59" s="108" t="s">
        <v>207</v>
      </c>
      <c r="K59" s="108">
        <v>25</v>
      </c>
      <c r="L59" s="108" t="s">
        <v>68</v>
      </c>
      <c r="M59" s="108" t="s">
        <v>177</v>
      </c>
      <c r="N59" s="110">
        <v>43818</v>
      </c>
      <c r="O59" s="111" t="s">
        <v>349</v>
      </c>
      <c r="P59" s="110" t="s">
        <v>332</v>
      </c>
      <c r="Q59" s="110" t="s">
        <v>72</v>
      </c>
      <c r="R59" s="110"/>
      <c r="S59" s="114"/>
      <c r="T59" s="116" t="s">
        <v>211</v>
      </c>
      <c r="U59" s="116" t="s">
        <v>210</v>
      </c>
      <c r="V59" s="116" t="s">
        <v>217</v>
      </c>
      <c r="W59" s="116" t="s">
        <v>210</v>
      </c>
      <c r="X59" s="116" t="s">
        <v>210</v>
      </c>
      <c r="Y59" s="116" t="s">
        <v>222</v>
      </c>
      <c r="Z59" s="116" t="s">
        <v>222</v>
      </c>
      <c r="AA59" s="116" t="s">
        <v>210</v>
      </c>
      <c r="AB59" s="116" t="s">
        <v>210</v>
      </c>
      <c r="AC59" s="116" t="s">
        <v>210</v>
      </c>
      <c r="AD59" s="116" t="s">
        <v>210</v>
      </c>
      <c r="AE59" s="116"/>
      <c r="AF59" s="114"/>
      <c r="AG59" s="114"/>
      <c r="AH59" s="114"/>
      <c r="AI59" s="114"/>
      <c r="AJ59" s="114"/>
      <c r="AK59" s="114"/>
      <c r="AL59" s="114"/>
      <c r="AM59" s="121"/>
      <c r="AN59" s="121"/>
      <c r="AO59" s="121"/>
      <c r="AP59" s="121"/>
      <c r="AQ59" s="126" t="e">
        <f t="shared" si="0"/>
        <v>#N/A</v>
      </c>
      <c r="AR59" s="127"/>
      <c r="AS59" s="127"/>
      <c r="AT59" s="131" t="str">
        <f t="shared" si="1"/>
        <v>廖贵任(P2)</v>
      </c>
      <c r="AU59" s="132" t="e">
        <f t="shared" si="2"/>
        <v>#N/A</v>
      </c>
    </row>
    <row r="60" spans="1:47" ht="25.05" customHeight="1">
      <c r="A60" s="106" t="s">
        <v>350</v>
      </c>
      <c r="B60" s="107" t="s">
        <v>351</v>
      </c>
      <c r="C60" s="108" t="s">
        <v>352</v>
      </c>
      <c r="D60" s="108" t="s">
        <v>140</v>
      </c>
      <c r="E60" s="108" t="s">
        <v>63</v>
      </c>
      <c r="F60" s="108" t="s">
        <v>203</v>
      </c>
      <c r="G60" s="108" t="s">
        <v>204</v>
      </c>
      <c r="H60" s="108" t="s">
        <v>328</v>
      </c>
      <c r="I60" s="108" t="s">
        <v>338</v>
      </c>
      <c r="J60" s="108" t="s">
        <v>207</v>
      </c>
      <c r="K60" s="108">
        <v>25</v>
      </c>
      <c r="L60" s="108" t="s">
        <v>68</v>
      </c>
      <c r="M60" s="108" t="s">
        <v>177</v>
      </c>
      <c r="N60" s="110">
        <v>44068</v>
      </c>
      <c r="O60" s="111"/>
      <c r="P60" s="110" t="s">
        <v>332</v>
      </c>
      <c r="Q60" s="110" t="s">
        <v>72</v>
      </c>
      <c r="R60" s="110"/>
      <c r="S60" s="114"/>
      <c r="T60" s="116" t="s">
        <v>210</v>
      </c>
      <c r="U60" s="116" t="s">
        <v>210</v>
      </c>
      <c r="V60" s="116" t="s">
        <v>210</v>
      </c>
      <c r="W60" s="116" t="s">
        <v>210</v>
      </c>
      <c r="X60" s="116" t="s">
        <v>210</v>
      </c>
      <c r="Y60" s="116" t="s">
        <v>217</v>
      </c>
      <c r="Z60" s="116" t="s">
        <v>210</v>
      </c>
      <c r="AA60" s="116" t="s">
        <v>211</v>
      </c>
      <c r="AB60" s="116" t="s">
        <v>210</v>
      </c>
      <c r="AC60" s="116" t="s">
        <v>211</v>
      </c>
      <c r="AD60" s="116" t="s">
        <v>210</v>
      </c>
      <c r="AE60" s="116"/>
      <c r="AF60" s="114"/>
      <c r="AG60" s="114"/>
      <c r="AH60" s="114"/>
      <c r="AI60" s="114"/>
      <c r="AJ60" s="114"/>
      <c r="AK60" s="114"/>
      <c r="AL60" s="114"/>
      <c r="AM60" s="121"/>
      <c r="AN60" s="121"/>
      <c r="AO60" s="121"/>
      <c r="AP60" s="121"/>
      <c r="AQ60" s="126" t="e">
        <f t="shared" si="0"/>
        <v>#N/A</v>
      </c>
      <c r="AR60" s="127"/>
      <c r="AS60" s="127"/>
      <c r="AT60" s="131" t="str">
        <f t="shared" si="1"/>
        <v>蓝建明(P2)</v>
      </c>
      <c r="AU60" s="132" t="e">
        <f t="shared" si="2"/>
        <v>#N/A</v>
      </c>
    </row>
    <row r="61" spans="1:47" ht="25.05" customHeight="1">
      <c r="A61" s="106" t="s">
        <v>353</v>
      </c>
      <c r="B61" s="107" t="s">
        <v>354</v>
      </c>
      <c r="C61" s="108" t="s">
        <v>355</v>
      </c>
      <c r="D61" s="108" t="s">
        <v>140</v>
      </c>
      <c r="E61" s="108" t="s">
        <v>63</v>
      </c>
      <c r="F61" s="108" t="s">
        <v>203</v>
      </c>
      <c r="G61" s="108" t="s">
        <v>204</v>
      </c>
      <c r="H61" s="108" t="s">
        <v>328</v>
      </c>
      <c r="I61" s="108" t="s">
        <v>338</v>
      </c>
      <c r="J61" s="108" t="s">
        <v>207</v>
      </c>
      <c r="K61" s="108">
        <v>27</v>
      </c>
      <c r="L61" s="108" t="s">
        <v>68</v>
      </c>
      <c r="M61" s="108" t="s">
        <v>177</v>
      </c>
      <c r="N61" s="110">
        <v>44427</v>
      </c>
      <c r="O61" s="111" t="s">
        <v>356</v>
      </c>
      <c r="P61" s="110" t="s">
        <v>332</v>
      </c>
      <c r="Q61" s="110" t="s">
        <v>72</v>
      </c>
      <c r="R61" s="110"/>
      <c r="S61" s="114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4"/>
      <c r="AG61" s="114"/>
      <c r="AH61" s="114"/>
      <c r="AI61" s="114"/>
      <c r="AJ61" s="114"/>
      <c r="AK61" s="114"/>
      <c r="AL61" s="114"/>
      <c r="AM61" s="121"/>
      <c r="AN61" s="121"/>
      <c r="AO61" s="121"/>
      <c r="AP61" s="121"/>
      <c r="AQ61" s="126" t="e">
        <f t="shared" si="0"/>
        <v>#N/A</v>
      </c>
      <c r="AR61" s="127"/>
      <c r="AS61" s="127"/>
      <c r="AT61" s="131" t="str">
        <f t="shared" si="1"/>
        <v>孙先成(P2)</v>
      </c>
      <c r="AU61" s="132" t="e">
        <f t="shared" si="2"/>
        <v>#N/A</v>
      </c>
    </row>
    <row r="62" spans="1:47" ht="25.05" customHeight="1">
      <c r="A62" s="106" t="s">
        <v>357</v>
      </c>
      <c r="B62" s="107" t="s">
        <v>358</v>
      </c>
      <c r="C62" s="108" t="s">
        <v>359</v>
      </c>
      <c r="D62" s="108" t="s">
        <v>140</v>
      </c>
      <c r="E62" s="108" t="s">
        <v>63</v>
      </c>
      <c r="F62" s="108" t="s">
        <v>203</v>
      </c>
      <c r="G62" s="108" t="s">
        <v>204</v>
      </c>
      <c r="H62" s="108" t="s">
        <v>360</v>
      </c>
      <c r="I62" s="108" t="s">
        <v>361</v>
      </c>
      <c r="J62" s="108" t="s">
        <v>207</v>
      </c>
      <c r="K62" s="108">
        <v>27</v>
      </c>
      <c r="L62" s="108" t="s">
        <v>68</v>
      </c>
      <c r="M62" s="108" t="s">
        <v>362</v>
      </c>
      <c r="N62" s="110">
        <v>43928</v>
      </c>
      <c r="O62" s="111"/>
      <c r="P62" s="110" t="s">
        <v>363</v>
      </c>
      <c r="Q62" s="110" t="s">
        <v>151</v>
      </c>
      <c r="R62" s="110"/>
      <c r="S62" s="114"/>
      <c r="T62" s="116" t="s">
        <v>212</v>
      </c>
      <c r="U62" s="116" t="s">
        <v>210</v>
      </c>
      <c r="V62" s="116" t="s">
        <v>222</v>
      </c>
      <c r="W62" s="116" t="s">
        <v>210</v>
      </c>
      <c r="X62" s="116" t="s">
        <v>222</v>
      </c>
      <c r="Y62" s="116" t="s">
        <v>217</v>
      </c>
      <c r="Z62" s="116" t="s">
        <v>210</v>
      </c>
      <c r="AA62" s="116" t="s">
        <v>212</v>
      </c>
      <c r="AB62" s="116" t="s">
        <v>222</v>
      </c>
      <c r="AC62" s="116" t="s">
        <v>210</v>
      </c>
      <c r="AD62" s="116" t="s">
        <v>210</v>
      </c>
      <c r="AE62" s="116"/>
      <c r="AF62" s="114"/>
      <c r="AG62" s="114"/>
      <c r="AH62" s="114"/>
      <c r="AI62" s="114"/>
      <c r="AJ62" s="114"/>
      <c r="AK62" s="114"/>
      <c r="AL62" s="114"/>
      <c r="AM62" s="121"/>
      <c r="AN62" s="121"/>
      <c r="AO62" s="121"/>
      <c r="AP62" s="121"/>
      <c r="AQ62" s="126" t="e">
        <f t="shared" si="0"/>
        <v>#N/A</v>
      </c>
      <c r="AR62" s="127"/>
      <c r="AS62" s="127"/>
      <c r="AT62" s="131" t="str">
        <f t="shared" si="1"/>
        <v>刘兴海(P2)</v>
      </c>
      <c r="AU62" s="132" t="e">
        <f t="shared" si="2"/>
        <v>#N/A</v>
      </c>
    </row>
    <row r="63" spans="1:47" ht="25.05" customHeight="1">
      <c r="A63" s="106" t="s">
        <v>364</v>
      </c>
      <c r="B63" s="107" t="s">
        <v>365</v>
      </c>
      <c r="C63" s="108" t="s">
        <v>366</v>
      </c>
      <c r="D63" s="108" t="s">
        <v>140</v>
      </c>
      <c r="E63" s="108" t="s">
        <v>63</v>
      </c>
      <c r="F63" s="108" t="s">
        <v>203</v>
      </c>
      <c r="G63" s="108" t="s">
        <v>204</v>
      </c>
      <c r="H63" s="108" t="s">
        <v>360</v>
      </c>
      <c r="I63" s="108" t="s">
        <v>361</v>
      </c>
      <c r="J63" s="108" t="s">
        <v>207</v>
      </c>
      <c r="K63" s="108">
        <v>28</v>
      </c>
      <c r="L63" s="108" t="s">
        <v>68</v>
      </c>
      <c r="M63" s="108" t="s">
        <v>362</v>
      </c>
      <c r="N63" s="110">
        <v>44256</v>
      </c>
      <c r="O63" s="111" t="s">
        <v>367</v>
      </c>
      <c r="P63" s="110" t="s">
        <v>363</v>
      </c>
      <c r="Q63" s="110" t="s">
        <v>151</v>
      </c>
      <c r="R63" s="110"/>
      <c r="S63" s="114"/>
      <c r="T63" s="116"/>
      <c r="U63" s="116"/>
      <c r="V63" s="116"/>
      <c r="W63" s="116"/>
      <c r="X63" s="116"/>
      <c r="Y63" s="116" t="s">
        <v>222</v>
      </c>
      <c r="Z63" s="116" t="s">
        <v>210</v>
      </c>
      <c r="AA63" s="116" t="s">
        <v>222</v>
      </c>
      <c r="AB63" s="116" t="s">
        <v>210</v>
      </c>
      <c r="AC63" s="116" t="s">
        <v>210</v>
      </c>
      <c r="AD63" s="116" t="s">
        <v>210</v>
      </c>
      <c r="AE63" s="116"/>
      <c r="AF63" s="114"/>
      <c r="AG63" s="114"/>
      <c r="AH63" s="114"/>
      <c r="AI63" s="114"/>
      <c r="AJ63" s="114"/>
      <c r="AK63" s="114"/>
      <c r="AL63" s="114"/>
      <c r="AM63" s="121"/>
      <c r="AN63" s="121"/>
      <c r="AO63" s="121"/>
      <c r="AP63" s="121"/>
      <c r="AQ63" s="126" t="e">
        <f t="shared" si="0"/>
        <v>#N/A</v>
      </c>
      <c r="AR63" s="127"/>
      <c r="AS63" s="127"/>
      <c r="AT63" s="131" t="str">
        <f t="shared" si="1"/>
        <v>陈金俊(P2)</v>
      </c>
      <c r="AU63" s="132" t="e">
        <f t="shared" si="2"/>
        <v>#N/A</v>
      </c>
    </row>
    <row r="64" spans="1:47" ht="25.05" customHeight="1">
      <c r="A64" s="106" t="s">
        <v>368</v>
      </c>
      <c r="B64" s="107" t="s">
        <v>369</v>
      </c>
      <c r="C64" s="108" t="s">
        <v>370</v>
      </c>
      <c r="D64" s="108" t="s">
        <v>140</v>
      </c>
      <c r="E64" s="108" t="s">
        <v>63</v>
      </c>
      <c r="F64" s="108" t="s">
        <v>203</v>
      </c>
      <c r="G64" s="108" t="s">
        <v>204</v>
      </c>
      <c r="H64" s="108" t="s">
        <v>360</v>
      </c>
      <c r="I64" s="108" t="s">
        <v>371</v>
      </c>
      <c r="J64" s="108" t="s">
        <v>207</v>
      </c>
      <c r="K64" s="108">
        <v>26</v>
      </c>
      <c r="L64" s="108" t="s">
        <v>159</v>
      </c>
      <c r="M64" s="108" t="s">
        <v>147</v>
      </c>
      <c r="N64" s="110">
        <v>43944</v>
      </c>
      <c r="O64" s="111"/>
      <c r="P64" s="110" t="s">
        <v>363</v>
      </c>
      <c r="Q64" s="110" t="s">
        <v>151</v>
      </c>
      <c r="R64" s="110"/>
      <c r="S64" s="114"/>
      <c r="T64" s="116" t="s">
        <v>212</v>
      </c>
      <c r="U64" s="116" t="s">
        <v>210</v>
      </c>
      <c r="V64" s="116" t="s">
        <v>210</v>
      </c>
      <c r="W64" s="116" t="s">
        <v>210</v>
      </c>
      <c r="X64" s="116" t="s">
        <v>210</v>
      </c>
      <c r="Y64" s="116" t="s">
        <v>210</v>
      </c>
      <c r="Z64" s="116" t="s">
        <v>210</v>
      </c>
      <c r="AA64" s="116" t="s">
        <v>210</v>
      </c>
      <c r="AB64" s="116" t="s">
        <v>217</v>
      </c>
      <c r="AC64" s="116" t="s">
        <v>217</v>
      </c>
      <c r="AD64" s="116" t="s">
        <v>210</v>
      </c>
      <c r="AE64" s="116"/>
      <c r="AF64" s="114"/>
      <c r="AG64" s="114"/>
      <c r="AH64" s="114"/>
      <c r="AI64" s="114"/>
      <c r="AJ64" s="114"/>
      <c r="AK64" s="114"/>
      <c r="AL64" s="114"/>
      <c r="AM64" s="121"/>
      <c r="AN64" s="121"/>
      <c r="AO64" s="121"/>
      <c r="AP64" s="121"/>
      <c r="AQ64" s="126" t="e">
        <f t="shared" si="0"/>
        <v>#N/A</v>
      </c>
      <c r="AR64" s="127"/>
      <c r="AS64" s="127"/>
      <c r="AT64" s="131" t="str">
        <f t="shared" si="1"/>
        <v>万语(P2)</v>
      </c>
      <c r="AU64" s="132" t="e">
        <f t="shared" si="2"/>
        <v>#N/A</v>
      </c>
    </row>
    <row r="65" spans="1:47" ht="25.05" customHeight="1">
      <c r="A65" s="106" t="s">
        <v>372</v>
      </c>
      <c r="B65" s="107" t="s">
        <v>373</v>
      </c>
      <c r="C65" s="108" t="s">
        <v>374</v>
      </c>
      <c r="D65" s="108" t="s">
        <v>140</v>
      </c>
      <c r="E65" s="108" t="s">
        <v>63</v>
      </c>
      <c r="F65" s="108" t="s">
        <v>203</v>
      </c>
      <c r="G65" s="108" t="s">
        <v>204</v>
      </c>
      <c r="H65" s="108" t="s">
        <v>360</v>
      </c>
      <c r="I65" s="108" t="s">
        <v>371</v>
      </c>
      <c r="J65" s="108" t="s">
        <v>207</v>
      </c>
      <c r="K65" s="108">
        <v>24</v>
      </c>
      <c r="L65" s="108" t="s">
        <v>68</v>
      </c>
      <c r="M65" s="108" t="s">
        <v>147</v>
      </c>
      <c r="N65" s="110">
        <v>44077</v>
      </c>
      <c r="O65" s="111" t="s">
        <v>375</v>
      </c>
      <c r="P65" s="110" t="s">
        <v>363</v>
      </c>
      <c r="Q65" s="110" t="s">
        <v>151</v>
      </c>
      <c r="R65" s="110"/>
      <c r="S65" s="114"/>
      <c r="T65" s="116" t="s">
        <v>217</v>
      </c>
      <c r="U65" s="116" t="s">
        <v>210</v>
      </c>
      <c r="V65" s="116" t="s">
        <v>222</v>
      </c>
      <c r="W65" s="116" t="s">
        <v>222</v>
      </c>
      <c r="X65" s="116" t="s">
        <v>217</v>
      </c>
      <c r="Y65" s="116" t="s">
        <v>210</v>
      </c>
      <c r="Z65" s="116" t="s">
        <v>210</v>
      </c>
      <c r="AA65" s="116" t="s">
        <v>210</v>
      </c>
      <c r="AB65" s="116" t="s">
        <v>210</v>
      </c>
      <c r="AC65" s="116" t="s">
        <v>222</v>
      </c>
      <c r="AD65" s="116" t="s">
        <v>210</v>
      </c>
      <c r="AE65" s="116"/>
      <c r="AF65" s="114"/>
      <c r="AG65" s="114"/>
      <c r="AH65" s="114"/>
      <c r="AI65" s="114"/>
      <c r="AJ65" s="114"/>
      <c r="AK65" s="114"/>
      <c r="AL65" s="114"/>
      <c r="AM65" s="121"/>
      <c r="AN65" s="121"/>
      <c r="AO65" s="121"/>
      <c r="AP65" s="121"/>
      <c r="AQ65" s="126" t="e">
        <f t="shared" si="0"/>
        <v>#N/A</v>
      </c>
      <c r="AR65" s="127"/>
      <c r="AS65" s="127"/>
      <c r="AT65" s="131" t="str">
        <f t="shared" si="1"/>
        <v>黄伟民(P2)</v>
      </c>
      <c r="AU65" s="132" t="e">
        <f t="shared" si="2"/>
        <v>#N/A</v>
      </c>
    </row>
    <row r="66" spans="1:47" ht="25.05" customHeight="1">
      <c r="A66" s="106" t="s">
        <v>376</v>
      </c>
      <c r="B66" s="107" t="s">
        <v>377</v>
      </c>
      <c r="C66" s="108" t="s">
        <v>378</v>
      </c>
      <c r="D66" s="108" t="s">
        <v>140</v>
      </c>
      <c r="E66" s="108" t="s">
        <v>63</v>
      </c>
      <c r="F66" s="108" t="s">
        <v>203</v>
      </c>
      <c r="G66" s="108" t="s">
        <v>204</v>
      </c>
      <c r="H66" s="108" t="s">
        <v>360</v>
      </c>
      <c r="I66" s="108" t="s">
        <v>371</v>
      </c>
      <c r="J66" s="108" t="s">
        <v>207</v>
      </c>
      <c r="K66" s="108">
        <v>22</v>
      </c>
      <c r="L66" s="108" t="s">
        <v>159</v>
      </c>
      <c r="M66" s="108" t="s">
        <v>147</v>
      </c>
      <c r="N66" s="110">
        <v>44147</v>
      </c>
      <c r="O66" s="111" t="s">
        <v>379</v>
      </c>
      <c r="P66" s="110" t="s">
        <v>363</v>
      </c>
      <c r="Q66" s="110" t="s">
        <v>151</v>
      </c>
      <c r="R66" s="110"/>
      <c r="S66" s="114"/>
      <c r="T66" s="116"/>
      <c r="U66" s="116" t="s">
        <v>210</v>
      </c>
      <c r="V66" s="116" t="s">
        <v>210</v>
      </c>
      <c r="W66" s="116" t="s">
        <v>210</v>
      </c>
      <c r="X66" s="116" t="s">
        <v>210</v>
      </c>
      <c r="Y66" s="116" t="s">
        <v>210</v>
      </c>
      <c r="Z66" s="116" t="s">
        <v>217</v>
      </c>
      <c r="AA66" s="116" t="s">
        <v>210</v>
      </c>
      <c r="AB66" s="116" t="s">
        <v>222</v>
      </c>
      <c r="AC66" s="116" t="s">
        <v>210</v>
      </c>
      <c r="AD66" s="116" t="s">
        <v>211</v>
      </c>
      <c r="AE66" s="116"/>
      <c r="AF66" s="114"/>
      <c r="AG66" s="114"/>
      <c r="AH66" s="114"/>
      <c r="AI66" s="114"/>
      <c r="AJ66" s="114"/>
      <c r="AK66" s="114"/>
      <c r="AL66" s="114"/>
      <c r="AM66" s="121"/>
      <c r="AN66" s="121"/>
      <c r="AO66" s="121"/>
      <c r="AP66" s="121"/>
      <c r="AQ66" s="126" t="e">
        <f t="shared" si="0"/>
        <v>#N/A</v>
      </c>
      <c r="AR66" s="127"/>
      <c r="AS66" s="127"/>
      <c r="AT66" s="131" t="str">
        <f t="shared" si="1"/>
        <v>陈伟国(P2)</v>
      </c>
      <c r="AU66" s="132" t="e">
        <f t="shared" si="2"/>
        <v>#N/A</v>
      </c>
    </row>
    <row r="67" spans="1:47" ht="25.05" customHeight="1">
      <c r="A67" s="106" t="s">
        <v>380</v>
      </c>
      <c r="B67" s="107" t="s">
        <v>381</v>
      </c>
      <c r="C67" s="108" t="s">
        <v>382</v>
      </c>
      <c r="D67" s="108" t="s">
        <v>140</v>
      </c>
      <c r="E67" s="108" t="s">
        <v>63</v>
      </c>
      <c r="F67" s="108" t="s">
        <v>203</v>
      </c>
      <c r="G67" s="108" t="s">
        <v>204</v>
      </c>
      <c r="H67" s="108" t="s">
        <v>360</v>
      </c>
      <c r="I67" s="108" t="s">
        <v>371</v>
      </c>
      <c r="J67" s="108" t="s">
        <v>207</v>
      </c>
      <c r="K67" s="108">
        <v>25</v>
      </c>
      <c r="L67" s="108" t="s">
        <v>68</v>
      </c>
      <c r="M67" s="108" t="s">
        <v>383</v>
      </c>
      <c r="N67" s="110">
        <v>44441</v>
      </c>
      <c r="O67" s="111" t="s">
        <v>384</v>
      </c>
      <c r="P67" s="110" t="s">
        <v>363</v>
      </c>
      <c r="Q67" s="110" t="s">
        <v>151</v>
      </c>
      <c r="R67" s="110"/>
      <c r="S67" s="114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4"/>
      <c r="AG67" s="114"/>
      <c r="AH67" s="114"/>
      <c r="AI67" s="114"/>
      <c r="AJ67" s="114"/>
      <c r="AK67" s="114"/>
      <c r="AL67" s="114"/>
      <c r="AM67" s="121"/>
      <c r="AN67" s="121"/>
      <c r="AO67" s="121"/>
      <c r="AP67" s="121"/>
      <c r="AQ67" s="126" t="e">
        <f t="shared" si="0"/>
        <v>#N/A</v>
      </c>
      <c r="AR67" s="127"/>
      <c r="AS67" s="127"/>
      <c r="AT67" s="131" t="str">
        <f t="shared" si="1"/>
        <v>高海军(P2)</v>
      </c>
      <c r="AU67" s="132" t="e">
        <f t="shared" si="2"/>
        <v>#N/A</v>
      </c>
    </row>
    <row r="68" spans="1:47" ht="25.05" customHeight="1">
      <c r="A68" s="106" t="s">
        <v>385</v>
      </c>
      <c r="B68" s="107" t="s">
        <v>386</v>
      </c>
      <c r="C68" s="108" t="s">
        <v>387</v>
      </c>
      <c r="D68" s="108" t="s">
        <v>229</v>
      </c>
      <c r="E68" s="108" t="s">
        <v>63</v>
      </c>
      <c r="F68" s="108" t="s">
        <v>203</v>
      </c>
      <c r="G68" s="108" t="s">
        <v>204</v>
      </c>
      <c r="H68" s="108" t="s">
        <v>388</v>
      </c>
      <c r="I68" s="108" t="s">
        <v>389</v>
      </c>
      <c r="J68" s="108" t="s">
        <v>231</v>
      </c>
      <c r="K68" s="108">
        <v>31</v>
      </c>
      <c r="L68" s="108" t="s">
        <v>68</v>
      </c>
      <c r="M68" s="108" t="s">
        <v>390</v>
      </c>
      <c r="N68" s="110">
        <v>43271</v>
      </c>
      <c r="O68" s="111" t="s">
        <v>391</v>
      </c>
      <c r="P68" s="110" t="s">
        <v>392</v>
      </c>
      <c r="Q68" s="110" t="s">
        <v>72</v>
      </c>
      <c r="R68" s="110"/>
      <c r="S68" s="114"/>
      <c r="T68" s="116" t="s">
        <v>210</v>
      </c>
      <c r="U68" s="116" t="s">
        <v>210</v>
      </c>
      <c r="V68" s="116" t="s">
        <v>210</v>
      </c>
      <c r="W68" s="116" t="s">
        <v>210</v>
      </c>
      <c r="X68" s="116" t="s">
        <v>210</v>
      </c>
      <c r="Y68" s="116" t="s">
        <v>210</v>
      </c>
      <c r="Z68" s="116" t="s">
        <v>210</v>
      </c>
      <c r="AA68" s="116" t="s">
        <v>210</v>
      </c>
      <c r="AB68" s="116" t="s">
        <v>210</v>
      </c>
      <c r="AC68" s="116" t="s">
        <v>210</v>
      </c>
      <c r="AD68" s="116" t="s">
        <v>210</v>
      </c>
      <c r="AE68" s="116"/>
      <c r="AF68" s="114"/>
      <c r="AG68" s="114"/>
      <c r="AH68" s="114"/>
      <c r="AI68" s="114"/>
      <c r="AJ68" s="114"/>
      <c r="AK68" s="114"/>
      <c r="AL68" s="114"/>
      <c r="AM68" s="121"/>
      <c r="AN68" s="121"/>
      <c r="AO68" s="121"/>
      <c r="AP68" s="121"/>
      <c r="AQ68" s="126" t="e">
        <f t="shared" ref="AQ68:AQ131" si="3">VLOOKUP(S68&amp;AF68,AV:AW,2,0)</f>
        <v>#N/A</v>
      </c>
      <c r="AR68" s="128" t="s">
        <v>235</v>
      </c>
      <c r="AS68" s="127"/>
      <c r="AT68" s="131" t="str">
        <f t="shared" ref="AT68:AT131" si="4">C68&amp;"("&amp;D68&amp;")"</f>
        <v>罗智科(P4)</v>
      </c>
      <c r="AU68" s="132" t="e">
        <f t="shared" ref="AU68:AU86" si="5">AT68&amp;IF(COUNTIF(AQ69:AQ977,AQ68),"，"&amp;VLOOKUP(AQ68,AQ69:AU977,5,0),"")</f>
        <v>#N/A</v>
      </c>
    </row>
    <row r="69" spans="1:47" ht="25.05" customHeight="1">
      <c r="A69" s="106" t="s">
        <v>393</v>
      </c>
      <c r="B69" s="107" t="s">
        <v>394</v>
      </c>
      <c r="C69" s="108" t="s">
        <v>395</v>
      </c>
      <c r="D69" s="108" t="s">
        <v>140</v>
      </c>
      <c r="E69" s="108" t="s">
        <v>63</v>
      </c>
      <c r="F69" s="108" t="s">
        <v>203</v>
      </c>
      <c r="G69" s="108" t="s">
        <v>204</v>
      </c>
      <c r="H69" s="108" t="s">
        <v>388</v>
      </c>
      <c r="I69" s="108" t="s">
        <v>389</v>
      </c>
      <c r="J69" s="108" t="s">
        <v>207</v>
      </c>
      <c r="K69" s="108">
        <v>29</v>
      </c>
      <c r="L69" s="108" t="s">
        <v>68</v>
      </c>
      <c r="M69" s="108" t="s">
        <v>390</v>
      </c>
      <c r="N69" s="110">
        <v>43930</v>
      </c>
      <c r="O69" s="111"/>
      <c r="P69" s="110" t="s">
        <v>392</v>
      </c>
      <c r="Q69" s="110" t="s">
        <v>72</v>
      </c>
      <c r="R69" s="110"/>
      <c r="S69" s="114"/>
      <c r="T69" s="116" t="s">
        <v>217</v>
      </c>
      <c r="U69" s="116" t="s">
        <v>210</v>
      </c>
      <c r="V69" s="116" t="s">
        <v>217</v>
      </c>
      <c r="W69" s="116" t="s">
        <v>210</v>
      </c>
      <c r="X69" s="116" t="s">
        <v>217</v>
      </c>
      <c r="Y69" s="116" t="s">
        <v>210</v>
      </c>
      <c r="Z69" s="116" t="s">
        <v>217</v>
      </c>
      <c r="AA69" s="116" t="s">
        <v>217</v>
      </c>
      <c r="AB69" s="116" t="s">
        <v>210</v>
      </c>
      <c r="AC69" s="116" t="s">
        <v>210</v>
      </c>
      <c r="AD69" s="116" t="s">
        <v>217</v>
      </c>
      <c r="AE69" s="116"/>
      <c r="AF69" s="114"/>
      <c r="AG69" s="114"/>
      <c r="AH69" s="114"/>
      <c r="AI69" s="114"/>
      <c r="AJ69" s="114"/>
      <c r="AK69" s="114"/>
      <c r="AL69" s="114"/>
      <c r="AM69" s="121"/>
      <c r="AN69" s="121"/>
      <c r="AO69" s="121"/>
      <c r="AP69" s="121"/>
      <c r="AQ69" s="126" t="e">
        <f t="shared" si="3"/>
        <v>#N/A</v>
      </c>
      <c r="AR69" s="127"/>
      <c r="AS69" s="127"/>
      <c r="AT69" s="131" t="str">
        <f t="shared" si="4"/>
        <v>徐国彬(P2)</v>
      </c>
      <c r="AU69" s="132" t="e">
        <f t="shared" si="5"/>
        <v>#N/A</v>
      </c>
    </row>
    <row r="70" spans="1:47" ht="25.05" customHeight="1">
      <c r="A70" s="106" t="s">
        <v>396</v>
      </c>
      <c r="B70" s="107" t="s">
        <v>397</v>
      </c>
      <c r="C70" s="108" t="s">
        <v>398</v>
      </c>
      <c r="D70" s="108" t="s">
        <v>140</v>
      </c>
      <c r="E70" s="108" t="s">
        <v>63</v>
      </c>
      <c r="F70" s="108" t="s">
        <v>203</v>
      </c>
      <c r="G70" s="108" t="s">
        <v>204</v>
      </c>
      <c r="H70" s="108" t="s">
        <v>388</v>
      </c>
      <c r="I70" s="108" t="s">
        <v>389</v>
      </c>
      <c r="J70" s="108" t="s">
        <v>207</v>
      </c>
      <c r="K70" s="108">
        <v>26</v>
      </c>
      <c r="L70" s="108" t="s">
        <v>68</v>
      </c>
      <c r="M70" s="108" t="s">
        <v>390</v>
      </c>
      <c r="N70" s="110">
        <v>44033</v>
      </c>
      <c r="O70" s="111" t="s">
        <v>399</v>
      </c>
      <c r="P70" s="110" t="s">
        <v>392</v>
      </c>
      <c r="Q70" s="110" t="s">
        <v>72</v>
      </c>
      <c r="R70" s="110"/>
      <c r="S70" s="114"/>
      <c r="T70" s="116" t="s">
        <v>210</v>
      </c>
      <c r="U70" s="116" t="s">
        <v>210</v>
      </c>
      <c r="V70" s="116" t="s">
        <v>217</v>
      </c>
      <c r="W70" s="116" t="s">
        <v>210</v>
      </c>
      <c r="X70" s="116" t="s">
        <v>210</v>
      </c>
      <c r="Y70" s="116" t="s">
        <v>210</v>
      </c>
      <c r="Z70" s="116" t="s">
        <v>210</v>
      </c>
      <c r="AA70" s="116" t="s">
        <v>210</v>
      </c>
      <c r="AB70" s="116" t="s">
        <v>217</v>
      </c>
      <c r="AC70" s="116" t="s">
        <v>210</v>
      </c>
      <c r="AD70" s="116" t="s">
        <v>210</v>
      </c>
      <c r="AE70" s="116"/>
      <c r="AF70" s="114"/>
      <c r="AG70" s="114"/>
      <c r="AH70" s="114"/>
      <c r="AI70" s="114"/>
      <c r="AJ70" s="114"/>
      <c r="AK70" s="114"/>
      <c r="AL70" s="114"/>
      <c r="AM70" s="121"/>
      <c r="AN70" s="121"/>
      <c r="AO70" s="121"/>
      <c r="AP70" s="121"/>
      <c r="AQ70" s="126" t="e">
        <f t="shared" si="3"/>
        <v>#N/A</v>
      </c>
      <c r="AR70" s="127"/>
      <c r="AS70" s="127"/>
      <c r="AT70" s="131" t="str">
        <f t="shared" si="4"/>
        <v>朱济勇(P2)</v>
      </c>
      <c r="AU70" s="132" t="e">
        <f t="shared" si="5"/>
        <v>#N/A</v>
      </c>
    </row>
    <row r="71" spans="1:47" ht="25.05" customHeight="1">
      <c r="A71" s="106" t="s">
        <v>400</v>
      </c>
      <c r="B71" s="107" t="s">
        <v>401</v>
      </c>
      <c r="C71" s="108" t="s">
        <v>402</v>
      </c>
      <c r="D71" s="108" t="s">
        <v>140</v>
      </c>
      <c r="E71" s="108" t="s">
        <v>63</v>
      </c>
      <c r="F71" s="108" t="s">
        <v>203</v>
      </c>
      <c r="G71" s="108" t="s">
        <v>204</v>
      </c>
      <c r="H71" s="108" t="s">
        <v>388</v>
      </c>
      <c r="I71" s="108" t="s">
        <v>389</v>
      </c>
      <c r="J71" s="108" t="s">
        <v>207</v>
      </c>
      <c r="K71" s="108">
        <v>22</v>
      </c>
      <c r="L71" s="108" t="s">
        <v>68</v>
      </c>
      <c r="M71" s="108" t="s">
        <v>390</v>
      </c>
      <c r="N71" s="110">
        <v>44189</v>
      </c>
      <c r="O71" s="111" t="s">
        <v>403</v>
      </c>
      <c r="P71" s="110" t="s">
        <v>392</v>
      </c>
      <c r="Q71" s="110" t="s">
        <v>72</v>
      </c>
      <c r="R71" s="110"/>
      <c r="S71" s="114"/>
      <c r="T71" s="116"/>
      <c r="U71" s="116" t="s">
        <v>222</v>
      </c>
      <c r="V71" s="116" t="s">
        <v>222</v>
      </c>
      <c r="W71" s="116" t="s">
        <v>210</v>
      </c>
      <c r="X71" s="116" t="s">
        <v>210</v>
      </c>
      <c r="Y71" s="116" t="s">
        <v>210</v>
      </c>
      <c r="Z71" s="116" t="s">
        <v>210</v>
      </c>
      <c r="AA71" s="116" t="s">
        <v>210</v>
      </c>
      <c r="AB71" s="116" t="s">
        <v>222</v>
      </c>
      <c r="AC71" s="116" t="s">
        <v>222</v>
      </c>
      <c r="AD71" s="116" t="s">
        <v>222</v>
      </c>
      <c r="AE71" s="116"/>
      <c r="AF71" s="114"/>
      <c r="AG71" s="114"/>
      <c r="AH71" s="114"/>
      <c r="AI71" s="114"/>
      <c r="AJ71" s="114"/>
      <c r="AK71" s="114"/>
      <c r="AL71" s="114"/>
      <c r="AM71" s="121"/>
      <c r="AN71" s="121"/>
      <c r="AO71" s="121"/>
      <c r="AP71" s="121"/>
      <c r="AQ71" s="126" t="e">
        <f t="shared" si="3"/>
        <v>#N/A</v>
      </c>
      <c r="AR71" s="127"/>
      <c r="AS71" s="127"/>
      <c r="AT71" s="131" t="str">
        <f t="shared" si="4"/>
        <v>刘庆旺(P2)</v>
      </c>
      <c r="AU71" s="132" t="e">
        <f t="shared" si="5"/>
        <v>#N/A</v>
      </c>
    </row>
    <row r="72" spans="1:47" ht="25.05" customHeight="1">
      <c r="A72" s="106" t="s">
        <v>404</v>
      </c>
      <c r="B72" s="107" t="s">
        <v>405</v>
      </c>
      <c r="C72" s="108" t="s">
        <v>406</v>
      </c>
      <c r="D72" s="108" t="s">
        <v>140</v>
      </c>
      <c r="E72" s="108" t="s">
        <v>63</v>
      </c>
      <c r="F72" s="108" t="s">
        <v>203</v>
      </c>
      <c r="G72" s="108" t="s">
        <v>204</v>
      </c>
      <c r="H72" s="108" t="s">
        <v>388</v>
      </c>
      <c r="I72" s="108" t="s">
        <v>389</v>
      </c>
      <c r="J72" s="108" t="s">
        <v>207</v>
      </c>
      <c r="K72" s="108">
        <v>26</v>
      </c>
      <c r="L72" s="108" t="s">
        <v>68</v>
      </c>
      <c r="M72" s="108" t="s">
        <v>390</v>
      </c>
      <c r="N72" s="110">
        <v>44256</v>
      </c>
      <c r="O72" s="111" t="s">
        <v>407</v>
      </c>
      <c r="P72" s="110" t="s">
        <v>392</v>
      </c>
      <c r="Q72" s="110" t="s">
        <v>72</v>
      </c>
      <c r="R72" s="110"/>
      <c r="S72" s="114"/>
      <c r="T72" s="116"/>
      <c r="U72" s="116"/>
      <c r="V72" s="116"/>
      <c r="W72" s="116" t="s">
        <v>222</v>
      </c>
      <c r="X72" s="116" t="s">
        <v>222</v>
      </c>
      <c r="Y72" s="116" t="s">
        <v>210</v>
      </c>
      <c r="Z72" s="116" t="s">
        <v>217</v>
      </c>
      <c r="AA72" s="116" t="s">
        <v>210</v>
      </c>
      <c r="AB72" s="116" t="s">
        <v>210</v>
      </c>
      <c r="AC72" s="116" t="s">
        <v>217</v>
      </c>
      <c r="AD72" s="116" t="s">
        <v>222</v>
      </c>
      <c r="AE72" s="116"/>
      <c r="AF72" s="114"/>
      <c r="AG72" s="114"/>
      <c r="AH72" s="114"/>
      <c r="AI72" s="114"/>
      <c r="AJ72" s="114"/>
      <c r="AK72" s="114"/>
      <c r="AL72" s="114"/>
      <c r="AM72" s="121"/>
      <c r="AN72" s="121"/>
      <c r="AO72" s="121"/>
      <c r="AP72" s="121"/>
      <c r="AQ72" s="126" t="e">
        <f t="shared" si="3"/>
        <v>#N/A</v>
      </c>
      <c r="AR72" s="127"/>
      <c r="AS72" s="127"/>
      <c r="AT72" s="131" t="str">
        <f t="shared" si="4"/>
        <v>舒诚(P2)</v>
      </c>
      <c r="AU72" s="132" t="e">
        <f t="shared" si="5"/>
        <v>#N/A</v>
      </c>
    </row>
    <row r="73" spans="1:47" ht="25.05" customHeight="1">
      <c r="A73" s="106" t="s">
        <v>408</v>
      </c>
      <c r="B73" s="107" t="s">
        <v>409</v>
      </c>
      <c r="C73" s="108" t="s">
        <v>410</v>
      </c>
      <c r="D73" s="108" t="s">
        <v>140</v>
      </c>
      <c r="E73" s="108" t="s">
        <v>63</v>
      </c>
      <c r="F73" s="108" t="s">
        <v>203</v>
      </c>
      <c r="G73" s="108" t="s">
        <v>204</v>
      </c>
      <c r="H73" s="108" t="s">
        <v>388</v>
      </c>
      <c r="I73" s="108" t="s">
        <v>389</v>
      </c>
      <c r="J73" s="108" t="s">
        <v>207</v>
      </c>
      <c r="K73" s="108">
        <v>23</v>
      </c>
      <c r="L73" s="108" t="s">
        <v>68</v>
      </c>
      <c r="M73" s="108" t="s">
        <v>390</v>
      </c>
      <c r="N73" s="110">
        <v>44445</v>
      </c>
      <c r="O73" s="111" t="s">
        <v>411</v>
      </c>
      <c r="P73" s="110" t="s">
        <v>387</v>
      </c>
      <c r="Q73" s="110" t="s">
        <v>72</v>
      </c>
      <c r="R73" s="110"/>
      <c r="S73" s="114"/>
      <c r="T73" s="116"/>
      <c r="U73" s="116"/>
      <c r="V73" s="116"/>
      <c r="W73" s="116"/>
      <c r="X73" s="116"/>
      <c r="Y73" s="116"/>
      <c r="Z73" s="116"/>
      <c r="AA73" s="116"/>
      <c r="AB73" s="116" t="s">
        <v>210</v>
      </c>
      <c r="AC73" s="116" t="s">
        <v>222</v>
      </c>
      <c r="AD73" s="116"/>
      <c r="AE73" s="116"/>
      <c r="AF73" s="114"/>
      <c r="AG73" s="114"/>
      <c r="AH73" s="114"/>
      <c r="AI73" s="114"/>
      <c r="AJ73" s="114"/>
      <c r="AK73" s="114"/>
      <c r="AL73" s="114"/>
      <c r="AM73" s="121"/>
      <c r="AN73" s="121"/>
      <c r="AO73" s="121"/>
      <c r="AP73" s="121"/>
      <c r="AQ73" s="126" t="e">
        <f t="shared" si="3"/>
        <v>#N/A</v>
      </c>
      <c r="AR73" s="127"/>
      <c r="AS73" s="127"/>
      <c r="AT73" s="131" t="str">
        <f t="shared" si="4"/>
        <v>覃杰毅(P2)</v>
      </c>
      <c r="AU73" s="132" t="e">
        <f t="shared" si="5"/>
        <v>#N/A</v>
      </c>
    </row>
    <row r="74" spans="1:47" ht="25.05" customHeight="1">
      <c r="A74" s="106" t="s">
        <v>412</v>
      </c>
      <c r="B74" s="107" t="s">
        <v>413</v>
      </c>
      <c r="C74" s="108" t="s">
        <v>414</v>
      </c>
      <c r="D74" s="108" t="s">
        <v>140</v>
      </c>
      <c r="E74" s="108" t="s">
        <v>63</v>
      </c>
      <c r="F74" s="108" t="s">
        <v>203</v>
      </c>
      <c r="G74" s="108" t="s">
        <v>204</v>
      </c>
      <c r="H74" s="108" t="s">
        <v>388</v>
      </c>
      <c r="I74" s="108" t="s">
        <v>415</v>
      </c>
      <c r="J74" s="108" t="s">
        <v>207</v>
      </c>
      <c r="K74" s="108">
        <v>28</v>
      </c>
      <c r="L74" s="108" t="s">
        <v>68</v>
      </c>
      <c r="M74" s="108" t="s">
        <v>416</v>
      </c>
      <c r="N74" s="110">
        <v>43580</v>
      </c>
      <c r="O74" s="111" t="s">
        <v>417</v>
      </c>
      <c r="P74" s="110" t="s">
        <v>392</v>
      </c>
      <c r="Q74" s="110" t="s">
        <v>72</v>
      </c>
      <c r="R74" s="110"/>
      <c r="S74" s="114"/>
      <c r="T74" s="116" t="s">
        <v>210</v>
      </c>
      <c r="U74" s="116" t="s">
        <v>210</v>
      </c>
      <c r="V74" s="116" t="s">
        <v>210</v>
      </c>
      <c r="W74" s="116" t="s">
        <v>210</v>
      </c>
      <c r="X74" s="116" t="s">
        <v>210</v>
      </c>
      <c r="Y74" s="116" t="s">
        <v>210</v>
      </c>
      <c r="Z74" s="116" t="s">
        <v>210</v>
      </c>
      <c r="AA74" s="116" t="s">
        <v>210</v>
      </c>
      <c r="AB74" s="116" t="s">
        <v>210</v>
      </c>
      <c r="AC74" s="116" t="s">
        <v>222</v>
      </c>
      <c r="AD74" s="116" t="s">
        <v>210</v>
      </c>
      <c r="AE74" s="116"/>
      <c r="AF74" s="114"/>
      <c r="AG74" s="114"/>
      <c r="AH74" s="114"/>
      <c r="AI74" s="114"/>
      <c r="AJ74" s="114"/>
      <c r="AK74" s="114"/>
      <c r="AL74" s="114"/>
      <c r="AM74" s="121"/>
      <c r="AN74" s="121"/>
      <c r="AO74" s="121"/>
      <c r="AP74" s="121"/>
      <c r="AQ74" s="126" t="e">
        <f t="shared" si="3"/>
        <v>#N/A</v>
      </c>
      <c r="AR74" s="127"/>
      <c r="AS74" s="127"/>
      <c r="AT74" s="131" t="str">
        <f t="shared" si="4"/>
        <v>关俊聪(P2)</v>
      </c>
      <c r="AU74" s="132" t="e">
        <f t="shared" si="5"/>
        <v>#N/A</v>
      </c>
    </row>
    <row r="75" spans="1:47" ht="25.05" customHeight="1">
      <c r="A75" s="106" t="s">
        <v>418</v>
      </c>
      <c r="B75" s="107" t="s">
        <v>419</v>
      </c>
      <c r="C75" s="108" t="s">
        <v>420</v>
      </c>
      <c r="D75" s="108" t="s">
        <v>140</v>
      </c>
      <c r="E75" s="108" t="s">
        <v>63</v>
      </c>
      <c r="F75" s="108" t="s">
        <v>203</v>
      </c>
      <c r="G75" s="108" t="s">
        <v>204</v>
      </c>
      <c r="H75" s="108" t="s">
        <v>388</v>
      </c>
      <c r="I75" s="108" t="s">
        <v>415</v>
      </c>
      <c r="J75" s="108" t="s">
        <v>207</v>
      </c>
      <c r="K75" s="108">
        <v>29</v>
      </c>
      <c r="L75" s="108" t="s">
        <v>68</v>
      </c>
      <c r="M75" s="108" t="s">
        <v>416</v>
      </c>
      <c r="N75" s="110">
        <v>43608</v>
      </c>
      <c r="O75" s="111" t="s">
        <v>421</v>
      </c>
      <c r="P75" s="110" t="s">
        <v>392</v>
      </c>
      <c r="Q75" s="110" t="s">
        <v>72</v>
      </c>
      <c r="R75" s="110"/>
      <c r="S75" s="114"/>
      <c r="T75" s="116" t="s">
        <v>217</v>
      </c>
      <c r="U75" s="116" t="s">
        <v>210</v>
      </c>
      <c r="V75" s="116" t="s">
        <v>210</v>
      </c>
      <c r="W75" s="116" t="s">
        <v>210</v>
      </c>
      <c r="X75" s="116" t="s">
        <v>217</v>
      </c>
      <c r="Y75" s="116" t="s">
        <v>217</v>
      </c>
      <c r="Z75" s="116" t="s">
        <v>210</v>
      </c>
      <c r="AA75" s="116" t="s">
        <v>217</v>
      </c>
      <c r="AB75" s="116" t="s">
        <v>217</v>
      </c>
      <c r="AC75" s="116" t="s">
        <v>210</v>
      </c>
      <c r="AD75" s="116" t="s">
        <v>212</v>
      </c>
      <c r="AE75" s="116"/>
      <c r="AF75" s="114"/>
      <c r="AG75" s="114"/>
      <c r="AH75" s="114"/>
      <c r="AI75" s="114"/>
      <c r="AJ75" s="114"/>
      <c r="AK75" s="114"/>
      <c r="AL75" s="114"/>
      <c r="AM75" s="121"/>
      <c r="AN75" s="121"/>
      <c r="AO75" s="121"/>
      <c r="AP75" s="121"/>
      <c r="AQ75" s="126" t="e">
        <f t="shared" si="3"/>
        <v>#N/A</v>
      </c>
      <c r="AR75" s="127"/>
      <c r="AS75" s="127"/>
      <c r="AT75" s="131" t="str">
        <f t="shared" si="4"/>
        <v>陈东生(P2)</v>
      </c>
      <c r="AU75" s="132" t="e">
        <f t="shared" si="5"/>
        <v>#N/A</v>
      </c>
    </row>
    <row r="76" spans="1:47" ht="25.05" customHeight="1">
      <c r="A76" s="106" t="s">
        <v>422</v>
      </c>
      <c r="B76" s="107" t="s">
        <v>423</v>
      </c>
      <c r="C76" s="108" t="s">
        <v>424</v>
      </c>
      <c r="D76" s="108" t="s">
        <v>140</v>
      </c>
      <c r="E76" s="108" t="s">
        <v>63</v>
      </c>
      <c r="F76" s="108" t="s">
        <v>203</v>
      </c>
      <c r="G76" s="108" t="s">
        <v>204</v>
      </c>
      <c r="H76" s="108" t="s">
        <v>388</v>
      </c>
      <c r="I76" s="108" t="s">
        <v>415</v>
      </c>
      <c r="J76" s="108" t="s">
        <v>207</v>
      </c>
      <c r="K76" s="108">
        <v>30</v>
      </c>
      <c r="L76" s="108" t="s">
        <v>68</v>
      </c>
      <c r="M76" s="108" t="s">
        <v>425</v>
      </c>
      <c r="N76" s="110">
        <v>44077</v>
      </c>
      <c r="O76" s="111" t="s">
        <v>426</v>
      </c>
      <c r="P76" s="110" t="s">
        <v>392</v>
      </c>
      <c r="Q76" s="110" t="s">
        <v>72</v>
      </c>
      <c r="R76" s="110"/>
      <c r="S76" s="114"/>
      <c r="T76" s="116" t="s">
        <v>210</v>
      </c>
      <c r="U76" s="116" t="s">
        <v>210</v>
      </c>
      <c r="V76" s="116" t="s">
        <v>210</v>
      </c>
      <c r="W76" s="116" t="s">
        <v>217</v>
      </c>
      <c r="X76" s="116" t="s">
        <v>210</v>
      </c>
      <c r="Y76" s="116" t="s">
        <v>210</v>
      </c>
      <c r="Z76" s="116" t="s">
        <v>210</v>
      </c>
      <c r="AA76" s="116" t="s">
        <v>210</v>
      </c>
      <c r="AB76" s="116" t="s">
        <v>210</v>
      </c>
      <c r="AC76" s="116" t="s">
        <v>210</v>
      </c>
      <c r="AD76" s="116" t="s">
        <v>210</v>
      </c>
      <c r="AE76" s="116"/>
      <c r="AF76" s="114"/>
      <c r="AG76" s="114"/>
      <c r="AH76" s="114"/>
      <c r="AI76" s="114"/>
      <c r="AJ76" s="114"/>
      <c r="AK76" s="114"/>
      <c r="AL76" s="114"/>
      <c r="AM76" s="121"/>
      <c r="AN76" s="121"/>
      <c r="AO76" s="121"/>
      <c r="AP76" s="121"/>
      <c r="AQ76" s="126" t="e">
        <f t="shared" si="3"/>
        <v>#N/A</v>
      </c>
      <c r="AR76" s="127"/>
      <c r="AS76" s="127"/>
      <c r="AT76" s="131" t="str">
        <f t="shared" si="4"/>
        <v>周光乾(P2)</v>
      </c>
      <c r="AU76" s="132" t="e">
        <f t="shared" si="5"/>
        <v>#N/A</v>
      </c>
    </row>
    <row r="77" spans="1:47" ht="25.05" customHeight="1">
      <c r="A77" s="106" t="s">
        <v>427</v>
      </c>
      <c r="B77" s="107" t="s">
        <v>428</v>
      </c>
      <c r="C77" s="108" t="s">
        <v>429</v>
      </c>
      <c r="D77" s="108" t="s">
        <v>140</v>
      </c>
      <c r="E77" s="108" t="s">
        <v>63</v>
      </c>
      <c r="F77" s="108" t="s">
        <v>203</v>
      </c>
      <c r="G77" s="108" t="s">
        <v>204</v>
      </c>
      <c r="H77" s="108" t="s">
        <v>388</v>
      </c>
      <c r="I77" s="108" t="s">
        <v>415</v>
      </c>
      <c r="J77" s="108" t="s">
        <v>430</v>
      </c>
      <c r="K77" s="108">
        <v>25</v>
      </c>
      <c r="L77" s="108" t="s">
        <v>68</v>
      </c>
      <c r="M77" s="108" t="s">
        <v>425</v>
      </c>
      <c r="N77" s="110">
        <v>44287</v>
      </c>
      <c r="O77" s="111" t="s">
        <v>431</v>
      </c>
      <c r="P77" s="110" t="s">
        <v>392</v>
      </c>
      <c r="Q77" s="110" t="s">
        <v>72</v>
      </c>
      <c r="R77" s="110"/>
      <c r="S77" s="114"/>
      <c r="T77" s="116"/>
      <c r="U77" s="116"/>
      <c r="V77" s="116"/>
      <c r="W77" s="116" t="s">
        <v>222</v>
      </c>
      <c r="X77" s="116" t="s">
        <v>222</v>
      </c>
      <c r="Y77" s="116" t="s">
        <v>210</v>
      </c>
      <c r="Z77" s="116" t="s">
        <v>217</v>
      </c>
      <c r="AA77" s="116" t="s">
        <v>210</v>
      </c>
      <c r="AB77" s="116" t="s">
        <v>210</v>
      </c>
      <c r="AC77" s="116" t="s">
        <v>210</v>
      </c>
      <c r="AD77" s="116" t="s">
        <v>222</v>
      </c>
      <c r="AE77" s="116"/>
      <c r="AF77" s="114"/>
      <c r="AG77" s="114"/>
      <c r="AH77" s="114"/>
      <c r="AI77" s="114"/>
      <c r="AJ77" s="114"/>
      <c r="AK77" s="114"/>
      <c r="AL77" s="114"/>
      <c r="AM77" s="121"/>
      <c r="AN77" s="121"/>
      <c r="AO77" s="121"/>
      <c r="AP77" s="121"/>
      <c r="AQ77" s="126" t="e">
        <f t="shared" si="3"/>
        <v>#N/A</v>
      </c>
      <c r="AR77" s="127"/>
      <c r="AS77" s="127"/>
      <c r="AT77" s="131" t="str">
        <f t="shared" si="4"/>
        <v>郑宇乾(P2)</v>
      </c>
      <c r="AU77" s="132" t="e">
        <f t="shared" si="5"/>
        <v>#N/A</v>
      </c>
    </row>
    <row r="78" spans="1:47" ht="25.05" customHeight="1">
      <c r="A78" s="106" t="s">
        <v>432</v>
      </c>
      <c r="B78" s="107" t="s">
        <v>433</v>
      </c>
      <c r="C78" s="108" t="s">
        <v>434</v>
      </c>
      <c r="D78" s="108" t="s">
        <v>140</v>
      </c>
      <c r="E78" s="108" t="s">
        <v>63</v>
      </c>
      <c r="F78" s="108" t="s">
        <v>203</v>
      </c>
      <c r="G78" s="108" t="s">
        <v>204</v>
      </c>
      <c r="H78" s="108" t="s">
        <v>388</v>
      </c>
      <c r="I78" s="108" t="s">
        <v>415</v>
      </c>
      <c r="J78" s="108" t="s">
        <v>207</v>
      </c>
      <c r="K78" s="108">
        <v>24</v>
      </c>
      <c r="L78" s="108" t="s">
        <v>68</v>
      </c>
      <c r="M78" s="108" t="s">
        <v>425</v>
      </c>
      <c r="N78" s="110">
        <v>44308</v>
      </c>
      <c r="O78" s="111" t="s">
        <v>435</v>
      </c>
      <c r="P78" s="110" t="s">
        <v>392</v>
      </c>
      <c r="Q78" s="110" t="s">
        <v>72</v>
      </c>
      <c r="R78" s="110"/>
      <c r="S78" s="114"/>
      <c r="T78" s="116"/>
      <c r="U78" s="116"/>
      <c r="V78" s="116"/>
      <c r="W78" s="116"/>
      <c r="X78" s="116" t="s">
        <v>222</v>
      </c>
      <c r="Y78" s="116" t="s">
        <v>210</v>
      </c>
      <c r="Z78" s="116" t="s">
        <v>222</v>
      </c>
      <c r="AA78" s="116" t="s">
        <v>210</v>
      </c>
      <c r="AB78" s="116" t="s">
        <v>210</v>
      </c>
      <c r="AC78" s="116" t="s">
        <v>217</v>
      </c>
      <c r="AD78" s="116" t="s">
        <v>222</v>
      </c>
      <c r="AE78" s="116"/>
      <c r="AF78" s="114"/>
      <c r="AG78" s="114"/>
      <c r="AH78" s="114"/>
      <c r="AI78" s="114"/>
      <c r="AJ78" s="114"/>
      <c r="AK78" s="114"/>
      <c r="AL78" s="114"/>
      <c r="AM78" s="121"/>
      <c r="AN78" s="121"/>
      <c r="AO78" s="121"/>
      <c r="AP78" s="121"/>
      <c r="AQ78" s="126" t="e">
        <f t="shared" si="3"/>
        <v>#N/A</v>
      </c>
      <c r="AR78" s="127"/>
      <c r="AS78" s="127"/>
      <c r="AT78" s="131" t="str">
        <f t="shared" si="4"/>
        <v>戴仪辉(P2)</v>
      </c>
      <c r="AU78" s="132" t="e">
        <f t="shared" si="5"/>
        <v>#N/A</v>
      </c>
    </row>
    <row r="79" spans="1:47" ht="25.05" customHeight="1">
      <c r="A79" s="106" t="s">
        <v>436</v>
      </c>
      <c r="B79" s="107" t="s">
        <v>437</v>
      </c>
      <c r="C79" s="108" t="s">
        <v>438</v>
      </c>
      <c r="D79" s="108" t="s">
        <v>140</v>
      </c>
      <c r="E79" s="108" t="s">
        <v>63</v>
      </c>
      <c r="F79" s="108" t="s">
        <v>203</v>
      </c>
      <c r="G79" s="108" t="s">
        <v>204</v>
      </c>
      <c r="H79" s="108" t="s">
        <v>439</v>
      </c>
      <c r="I79" s="108" t="s">
        <v>440</v>
      </c>
      <c r="J79" s="108" t="s">
        <v>207</v>
      </c>
      <c r="K79" s="108">
        <v>22</v>
      </c>
      <c r="L79" s="108" t="s">
        <v>68</v>
      </c>
      <c r="M79" s="108" t="s">
        <v>441</v>
      </c>
      <c r="N79" s="110">
        <v>43916</v>
      </c>
      <c r="O79" s="111"/>
      <c r="P79" s="110" t="s">
        <v>442</v>
      </c>
      <c r="Q79" s="110" t="s">
        <v>72</v>
      </c>
      <c r="R79" s="110"/>
      <c r="S79" s="114"/>
      <c r="T79" s="116" t="s">
        <v>217</v>
      </c>
      <c r="U79" s="116" t="s">
        <v>222</v>
      </c>
      <c r="V79" s="116" t="s">
        <v>210</v>
      </c>
      <c r="W79" s="116" t="s">
        <v>210</v>
      </c>
      <c r="X79" s="116" t="s">
        <v>210</v>
      </c>
      <c r="Y79" s="116" t="s">
        <v>210</v>
      </c>
      <c r="Z79" s="116" t="s">
        <v>211</v>
      </c>
      <c r="AA79" s="116" t="s">
        <v>217</v>
      </c>
      <c r="AB79" s="116" t="s">
        <v>210</v>
      </c>
      <c r="AC79" s="116" t="s">
        <v>210</v>
      </c>
      <c r="AD79" s="116" t="s">
        <v>210</v>
      </c>
      <c r="AE79" s="116"/>
      <c r="AF79" s="114"/>
      <c r="AG79" s="114"/>
      <c r="AH79" s="114"/>
      <c r="AI79" s="114"/>
      <c r="AJ79" s="114"/>
      <c r="AK79" s="114"/>
      <c r="AL79" s="114"/>
      <c r="AM79" s="121"/>
      <c r="AN79" s="121"/>
      <c r="AO79" s="121"/>
      <c r="AP79" s="121"/>
      <c r="AQ79" s="126" t="e">
        <f t="shared" si="3"/>
        <v>#N/A</v>
      </c>
      <c r="AR79" s="127"/>
      <c r="AS79" s="127"/>
      <c r="AT79" s="131" t="str">
        <f t="shared" si="4"/>
        <v>李立尧(P2)</v>
      </c>
      <c r="AU79" s="132" t="e">
        <f t="shared" si="5"/>
        <v>#N/A</v>
      </c>
    </row>
    <row r="80" spans="1:47" ht="25.05" customHeight="1">
      <c r="A80" s="106" t="s">
        <v>443</v>
      </c>
      <c r="B80" s="107" t="s">
        <v>444</v>
      </c>
      <c r="C80" s="108" t="s">
        <v>445</v>
      </c>
      <c r="D80" s="108" t="s">
        <v>140</v>
      </c>
      <c r="E80" s="108" t="s">
        <v>63</v>
      </c>
      <c r="F80" s="108" t="s">
        <v>203</v>
      </c>
      <c r="G80" s="108" t="s">
        <v>204</v>
      </c>
      <c r="H80" s="108" t="s">
        <v>439</v>
      </c>
      <c r="I80" s="108" t="s">
        <v>440</v>
      </c>
      <c r="J80" s="108" t="s">
        <v>207</v>
      </c>
      <c r="K80" s="108">
        <v>22</v>
      </c>
      <c r="L80" s="108" t="s">
        <v>68</v>
      </c>
      <c r="M80" s="108" t="s">
        <v>390</v>
      </c>
      <c r="N80" s="110">
        <v>44144</v>
      </c>
      <c r="O80" s="111"/>
      <c r="P80" s="110" t="s">
        <v>442</v>
      </c>
      <c r="Q80" s="110" t="s">
        <v>72</v>
      </c>
      <c r="R80" s="110"/>
      <c r="S80" s="114"/>
      <c r="T80" s="116"/>
      <c r="U80" s="116" t="s">
        <v>222</v>
      </c>
      <c r="V80" s="116" t="s">
        <v>210</v>
      </c>
      <c r="W80" s="116" t="s">
        <v>217</v>
      </c>
      <c r="X80" s="116" t="s">
        <v>210</v>
      </c>
      <c r="Y80" s="116" t="s">
        <v>210</v>
      </c>
      <c r="Z80" s="116" t="s">
        <v>210</v>
      </c>
      <c r="AA80" s="116" t="s">
        <v>210</v>
      </c>
      <c r="AB80" s="116" t="s">
        <v>222</v>
      </c>
      <c r="AC80" s="116" t="s">
        <v>210</v>
      </c>
      <c r="AD80" s="116" t="s">
        <v>222</v>
      </c>
      <c r="AE80" s="116"/>
      <c r="AF80" s="114"/>
      <c r="AG80" s="114"/>
      <c r="AH80" s="114"/>
      <c r="AI80" s="114"/>
      <c r="AJ80" s="114"/>
      <c r="AK80" s="114"/>
      <c r="AL80" s="114"/>
      <c r="AM80" s="121"/>
      <c r="AN80" s="121"/>
      <c r="AO80" s="121"/>
      <c r="AP80" s="121"/>
      <c r="AQ80" s="126" t="e">
        <f t="shared" si="3"/>
        <v>#N/A</v>
      </c>
      <c r="AR80" s="127"/>
      <c r="AS80" s="127"/>
      <c r="AT80" s="131" t="str">
        <f t="shared" si="4"/>
        <v>庞军(P2)</v>
      </c>
      <c r="AU80" s="132" t="e">
        <f t="shared" si="5"/>
        <v>#N/A</v>
      </c>
    </row>
    <row r="81" spans="1:47" ht="25.05" customHeight="1">
      <c r="A81" s="106" t="s">
        <v>446</v>
      </c>
      <c r="B81" s="107" t="s">
        <v>447</v>
      </c>
      <c r="C81" s="108" t="s">
        <v>448</v>
      </c>
      <c r="D81" s="108" t="s">
        <v>140</v>
      </c>
      <c r="E81" s="108" t="s">
        <v>63</v>
      </c>
      <c r="F81" s="108" t="s">
        <v>203</v>
      </c>
      <c r="G81" s="108" t="s">
        <v>204</v>
      </c>
      <c r="H81" s="108" t="s">
        <v>449</v>
      </c>
      <c r="I81" s="108" t="s">
        <v>450</v>
      </c>
      <c r="J81" s="108" t="s">
        <v>207</v>
      </c>
      <c r="K81" s="108">
        <v>30</v>
      </c>
      <c r="L81" s="108" t="s">
        <v>68</v>
      </c>
      <c r="M81" s="108" t="s">
        <v>451</v>
      </c>
      <c r="N81" s="110">
        <v>43514</v>
      </c>
      <c r="O81" s="111" t="s">
        <v>452</v>
      </c>
      <c r="P81" s="110" t="s">
        <v>453</v>
      </c>
      <c r="Q81" s="110" t="s">
        <v>72</v>
      </c>
      <c r="R81" s="110"/>
      <c r="S81" s="114"/>
      <c r="T81" s="116" t="s">
        <v>210</v>
      </c>
      <c r="U81" s="116" t="s">
        <v>210</v>
      </c>
      <c r="V81" s="116" t="s">
        <v>210</v>
      </c>
      <c r="W81" s="116" t="s">
        <v>222</v>
      </c>
      <c r="X81" s="116" t="s">
        <v>210</v>
      </c>
      <c r="Y81" s="116" t="s">
        <v>210</v>
      </c>
      <c r="Z81" s="116" t="s">
        <v>210</v>
      </c>
      <c r="AA81" s="116" t="s">
        <v>210</v>
      </c>
      <c r="AB81" s="116" t="s">
        <v>217</v>
      </c>
      <c r="AC81" s="116" t="s">
        <v>222</v>
      </c>
      <c r="AD81" s="116" t="s">
        <v>210</v>
      </c>
      <c r="AE81" s="116"/>
      <c r="AF81" s="114"/>
      <c r="AG81" s="114"/>
      <c r="AH81" s="114"/>
      <c r="AI81" s="114"/>
      <c r="AJ81" s="114"/>
      <c r="AK81" s="114"/>
      <c r="AL81" s="114"/>
      <c r="AM81" s="121"/>
      <c r="AN81" s="121"/>
      <c r="AO81" s="121"/>
      <c r="AP81" s="121"/>
      <c r="AQ81" s="126" t="e">
        <f t="shared" si="3"/>
        <v>#N/A</v>
      </c>
      <c r="AR81" s="127"/>
      <c r="AS81" s="127"/>
      <c r="AT81" s="131" t="str">
        <f t="shared" si="4"/>
        <v>莫淼森(P2)</v>
      </c>
      <c r="AU81" s="132" t="e">
        <f t="shared" si="5"/>
        <v>#N/A</v>
      </c>
    </row>
    <row r="82" spans="1:47" ht="25.05" customHeight="1">
      <c r="A82" s="106" t="s">
        <v>454</v>
      </c>
      <c r="B82" s="107" t="s">
        <v>455</v>
      </c>
      <c r="C82" s="108" t="s">
        <v>456</v>
      </c>
      <c r="D82" s="108" t="s">
        <v>140</v>
      </c>
      <c r="E82" s="108" t="s">
        <v>63</v>
      </c>
      <c r="F82" s="108" t="s">
        <v>203</v>
      </c>
      <c r="G82" s="108" t="s">
        <v>204</v>
      </c>
      <c r="H82" s="108" t="s">
        <v>449</v>
      </c>
      <c r="I82" s="108" t="s">
        <v>450</v>
      </c>
      <c r="J82" s="108" t="s">
        <v>207</v>
      </c>
      <c r="K82" s="108">
        <v>27</v>
      </c>
      <c r="L82" s="108" t="s">
        <v>68</v>
      </c>
      <c r="M82" s="108" t="s">
        <v>451</v>
      </c>
      <c r="N82" s="110">
        <v>43521</v>
      </c>
      <c r="O82" s="111" t="s">
        <v>457</v>
      </c>
      <c r="P82" s="110" t="s">
        <v>453</v>
      </c>
      <c r="Q82" s="110" t="s">
        <v>72</v>
      </c>
      <c r="R82" s="110"/>
      <c r="S82" s="114"/>
      <c r="T82" s="116" t="s">
        <v>210</v>
      </c>
      <c r="U82" s="116" t="s">
        <v>217</v>
      </c>
      <c r="V82" s="116" t="s">
        <v>210</v>
      </c>
      <c r="W82" s="116" t="s">
        <v>217</v>
      </c>
      <c r="X82" s="116" t="s">
        <v>210</v>
      </c>
      <c r="Y82" s="116" t="s">
        <v>217</v>
      </c>
      <c r="Z82" s="116" t="s">
        <v>217</v>
      </c>
      <c r="AA82" s="116" t="s">
        <v>222</v>
      </c>
      <c r="AB82" s="116" t="s">
        <v>210</v>
      </c>
      <c r="AC82" s="116" t="s">
        <v>210</v>
      </c>
      <c r="AD82" s="116" t="s">
        <v>210</v>
      </c>
      <c r="AE82" s="116"/>
      <c r="AF82" s="114"/>
      <c r="AG82" s="114"/>
      <c r="AH82" s="114"/>
      <c r="AI82" s="114"/>
      <c r="AJ82" s="114"/>
      <c r="AK82" s="114"/>
      <c r="AL82" s="114"/>
      <c r="AM82" s="121"/>
      <c r="AN82" s="121"/>
      <c r="AO82" s="121"/>
      <c r="AP82" s="121"/>
      <c r="AQ82" s="126" t="e">
        <f t="shared" si="3"/>
        <v>#N/A</v>
      </c>
      <c r="AR82" s="127"/>
      <c r="AS82" s="127"/>
      <c r="AT82" s="131" t="str">
        <f t="shared" si="4"/>
        <v>李显添(P2)</v>
      </c>
      <c r="AU82" s="132" t="e">
        <f t="shared" si="5"/>
        <v>#N/A</v>
      </c>
    </row>
    <row r="83" spans="1:47" ht="25.05" customHeight="1">
      <c r="A83" s="106" t="s">
        <v>458</v>
      </c>
      <c r="B83" s="107" t="s">
        <v>459</v>
      </c>
      <c r="C83" s="108" t="s">
        <v>460</v>
      </c>
      <c r="D83" s="108" t="s">
        <v>140</v>
      </c>
      <c r="E83" s="108" t="s">
        <v>63</v>
      </c>
      <c r="F83" s="108" t="s">
        <v>203</v>
      </c>
      <c r="G83" s="108" t="s">
        <v>204</v>
      </c>
      <c r="H83" s="108" t="s">
        <v>449</v>
      </c>
      <c r="I83" s="108" t="s">
        <v>450</v>
      </c>
      <c r="J83" s="108" t="s">
        <v>207</v>
      </c>
      <c r="K83" s="108">
        <v>34</v>
      </c>
      <c r="L83" s="108" t="s">
        <v>93</v>
      </c>
      <c r="M83" s="108" t="s">
        <v>451</v>
      </c>
      <c r="N83" s="110">
        <v>43794</v>
      </c>
      <c r="O83" s="111" t="s">
        <v>461</v>
      </c>
      <c r="P83" s="110" t="s">
        <v>453</v>
      </c>
      <c r="Q83" s="110" t="s">
        <v>72</v>
      </c>
      <c r="R83" s="110"/>
      <c r="S83" s="114"/>
      <c r="T83" s="116" t="s">
        <v>210</v>
      </c>
      <c r="U83" s="116" t="s">
        <v>217</v>
      </c>
      <c r="V83" s="116" t="s">
        <v>217</v>
      </c>
      <c r="W83" s="116" t="s">
        <v>222</v>
      </c>
      <c r="X83" s="116" t="s">
        <v>217</v>
      </c>
      <c r="Y83" s="116" t="s">
        <v>210</v>
      </c>
      <c r="Z83" s="116" t="s">
        <v>210</v>
      </c>
      <c r="AA83" s="116" t="s">
        <v>217</v>
      </c>
      <c r="AB83" s="116" t="s">
        <v>210</v>
      </c>
      <c r="AC83" s="116" t="s">
        <v>210</v>
      </c>
      <c r="AD83" s="116" t="s">
        <v>222</v>
      </c>
      <c r="AE83" s="116"/>
      <c r="AF83" s="114"/>
      <c r="AG83" s="114"/>
      <c r="AH83" s="114"/>
      <c r="AI83" s="114"/>
      <c r="AJ83" s="114"/>
      <c r="AK83" s="114"/>
      <c r="AL83" s="114"/>
      <c r="AM83" s="121"/>
      <c r="AN83" s="121"/>
      <c r="AO83" s="121"/>
      <c r="AP83" s="121"/>
      <c r="AQ83" s="126" t="e">
        <f t="shared" si="3"/>
        <v>#N/A</v>
      </c>
      <c r="AR83" s="127"/>
      <c r="AS83" s="127"/>
      <c r="AT83" s="131" t="str">
        <f t="shared" si="4"/>
        <v>邓超雄(P2)</v>
      </c>
      <c r="AU83" s="132" t="e">
        <f t="shared" si="5"/>
        <v>#N/A</v>
      </c>
    </row>
    <row r="84" spans="1:47" ht="25.05" customHeight="1">
      <c r="A84" s="106" t="s">
        <v>462</v>
      </c>
      <c r="B84" s="107" t="s">
        <v>463</v>
      </c>
      <c r="C84" s="108" t="s">
        <v>464</v>
      </c>
      <c r="D84" s="108" t="s">
        <v>140</v>
      </c>
      <c r="E84" s="108" t="s">
        <v>63</v>
      </c>
      <c r="F84" s="108" t="s">
        <v>203</v>
      </c>
      <c r="G84" s="108" t="s">
        <v>204</v>
      </c>
      <c r="H84" s="108" t="s">
        <v>449</v>
      </c>
      <c r="I84" s="108" t="s">
        <v>450</v>
      </c>
      <c r="J84" s="108" t="s">
        <v>207</v>
      </c>
      <c r="K84" s="108">
        <v>27</v>
      </c>
      <c r="L84" s="108" t="s">
        <v>68</v>
      </c>
      <c r="M84" s="108" t="s">
        <v>451</v>
      </c>
      <c r="N84" s="110">
        <v>44292</v>
      </c>
      <c r="O84" s="111" t="s">
        <v>465</v>
      </c>
      <c r="P84" s="110" t="s">
        <v>453</v>
      </c>
      <c r="Q84" s="110" t="s">
        <v>72</v>
      </c>
      <c r="R84" s="110"/>
      <c r="S84" s="114"/>
      <c r="T84" s="116"/>
      <c r="U84" s="116"/>
      <c r="V84" s="116"/>
      <c r="W84" s="116"/>
      <c r="X84" s="116"/>
      <c r="Y84" s="116"/>
      <c r="Z84" s="116"/>
      <c r="AA84" s="116" t="s">
        <v>210</v>
      </c>
      <c r="AB84" s="116" t="s">
        <v>210</v>
      </c>
      <c r="AC84" s="116" t="s">
        <v>217</v>
      </c>
      <c r="AD84" s="116" t="s">
        <v>217</v>
      </c>
      <c r="AE84" s="116"/>
      <c r="AF84" s="114"/>
      <c r="AG84" s="114"/>
      <c r="AH84" s="114"/>
      <c r="AI84" s="114"/>
      <c r="AJ84" s="114"/>
      <c r="AK84" s="114"/>
      <c r="AL84" s="114"/>
      <c r="AM84" s="121"/>
      <c r="AN84" s="121"/>
      <c r="AO84" s="121"/>
      <c r="AP84" s="121"/>
      <c r="AQ84" s="126" t="e">
        <f t="shared" si="3"/>
        <v>#N/A</v>
      </c>
      <c r="AR84" s="127"/>
      <c r="AS84" s="127"/>
      <c r="AT84" s="131" t="str">
        <f t="shared" si="4"/>
        <v>何振威(P2)</v>
      </c>
      <c r="AU84" s="132" t="e">
        <f t="shared" si="5"/>
        <v>#N/A</v>
      </c>
    </row>
    <row r="85" spans="1:47" ht="25.05" customHeight="1">
      <c r="A85" s="106" t="s">
        <v>466</v>
      </c>
      <c r="B85" s="107" t="s">
        <v>467</v>
      </c>
      <c r="C85" s="108" t="s">
        <v>468</v>
      </c>
      <c r="D85" s="108" t="s">
        <v>140</v>
      </c>
      <c r="E85" s="108" t="s">
        <v>63</v>
      </c>
      <c r="F85" s="108" t="s">
        <v>203</v>
      </c>
      <c r="G85" s="108" t="s">
        <v>204</v>
      </c>
      <c r="H85" s="108" t="s">
        <v>469</v>
      </c>
      <c r="I85" s="108" t="s">
        <v>470</v>
      </c>
      <c r="J85" s="108" t="s">
        <v>207</v>
      </c>
      <c r="K85" s="108">
        <v>32</v>
      </c>
      <c r="L85" s="108" t="s">
        <v>68</v>
      </c>
      <c r="M85" s="108" t="s">
        <v>117</v>
      </c>
      <c r="N85" s="110">
        <v>43599</v>
      </c>
      <c r="O85" s="111" t="s">
        <v>471</v>
      </c>
      <c r="P85" s="110" t="s">
        <v>442</v>
      </c>
      <c r="Q85" s="110" t="s">
        <v>72</v>
      </c>
      <c r="R85" s="110"/>
      <c r="S85" s="114"/>
      <c r="T85" s="116" t="s">
        <v>210</v>
      </c>
      <c r="U85" s="116" t="s">
        <v>222</v>
      </c>
      <c r="V85" s="116" t="s">
        <v>217</v>
      </c>
      <c r="W85" s="116" t="s">
        <v>210</v>
      </c>
      <c r="X85" s="116" t="s">
        <v>210</v>
      </c>
      <c r="Y85" s="116" t="s">
        <v>211</v>
      </c>
      <c r="Z85" s="116" t="s">
        <v>211</v>
      </c>
      <c r="AA85" s="116" t="s">
        <v>222</v>
      </c>
      <c r="AB85" s="116" t="s">
        <v>210</v>
      </c>
      <c r="AC85" s="116" t="s">
        <v>210</v>
      </c>
      <c r="AD85" s="116" t="s">
        <v>210</v>
      </c>
      <c r="AE85" s="116"/>
      <c r="AF85" s="114"/>
      <c r="AG85" s="114"/>
      <c r="AH85" s="114"/>
      <c r="AI85" s="114"/>
      <c r="AJ85" s="114"/>
      <c r="AK85" s="114"/>
      <c r="AL85" s="114"/>
      <c r="AM85" s="121"/>
      <c r="AN85" s="121"/>
      <c r="AO85" s="121"/>
      <c r="AP85" s="121"/>
      <c r="AQ85" s="126" t="e">
        <f t="shared" si="3"/>
        <v>#N/A</v>
      </c>
      <c r="AR85" s="127"/>
      <c r="AS85" s="127"/>
      <c r="AT85" s="131" t="str">
        <f t="shared" si="4"/>
        <v>杨体科(P2)</v>
      </c>
      <c r="AU85" s="132" t="e">
        <f t="shared" si="5"/>
        <v>#N/A</v>
      </c>
    </row>
    <row r="86" spans="1:47" ht="25.05" customHeight="1">
      <c r="A86" s="106" t="s">
        <v>472</v>
      </c>
      <c r="B86" s="107" t="s">
        <v>473</v>
      </c>
      <c r="C86" s="108" t="s">
        <v>474</v>
      </c>
      <c r="D86" s="108" t="s">
        <v>140</v>
      </c>
      <c r="E86" s="108" t="s">
        <v>63</v>
      </c>
      <c r="F86" s="108" t="s">
        <v>203</v>
      </c>
      <c r="G86" s="108" t="s">
        <v>204</v>
      </c>
      <c r="H86" s="108" t="s">
        <v>469</v>
      </c>
      <c r="I86" s="108" t="s">
        <v>470</v>
      </c>
      <c r="J86" s="108" t="s">
        <v>207</v>
      </c>
      <c r="K86" s="108">
        <v>31</v>
      </c>
      <c r="L86" s="108" t="s">
        <v>68</v>
      </c>
      <c r="M86" s="108" t="s">
        <v>117</v>
      </c>
      <c r="N86" s="110">
        <v>43619</v>
      </c>
      <c r="O86" s="111" t="s">
        <v>475</v>
      </c>
      <c r="P86" s="110" t="s">
        <v>442</v>
      </c>
      <c r="Q86" s="110" t="s">
        <v>72</v>
      </c>
      <c r="R86" s="110"/>
      <c r="S86" s="114"/>
      <c r="T86" s="116" t="s">
        <v>211</v>
      </c>
      <c r="U86" s="116" t="s">
        <v>210</v>
      </c>
      <c r="V86" s="116" t="s">
        <v>210</v>
      </c>
      <c r="W86" s="116" t="s">
        <v>210</v>
      </c>
      <c r="X86" s="116" t="s">
        <v>210</v>
      </c>
      <c r="Y86" s="116" t="s">
        <v>210</v>
      </c>
      <c r="Z86" s="116" t="s">
        <v>210</v>
      </c>
      <c r="AA86" s="116" t="s">
        <v>210</v>
      </c>
      <c r="AB86" s="116" t="s">
        <v>210</v>
      </c>
      <c r="AC86" s="116" t="s">
        <v>210</v>
      </c>
      <c r="AD86" s="116" t="s">
        <v>210</v>
      </c>
      <c r="AE86" s="116"/>
      <c r="AF86" s="114"/>
      <c r="AG86" s="114"/>
      <c r="AH86" s="114"/>
      <c r="AI86" s="114"/>
      <c r="AJ86" s="114"/>
      <c r="AK86" s="114"/>
      <c r="AL86" s="114"/>
      <c r="AM86" s="121"/>
      <c r="AN86" s="121"/>
      <c r="AO86" s="121"/>
      <c r="AP86" s="121"/>
      <c r="AQ86" s="126" t="e">
        <f t="shared" si="3"/>
        <v>#N/A</v>
      </c>
      <c r="AR86" s="127"/>
      <c r="AS86" s="127"/>
      <c r="AT86" s="131" t="str">
        <f t="shared" si="4"/>
        <v>何永槟(P2)</v>
      </c>
      <c r="AU86" s="132" t="e">
        <f t="shared" si="5"/>
        <v>#N/A</v>
      </c>
    </row>
    <row r="87" spans="1:47" ht="25.05" customHeight="1">
      <c r="A87" s="106" t="s">
        <v>476</v>
      </c>
      <c r="B87" s="107" t="s">
        <v>477</v>
      </c>
      <c r="C87" s="108" t="s">
        <v>478</v>
      </c>
      <c r="D87" s="108" t="s">
        <v>140</v>
      </c>
      <c r="E87" s="108" t="s">
        <v>63</v>
      </c>
      <c r="F87" s="108" t="s">
        <v>203</v>
      </c>
      <c r="G87" s="108" t="s">
        <v>204</v>
      </c>
      <c r="H87" s="108" t="s">
        <v>469</v>
      </c>
      <c r="I87" s="108" t="s">
        <v>470</v>
      </c>
      <c r="J87" s="108" t="s">
        <v>207</v>
      </c>
      <c r="K87" s="108">
        <v>26</v>
      </c>
      <c r="L87" s="108" t="s">
        <v>68</v>
      </c>
      <c r="M87" s="108" t="s">
        <v>117</v>
      </c>
      <c r="N87" s="110">
        <v>43661</v>
      </c>
      <c r="O87" s="111" t="s">
        <v>479</v>
      </c>
      <c r="P87" s="110" t="s">
        <v>442</v>
      </c>
      <c r="Q87" s="110" t="s">
        <v>72</v>
      </c>
      <c r="R87" s="110"/>
      <c r="S87" s="114"/>
      <c r="T87" s="116" t="s">
        <v>210</v>
      </c>
      <c r="U87" s="116" t="s">
        <v>222</v>
      </c>
      <c r="V87" s="116" t="s">
        <v>212</v>
      </c>
      <c r="W87" s="116" t="s">
        <v>210</v>
      </c>
      <c r="X87" s="116" t="s">
        <v>210</v>
      </c>
      <c r="Y87" s="116" t="s">
        <v>210</v>
      </c>
      <c r="Z87" s="116" t="s">
        <v>210</v>
      </c>
      <c r="AA87" s="116" t="s">
        <v>210</v>
      </c>
      <c r="AB87" s="116" t="s">
        <v>217</v>
      </c>
      <c r="AC87" s="116" t="s">
        <v>210</v>
      </c>
      <c r="AD87" s="116" t="s">
        <v>210</v>
      </c>
      <c r="AE87" s="116"/>
      <c r="AF87" s="114"/>
      <c r="AG87" s="114"/>
      <c r="AH87" s="114"/>
      <c r="AI87" s="114"/>
      <c r="AJ87" s="114"/>
      <c r="AK87" s="114"/>
      <c r="AL87" s="114"/>
      <c r="AM87" s="121"/>
      <c r="AN87" s="121"/>
      <c r="AO87" s="121"/>
      <c r="AP87" s="121"/>
      <c r="AQ87" s="126" t="e">
        <f t="shared" si="3"/>
        <v>#N/A</v>
      </c>
      <c r="AR87" s="127"/>
      <c r="AS87" s="127"/>
      <c r="AT87" s="131" t="str">
        <f t="shared" si="4"/>
        <v>陈标佳(P2)</v>
      </c>
      <c r="AU87" s="132" t="e">
        <f>AT87&amp;IF(COUNTIF(AQ88:AQ997,AQ87),"，"&amp;VLOOKUP(AQ87,AQ88:AU997,5,0),"")</f>
        <v>#N/A</v>
      </c>
    </row>
    <row r="88" spans="1:47" ht="25.05" customHeight="1">
      <c r="A88" s="106" t="s">
        <v>480</v>
      </c>
      <c r="B88" s="107" t="s">
        <v>481</v>
      </c>
      <c r="C88" s="108" t="s">
        <v>442</v>
      </c>
      <c r="D88" s="108" t="s">
        <v>140</v>
      </c>
      <c r="E88" s="108" t="s">
        <v>63</v>
      </c>
      <c r="F88" s="108" t="s">
        <v>203</v>
      </c>
      <c r="G88" s="108" t="s">
        <v>204</v>
      </c>
      <c r="H88" s="108" t="s">
        <v>469</v>
      </c>
      <c r="I88" s="108" t="s">
        <v>470</v>
      </c>
      <c r="J88" s="108" t="s">
        <v>207</v>
      </c>
      <c r="K88" s="108">
        <v>31</v>
      </c>
      <c r="L88" s="108" t="s">
        <v>93</v>
      </c>
      <c r="M88" s="108" t="s">
        <v>117</v>
      </c>
      <c r="N88" s="110">
        <v>43818</v>
      </c>
      <c r="O88" s="111" t="s">
        <v>482</v>
      </c>
      <c r="P88" s="110" t="s">
        <v>234</v>
      </c>
      <c r="Q88" s="110" t="s">
        <v>72</v>
      </c>
      <c r="R88" s="110"/>
      <c r="S88" s="114"/>
      <c r="T88" s="116" t="s">
        <v>210</v>
      </c>
      <c r="U88" s="116" t="s">
        <v>210</v>
      </c>
      <c r="V88" s="116" t="s">
        <v>210</v>
      </c>
      <c r="W88" s="116" t="s">
        <v>217</v>
      </c>
      <c r="X88" s="116" t="s">
        <v>210</v>
      </c>
      <c r="Y88" s="116" t="s">
        <v>211</v>
      </c>
      <c r="Z88" s="116" t="s">
        <v>211</v>
      </c>
      <c r="AA88" s="116" t="s">
        <v>210</v>
      </c>
      <c r="AB88" s="116" t="s">
        <v>210</v>
      </c>
      <c r="AC88" s="116" t="s">
        <v>210</v>
      </c>
      <c r="AD88" s="116" t="s">
        <v>210</v>
      </c>
      <c r="AE88" s="116"/>
      <c r="AF88" s="114"/>
      <c r="AG88" s="114"/>
      <c r="AH88" s="114"/>
      <c r="AI88" s="114"/>
      <c r="AJ88" s="114"/>
      <c r="AK88" s="114"/>
      <c r="AL88" s="114"/>
      <c r="AM88" s="121"/>
      <c r="AN88" s="121"/>
      <c r="AO88" s="121"/>
      <c r="AP88" s="121"/>
      <c r="AQ88" s="126" t="e">
        <f t="shared" si="3"/>
        <v>#N/A</v>
      </c>
      <c r="AR88" s="127"/>
      <c r="AS88" s="127"/>
      <c r="AT88" s="131" t="str">
        <f t="shared" si="4"/>
        <v>耿悦(P2)</v>
      </c>
      <c r="AU88" s="132" t="e">
        <f>AT88&amp;IF(COUNTIF(AQ89:AQ998,AQ88),"，"&amp;VLOOKUP(AQ88,AQ89:AU998,5,0),"")</f>
        <v>#N/A</v>
      </c>
    </row>
    <row r="89" spans="1:47" ht="25.05" customHeight="1">
      <c r="A89" s="106" t="s">
        <v>483</v>
      </c>
      <c r="B89" s="107" t="s">
        <v>484</v>
      </c>
      <c r="C89" s="108" t="s">
        <v>485</v>
      </c>
      <c r="D89" s="108" t="s">
        <v>140</v>
      </c>
      <c r="E89" s="108" t="s">
        <v>63</v>
      </c>
      <c r="F89" s="108" t="s">
        <v>203</v>
      </c>
      <c r="G89" s="108" t="s">
        <v>204</v>
      </c>
      <c r="H89" s="108" t="s">
        <v>469</v>
      </c>
      <c r="I89" s="108" t="s">
        <v>470</v>
      </c>
      <c r="J89" s="108" t="s">
        <v>207</v>
      </c>
      <c r="K89" s="108">
        <v>24</v>
      </c>
      <c r="L89" s="108" t="s">
        <v>93</v>
      </c>
      <c r="M89" s="108" t="s">
        <v>117</v>
      </c>
      <c r="N89" s="110">
        <v>43822</v>
      </c>
      <c r="O89" s="111" t="s">
        <v>486</v>
      </c>
      <c r="P89" s="110" t="s">
        <v>442</v>
      </c>
      <c r="Q89" s="110" t="s">
        <v>72</v>
      </c>
      <c r="R89" s="110"/>
      <c r="S89" s="114"/>
      <c r="T89" s="116" t="s">
        <v>211</v>
      </c>
      <c r="U89" s="116" t="s">
        <v>217</v>
      </c>
      <c r="V89" s="116" t="s">
        <v>211</v>
      </c>
      <c r="W89" s="116" t="s">
        <v>211</v>
      </c>
      <c r="X89" s="116" t="s">
        <v>217</v>
      </c>
      <c r="Y89" s="116" t="s">
        <v>211</v>
      </c>
      <c r="Z89" s="116" t="s">
        <v>211</v>
      </c>
      <c r="AA89" s="116" t="s">
        <v>217</v>
      </c>
      <c r="AB89" s="116" t="s">
        <v>217</v>
      </c>
      <c r="AC89" s="116" t="s">
        <v>217</v>
      </c>
      <c r="AD89" s="116" t="s">
        <v>217</v>
      </c>
      <c r="AE89" s="116"/>
      <c r="AF89" s="114"/>
      <c r="AG89" s="114"/>
      <c r="AH89" s="114"/>
      <c r="AI89" s="114"/>
      <c r="AJ89" s="114"/>
      <c r="AK89" s="114"/>
      <c r="AL89" s="114"/>
      <c r="AM89" s="121"/>
      <c r="AN89" s="121"/>
      <c r="AO89" s="121"/>
      <c r="AP89" s="121"/>
      <c r="AQ89" s="126" t="e">
        <f t="shared" si="3"/>
        <v>#N/A</v>
      </c>
      <c r="AR89" s="127"/>
      <c r="AS89" s="127"/>
      <c r="AT89" s="131" t="str">
        <f t="shared" si="4"/>
        <v>郭建华(P2)</v>
      </c>
      <c r="AU89" s="132" t="e">
        <f>AT89&amp;IF(COUNTIF(AQ90:AQ999,AQ89),"，"&amp;VLOOKUP(AQ89,AQ90:AU999,5,0),"")</f>
        <v>#N/A</v>
      </c>
    </row>
    <row r="90" spans="1:47" ht="25.05" customHeight="1">
      <c r="A90" s="106" t="s">
        <v>487</v>
      </c>
      <c r="B90" s="107" t="s">
        <v>488</v>
      </c>
      <c r="C90" s="108" t="s">
        <v>489</v>
      </c>
      <c r="D90" s="108" t="s">
        <v>490</v>
      </c>
      <c r="E90" s="108" t="s">
        <v>63</v>
      </c>
      <c r="F90" s="108" t="s">
        <v>203</v>
      </c>
      <c r="G90" s="108" t="s">
        <v>204</v>
      </c>
      <c r="H90" s="108" t="s">
        <v>469</v>
      </c>
      <c r="I90" s="108" t="s">
        <v>470</v>
      </c>
      <c r="J90" s="108" t="s">
        <v>207</v>
      </c>
      <c r="K90" s="108">
        <v>19</v>
      </c>
      <c r="L90" s="108" t="s">
        <v>68</v>
      </c>
      <c r="M90" s="108" t="s">
        <v>142</v>
      </c>
      <c r="N90" s="110">
        <v>44431</v>
      </c>
      <c r="O90" s="111"/>
      <c r="P90" s="110" t="s">
        <v>442</v>
      </c>
      <c r="Q90" s="110" t="s">
        <v>72</v>
      </c>
      <c r="R90" s="110"/>
      <c r="S90" s="114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4"/>
      <c r="AG90" s="114"/>
      <c r="AH90" s="114"/>
      <c r="AI90" s="114"/>
      <c r="AJ90" s="114"/>
      <c r="AK90" s="114"/>
      <c r="AL90" s="114"/>
      <c r="AM90" s="121"/>
      <c r="AN90" s="121"/>
      <c r="AO90" s="121"/>
      <c r="AP90" s="121"/>
      <c r="AQ90" s="126" t="e">
        <f t="shared" si="3"/>
        <v>#N/A</v>
      </c>
      <c r="AR90" s="127"/>
      <c r="AS90" s="127"/>
      <c r="AT90" s="131" t="str">
        <f t="shared" si="4"/>
        <v>谭海飞(P1)</v>
      </c>
      <c r="AU90" s="132" t="e">
        <f>AT90&amp;IF(COUNTIF(AQ91:AQ1001,AQ90),"，"&amp;VLOOKUP(AQ90,AQ91:AU1001,5,0),"")</f>
        <v>#N/A</v>
      </c>
    </row>
    <row r="91" spans="1:47" ht="25.05" customHeight="1">
      <c r="A91" s="106" t="s">
        <v>491</v>
      </c>
      <c r="B91" s="107" t="s">
        <v>492</v>
      </c>
      <c r="C91" s="108" t="s">
        <v>493</v>
      </c>
      <c r="D91" s="108" t="s">
        <v>229</v>
      </c>
      <c r="E91" s="108" t="s">
        <v>494</v>
      </c>
      <c r="F91" s="108" t="s">
        <v>495</v>
      </c>
      <c r="G91" s="108" t="s">
        <v>65</v>
      </c>
      <c r="H91" s="108" t="s">
        <v>66</v>
      </c>
      <c r="I91" s="108"/>
      <c r="J91" s="108" t="s">
        <v>496</v>
      </c>
      <c r="K91" s="108">
        <v>28</v>
      </c>
      <c r="L91" s="108" t="s">
        <v>159</v>
      </c>
      <c r="M91" s="108" t="s">
        <v>69</v>
      </c>
      <c r="N91" s="110">
        <v>43661</v>
      </c>
      <c r="O91" s="111" t="s">
        <v>497</v>
      </c>
      <c r="P91" s="110" t="s">
        <v>498</v>
      </c>
      <c r="Q91" s="110" t="s">
        <v>72</v>
      </c>
      <c r="R91" s="110">
        <v>44299</v>
      </c>
      <c r="S91" s="114"/>
      <c r="T91" s="115">
        <v>1027515.57</v>
      </c>
      <c r="U91" s="115">
        <v>201971.66</v>
      </c>
      <c r="V91" s="115">
        <v>1295949.0133333299</v>
      </c>
      <c r="W91" s="115">
        <v>1478643.8066666699</v>
      </c>
      <c r="X91" s="115">
        <v>1436814.0233333299</v>
      </c>
      <c r="Y91" s="115">
        <v>981475.746666666</v>
      </c>
      <c r="Z91" s="115">
        <v>1031736.93</v>
      </c>
      <c r="AA91" s="115">
        <v>1169105.05</v>
      </c>
      <c r="AB91" s="115">
        <v>1407510.29</v>
      </c>
      <c r="AC91" s="115">
        <v>1089455.6599999999</v>
      </c>
      <c r="AD91" s="115">
        <v>945952.33</v>
      </c>
      <c r="AE91" s="115">
        <v>1205901.47</v>
      </c>
      <c r="AF91" s="114"/>
      <c r="AG91" s="114"/>
      <c r="AH91" s="114"/>
      <c r="AI91" s="114"/>
      <c r="AJ91" s="114"/>
      <c r="AK91" s="114"/>
      <c r="AL91" s="114"/>
      <c r="AM91" s="121"/>
      <c r="AN91" s="121"/>
      <c r="AO91" s="121"/>
      <c r="AP91" s="121"/>
      <c r="AQ91" s="126" t="e">
        <f t="shared" si="3"/>
        <v>#N/A</v>
      </c>
      <c r="AR91" s="127"/>
      <c r="AS91" s="127"/>
      <c r="AT91" s="131" t="str">
        <f t="shared" si="4"/>
        <v>陈伟康(P4)</v>
      </c>
      <c r="AU91" s="132" t="e">
        <f>AT91&amp;IF(COUNTIF(AQ92:AQ1002,AQ91),"，"&amp;VLOOKUP(AQ91,AQ92:AU1002,5,0),"")</f>
        <v>#N/A</v>
      </c>
    </row>
    <row r="92" spans="1:47" ht="25.05" customHeight="1">
      <c r="A92" s="106" t="s">
        <v>499</v>
      </c>
      <c r="B92" s="107" t="s">
        <v>500</v>
      </c>
      <c r="C92" s="108" t="s">
        <v>501</v>
      </c>
      <c r="D92" s="108" t="s">
        <v>62</v>
      </c>
      <c r="E92" s="108" t="s">
        <v>494</v>
      </c>
      <c r="F92" s="108" t="s">
        <v>495</v>
      </c>
      <c r="G92" s="108" t="s">
        <v>65</v>
      </c>
      <c r="H92" s="108" t="s">
        <v>66</v>
      </c>
      <c r="I92" s="108"/>
      <c r="J92" s="108" t="s">
        <v>502</v>
      </c>
      <c r="K92" s="108">
        <v>31</v>
      </c>
      <c r="L92" s="108" t="s">
        <v>68</v>
      </c>
      <c r="M92" s="108" t="s">
        <v>69</v>
      </c>
      <c r="N92" s="110">
        <v>44025</v>
      </c>
      <c r="O92" s="111" t="s">
        <v>503</v>
      </c>
      <c r="P92" s="110" t="s">
        <v>498</v>
      </c>
      <c r="Q92" s="110" t="s">
        <v>72</v>
      </c>
      <c r="R92" s="110"/>
      <c r="S92" s="114"/>
      <c r="T92" s="115">
        <v>315456.35666666698</v>
      </c>
      <c r="U92" s="115">
        <v>85908.323333333305</v>
      </c>
      <c r="V92" s="115">
        <v>752115.36</v>
      </c>
      <c r="W92" s="115">
        <v>1228553.18</v>
      </c>
      <c r="X92" s="115">
        <v>1257643.6066666699</v>
      </c>
      <c r="Y92" s="115">
        <v>1180305.3500000001</v>
      </c>
      <c r="Z92" s="115">
        <v>907574.21</v>
      </c>
      <c r="AA92" s="115">
        <v>693840.32</v>
      </c>
      <c r="AB92" s="115">
        <v>645909.97</v>
      </c>
      <c r="AC92" s="115">
        <v>571649.18999999994</v>
      </c>
      <c r="AD92" s="115">
        <v>451109.94</v>
      </c>
      <c r="AE92" s="115">
        <v>562598.64</v>
      </c>
      <c r="AF92" s="114"/>
      <c r="AG92" s="114"/>
      <c r="AH92" s="114"/>
      <c r="AI92" s="114"/>
      <c r="AJ92" s="114"/>
      <c r="AK92" s="114"/>
      <c r="AL92" s="114"/>
      <c r="AM92" s="121"/>
      <c r="AN92" s="121"/>
      <c r="AO92" s="121"/>
      <c r="AP92" s="121"/>
      <c r="AQ92" s="126" t="e">
        <f t="shared" si="3"/>
        <v>#N/A</v>
      </c>
      <c r="AR92" s="127"/>
      <c r="AS92" s="127"/>
      <c r="AT92" s="131" t="str">
        <f t="shared" si="4"/>
        <v>陶峰(P3)</v>
      </c>
      <c r="AU92" s="132" t="e">
        <f>AT92&amp;IF(COUNTIF(AQ93:AQ1003,AQ92),"，"&amp;VLOOKUP(AQ92,AQ93:AU1003,5,0),"")</f>
        <v>#N/A</v>
      </c>
    </row>
    <row r="93" spans="1:47" ht="25.05" customHeight="1">
      <c r="A93" s="106" t="s">
        <v>504</v>
      </c>
      <c r="B93" s="107" t="s">
        <v>505</v>
      </c>
      <c r="C93" s="108" t="s">
        <v>506</v>
      </c>
      <c r="D93" s="108" t="s">
        <v>62</v>
      </c>
      <c r="E93" s="108" t="s">
        <v>494</v>
      </c>
      <c r="F93" s="108" t="s">
        <v>495</v>
      </c>
      <c r="G93" s="108" t="s">
        <v>65</v>
      </c>
      <c r="H93" s="108" t="s">
        <v>66</v>
      </c>
      <c r="I93" s="108"/>
      <c r="J93" s="108" t="s">
        <v>502</v>
      </c>
      <c r="K93" s="108">
        <v>30</v>
      </c>
      <c r="L93" s="108" t="s">
        <v>93</v>
      </c>
      <c r="M93" s="108" t="s">
        <v>69</v>
      </c>
      <c r="N93" s="110">
        <v>44028</v>
      </c>
      <c r="O93" s="111" t="s">
        <v>507</v>
      </c>
      <c r="P93" s="110" t="s">
        <v>498</v>
      </c>
      <c r="Q93" s="110" t="s">
        <v>72</v>
      </c>
      <c r="R93" s="110"/>
      <c r="S93" s="114"/>
      <c r="T93" s="115">
        <v>167419.46</v>
      </c>
      <c r="U93" s="115">
        <v>24553.67</v>
      </c>
      <c r="V93" s="115">
        <v>288810.46000000002</v>
      </c>
      <c r="W93" s="115">
        <v>474814.85</v>
      </c>
      <c r="X93" s="115">
        <v>503272.82666666602</v>
      </c>
      <c r="Y93" s="115">
        <v>479259.683333333</v>
      </c>
      <c r="Z93" s="115">
        <v>654753.77</v>
      </c>
      <c r="AA93" s="115">
        <v>666411.31999999995</v>
      </c>
      <c r="AB93" s="115">
        <v>664293.55000000005</v>
      </c>
      <c r="AC93" s="115">
        <v>492822.43</v>
      </c>
      <c r="AD93" s="115">
        <v>475640.92</v>
      </c>
      <c r="AE93" s="115">
        <v>563320.87</v>
      </c>
      <c r="AF93" s="114"/>
      <c r="AG93" s="114"/>
      <c r="AH93" s="114"/>
      <c r="AI93" s="114"/>
      <c r="AJ93" s="114"/>
      <c r="AK93" s="114"/>
      <c r="AL93" s="114"/>
      <c r="AM93" s="121"/>
      <c r="AN93" s="121"/>
      <c r="AO93" s="121"/>
      <c r="AP93" s="121"/>
      <c r="AQ93" s="126" t="e">
        <f t="shared" si="3"/>
        <v>#N/A</v>
      </c>
      <c r="AR93" s="127"/>
      <c r="AS93" s="127"/>
      <c r="AT93" s="131" t="str">
        <f t="shared" si="4"/>
        <v>陈刚(P3)</v>
      </c>
      <c r="AU93" s="132" t="e">
        <f>AT93&amp;IF(COUNTIF(AQ94:AQ1004,AQ93),"，"&amp;VLOOKUP(AQ93,AQ94:AU1004,5,0),"")</f>
        <v>#N/A</v>
      </c>
    </row>
    <row r="94" spans="1:47" ht="25.05" customHeight="1">
      <c r="A94" s="106" t="s">
        <v>508</v>
      </c>
      <c r="B94" s="107" t="s">
        <v>509</v>
      </c>
      <c r="C94" s="108" t="s">
        <v>510</v>
      </c>
      <c r="D94" s="108" t="s">
        <v>62</v>
      </c>
      <c r="E94" s="108" t="s">
        <v>494</v>
      </c>
      <c r="F94" s="108" t="s">
        <v>495</v>
      </c>
      <c r="G94" s="108" t="s">
        <v>65</v>
      </c>
      <c r="H94" s="108" t="s">
        <v>66</v>
      </c>
      <c r="I94" s="108"/>
      <c r="J94" s="108" t="s">
        <v>502</v>
      </c>
      <c r="K94" s="108">
        <v>28</v>
      </c>
      <c r="L94" s="108" t="s">
        <v>68</v>
      </c>
      <c r="M94" s="108" t="s">
        <v>69</v>
      </c>
      <c r="N94" s="110">
        <v>44028</v>
      </c>
      <c r="O94" s="111" t="s">
        <v>511</v>
      </c>
      <c r="P94" s="110" t="s">
        <v>498</v>
      </c>
      <c r="Q94" s="110" t="s">
        <v>72</v>
      </c>
      <c r="R94" s="110"/>
      <c r="S94" s="114"/>
      <c r="T94" s="115">
        <v>151225.51999999999</v>
      </c>
      <c r="U94" s="115">
        <v>12553.34</v>
      </c>
      <c r="V94" s="115">
        <v>194950.09</v>
      </c>
      <c r="W94" s="115">
        <v>400049.98666666698</v>
      </c>
      <c r="X94" s="115">
        <v>627348.36999999895</v>
      </c>
      <c r="Y94" s="115">
        <v>821312.70666666701</v>
      </c>
      <c r="Z94" s="115">
        <v>725172.84</v>
      </c>
      <c r="AA94" s="115">
        <v>758375.34</v>
      </c>
      <c r="AB94" s="115">
        <v>548985</v>
      </c>
      <c r="AC94" s="115">
        <v>550386.89</v>
      </c>
      <c r="AD94" s="115">
        <v>567186.66</v>
      </c>
      <c r="AE94" s="115">
        <v>803278.31</v>
      </c>
      <c r="AF94" s="114"/>
      <c r="AG94" s="114"/>
      <c r="AH94" s="114"/>
      <c r="AI94" s="114"/>
      <c r="AJ94" s="114"/>
      <c r="AK94" s="114"/>
      <c r="AL94" s="114"/>
      <c r="AM94" s="121"/>
      <c r="AN94" s="121"/>
      <c r="AO94" s="121"/>
      <c r="AP94" s="121"/>
      <c r="AQ94" s="126" t="e">
        <f t="shared" si="3"/>
        <v>#N/A</v>
      </c>
      <c r="AR94" s="127"/>
      <c r="AS94" s="127"/>
      <c r="AT94" s="131" t="str">
        <f t="shared" si="4"/>
        <v>徐晓峰(P3)</v>
      </c>
      <c r="AU94" s="132" t="e">
        <f t="shared" ref="AU94:AU157" si="6">AT94&amp;IF(COUNTIF(AQ95:AQ1006,AQ94),"，"&amp;VLOOKUP(AQ94,AQ95:AU1006,5,0),"")</f>
        <v>#N/A</v>
      </c>
    </row>
    <row r="95" spans="1:47" ht="25.05" customHeight="1">
      <c r="A95" s="106" t="s">
        <v>512</v>
      </c>
      <c r="B95" s="107" t="s">
        <v>513</v>
      </c>
      <c r="C95" s="108" t="s">
        <v>514</v>
      </c>
      <c r="D95" s="108" t="s">
        <v>62</v>
      </c>
      <c r="E95" s="108" t="s">
        <v>494</v>
      </c>
      <c r="F95" s="108" t="s">
        <v>495</v>
      </c>
      <c r="G95" s="108" t="s">
        <v>65</v>
      </c>
      <c r="H95" s="108" t="s">
        <v>66</v>
      </c>
      <c r="I95" s="108"/>
      <c r="J95" s="108" t="s">
        <v>502</v>
      </c>
      <c r="K95" s="108">
        <v>32</v>
      </c>
      <c r="L95" s="108" t="s">
        <v>68</v>
      </c>
      <c r="M95" s="108" t="s">
        <v>69</v>
      </c>
      <c r="N95" s="110">
        <v>44095</v>
      </c>
      <c r="O95" s="111" t="s">
        <v>515</v>
      </c>
      <c r="P95" s="110" t="s">
        <v>498</v>
      </c>
      <c r="Q95" s="110" t="s">
        <v>72</v>
      </c>
      <c r="R95" s="110"/>
      <c r="S95" s="114"/>
      <c r="T95" s="115">
        <v>209220.653333333</v>
      </c>
      <c r="U95" s="115">
        <v>18660.669999999998</v>
      </c>
      <c r="V95" s="115">
        <v>258879.12</v>
      </c>
      <c r="W95" s="115">
        <v>417944.34</v>
      </c>
      <c r="X95" s="115">
        <v>446744.79</v>
      </c>
      <c r="Y95" s="115">
        <v>371607.15000000101</v>
      </c>
      <c r="Z95" s="115">
        <v>329382.65999999997</v>
      </c>
      <c r="AA95" s="115">
        <v>272851.87</v>
      </c>
      <c r="AB95" s="115">
        <v>273517.46999999997</v>
      </c>
      <c r="AC95" s="115">
        <v>348453.15</v>
      </c>
      <c r="AD95" s="115">
        <v>528112.07999999996</v>
      </c>
      <c r="AE95" s="115">
        <v>683862.48</v>
      </c>
      <c r="AF95" s="114"/>
      <c r="AG95" s="114"/>
      <c r="AH95" s="114"/>
      <c r="AI95" s="114"/>
      <c r="AJ95" s="114"/>
      <c r="AK95" s="114"/>
      <c r="AL95" s="114"/>
      <c r="AM95" s="121"/>
      <c r="AN95" s="121"/>
      <c r="AO95" s="121"/>
      <c r="AP95" s="121"/>
      <c r="AQ95" s="126" t="e">
        <f t="shared" si="3"/>
        <v>#N/A</v>
      </c>
      <c r="AR95" s="127"/>
      <c r="AS95" s="127"/>
      <c r="AT95" s="131" t="str">
        <f t="shared" si="4"/>
        <v>江启旺(P3)</v>
      </c>
      <c r="AU95" s="132" t="e">
        <f t="shared" si="6"/>
        <v>#N/A</v>
      </c>
    </row>
    <row r="96" spans="1:47" ht="25.05" customHeight="1">
      <c r="A96" s="106" t="s">
        <v>516</v>
      </c>
      <c r="B96" s="107" t="s">
        <v>517</v>
      </c>
      <c r="C96" s="108" t="s">
        <v>518</v>
      </c>
      <c r="D96" s="108" t="s">
        <v>140</v>
      </c>
      <c r="E96" s="108" t="s">
        <v>494</v>
      </c>
      <c r="F96" s="108" t="s">
        <v>495</v>
      </c>
      <c r="G96" s="108" t="s">
        <v>65</v>
      </c>
      <c r="H96" s="108" t="s">
        <v>66</v>
      </c>
      <c r="I96" s="108"/>
      <c r="J96" s="108" t="s">
        <v>519</v>
      </c>
      <c r="K96" s="108">
        <v>26</v>
      </c>
      <c r="L96" s="108" t="s">
        <v>68</v>
      </c>
      <c r="M96" s="108" t="s">
        <v>69</v>
      </c>
      <c r="N96" s="110">
        <v>44277</v>
      </c>
      <c r="O96" s="111" t="s">
        <v>520</v>
      </c>
      <c r="P96" s="110" t="s">
        <v>498</v>
      </c>
      <c r="Q96" s="110" t="s">
        <v>72</v>
      </c>
      <c r="R96" s="110"/>
      <c r="S96" s="114"/>
      <c r="T96" s="115">
        <v>0</v>
      </c>
      <c r="U96" s="115">
        <v>0</v>
      </c>
      <c r="V96" s="115">
        <v>0</v>
      </c>
      <c r="W96" s="115">
        <v>9683.33</v>
      </c>
      <c r="X96" s="115">
        <v>62756.666666666701</v>
      </c>
      <c r="Y96" s="115">
        <v>15966.653333333301</v>
      </c>
      <c r="Z96" s="115">
        <v>219049.34</v>
      </c>
      <c r="AA96" s="115">
        <v>10991.99</v>
      </c>
      <c r="AB96" s="115">
        <v>42698.36</v>
      </c>
      <c r="AC96" s="115">
        <v>161156.70000000001</v>
      </c>
      <c r="AD96" s="115">
        <v>377053.31</v>
      </c>
      <c r="AE96" s="115">
        <v>334140.5</v>
      </c>
      <c r="AF96" s="114"/>
      <c r="AG96" s="114"/>
      <c r="AH96" s="114"/>
      <c r="AI96" s="114"/>
      <c r="AJ96" s="114"/>
      <c r="AK96" s="114"/>
      <c r="AL96" s="114"/>
      <c r="AM96" s="121"/>
      <c r="AN96" s="121"/>
      <c r="AO96" s="121"/>
      <c r="AP96" s="121"/>
      <c r="AQ96" s="126" t="e">
        <f t="shared" si="3"/>
        <v>#N/A</v>
      </c>
      <c r="AR96" s="127"/>
      <c r="AS96" s="127"/>
      <c r="AT96" s="131" t="str">
        <f t="shared" si="4"/>
        <v>郑超伟(P2)</v>
      </c>
      <c r="AU96" s="132" t="e">
        <f t="shared" si="6"/>
        <v>#N/A</v>
      </c>
    </row>
    <row r="97" spans="1:47" ht="25.05" customHeight="1">
      <c r="A97" s="106" t="s">
        <v>521</v>
      </c>
      <c r="B97" s="107" t="s">
        <v>522</v>
      </c>
      <c r="C97" s="108" t="s">
        <v>523</v>
      </c>
      <c r="D97" s="108" t="s">
        <v>140</v>
      </c>
      <c r="E97" s="108" t="s">
        <v>494</v>
      </c>
      <c r="F97" s="108" t="s">
        <v>495</v>
      </c>
      <c r="G97" s="108" t="s">
        <v>65</v>
      </c>
      <c r="H97" s="108" t="s">
        <v>66</v>
      </c>
      <c r="I97" s="108"/>
      <c r="J97" s="108" t="s">
        <v>519</v>
      </c>
      <c r="K97" s="108">
        <v>28</v>
      </c>
      <c r="L97" s="108" t="s">
        <v>68</v>
      </c>
      <c r="M97" s="108" t="s">
        <v>69</v>
      </c>
      <c r="N97" s="110">
        <v>44277</v>
      </c>
      <c r="O97" s="111" t="s">
        <v>524</v>
      </c>
      <c r="P97" s="110" t="s">
        <v>498</v>
      </c>
      <c r="Q97" s="110" t="s">
        <v>72</v>
      </c>
      <c r="R97" s="110"/>
      <c r="S97" s="114"/>
      <c r="T97" s="115">
        <v>0</v>
      </c>
      <c r="U97" s="115">
        <v>0</v>
      </c>
      <c r="V97" s="115">
        <v>450</v>
      </c>
      <c r="W97" s="115">
        <v>1886.68</v>
      </c>
      <c r="X97" s="115">
        <v>38578.97</v>
      </c>
      <c r="Y97" s="115">
        <v>67226.720000000001</v>
      </c>
      <c r="Z97" s="115">
        <v>155201.01999999999</v>
      </c>
      <c r="AA97" s="115">
        <v>113157.68</v>
      </c>
      <c r="AB97" s="115">
        <v>126982.64</v>
      </c>
      <c r="AC97" s="115">
        <v>200251.05</v>
      </c>
      <c r="AD97" s="115">
        <v>351807.62</v>
      </c>
      <c r="AE97" s="115">
        <v>463507.59</v>
      </c>
      <c r="AF97" s="114"/>
      <c r="AG97" s="114"/>
      <c r="AH97" s="114"/>
      <c r="AI97" s="114"/>
      <c r="AJ97" s="114"/>
      <c r="AK97" s="114"/>
      <c r="AL97" s="114"/>
      <c r="AM97" s="121"/>
      <c r="AN97" s="121"/>
      <c r="AO97" s="121"/>
      <c r="AP97" s="121"/>
      <c r="AQ97" s="126" t="e">
        <f t="shared" si="3"/>
        <v>#N/A</v>
      </c>
      <c r="AR97" s="127"/>
      <c r="AS97" s="127"/>
      <c r="AT97" s="131" t="str">
        <f t="shared" si="4"/>
        <v>马祖星(P2)</v>
      </c>
      <c r="AU97" s="132" t="e">
        <f t="shared" si="6"/>
        <v>#N/A</v>
      </c>
    </row>
    <row r="98" spans="1:47" ht="25.05" customHeight="1">
      <c r="A98" s="106" t="s">
        <v>525</v>
      </c>
      <c r="B98" s="107" t="s">
        <v>526</v>
      </c>
      <c r="C98" s="108" t="s">
        <v>527</v>
      </c>
      <c r="D98" s="108" t="s">
        <v>140</v>
      </c>
      <c r="E98" s="108" t="s">
        <v>494</v>
      </c>
      <c r="F98" s="108" t="s">
        <v>495</v>
      </c>
      <c r="G98" s="108" t="s">
        <v>65</v>
      </c>
      <c r="H98" s="108" t="s">
        <v>66</v>
      </c>
      <c r="I98" s="108"/>
      <c r="J98" s="108" t="s">
        <v>519</v>
      </c>
      <c r="K98" s="108">
        <v>28</v>
      </c>
      <c r="L98" s="108" t="s">
        <v>68</v>
      </c>
      <c r="M98" s="108" t="s">
        <v>69</v>
      </c>
      <c r="N98" s="110">
        <v>44287</v>
      </c>
      <c r="O98" s="111"/>
      <c r="P98" s="110" t="s">
        <v>498</v>
      </c>
      <c r="Q98" s="110" t="s">
        <v>72</v>
      </c>
      <c r="R98" s="110"/>
      <c r="S98" s="114"/>
      <c r="T98" s="115">
        <v>0</v>
      </c>
      <c r="U98" s="115">
        <v>0</v>
      </c>
      <c r="V98" s="115">
        <v>0</v>
      </c>
      <c r="W98" s="115">
        <v>10973</v>
      </c>
      <c r="X98" s="115">
        <v>70308.350000000006</v>
      </c>
      <c r="Y98" s="115">
        <v>86382</v>
      </c>
      <c r="Z98" s="115">
        <v>187847.07</v>
      </c>
      <c r="AA98" s="115">
        <v>153297.98000000001</v>
      </c>
      <c r="AB98" s="115">
        <v>228679.98</v>
      </c>
      <c r="AC98" s="115">
        <v>235124.37</v>
      </c>
      <c r="AD98" s="115">
        <v>300990.25</v>
      </c>
      <c r="AE98" s="115">
        <v>407875.85</v>
      </c>
      <c r="AF98" s="114"/>
      <c r="AG98" s="114"/>
      <c r="AH98" s="114"/>
      <c r="AI98" s="114"/>
      <c r="AJ98" s="114"/>
      <c r="AK98" s="114"/>
      <c r="AL98" s="114"/>
      <c r="AM98" s="121"/>
      <c r="AN98" s="121"/>
      <c r="AO98" s="121"/>
      <c r="AP98" s="121"/>
      <c r="AQ98" s="126" t="e">
        <f t="shared" si="3"/>
        <v>#N/A</v>
      </c>
      <c r="AR98" s="127"/>
      <c r="AS98" s="127"/>
      <c r="AT98" s="131" t="str">
        <f t="shared" si="4"/>
        <v>黄国征(P2)</v>
      </c>
      <c r="AU98" s="132" t="e">
        <f t="shared" si="6"/>
        <v>#N/A</v>
      </c>
    </row>
    <row r="99" spans="1:47" ht="25.05" customHeight="1">
      <c r="A99" s="106" t="s">
        <v>528</v>
      </c>
      <c r="B99" s="107" t="s">
        <v>529</v>
      </c>
      <c r="C99" s="108" t="s">
        <v>530</v>
      </c>
      <c r="D99" s="108" t="s">
        <v>62</v>
      </c>
      <c r="E99" s="108" t="s">
        <v>494</v>
      </c>
      <c r="F99" s="108" t="s">
        <v>495</v>
      </c>
      <c r="G99" s="108" t="s">
        <v>65</v>
      </c>
      <c r="H99" s="108" t="s">
        <v>66</v>
      </c>
      <c r="I99" s="108"/>
      <c r="J99" s="108" t="s">
        <v>502</v>
      </c>
      <c r="K99" s="108">
        <v>32</v>
      </c>
      <c r="L99" s="108" t="s">
        <v>68</v>
      </c>
      <c r="M99" s="108" t="s">
        <v>69</v>
      </c>
      <c r="N99" s="110">
        <v>44340</v>
      </c>
      <c r="O99" s="111" t="s">
        <v>531</v>
      </c>
      <c r="P99" s="110" t="s">
        <v>498</v>
      </c>
      <c r="Q99" s="110" t="s">
        <v>72</v>
      </c>
      <c r="R99" s="110"/>
      <c r="S99" s="114"/>
      <c r="T99" s="115">
        <v>0</v>
      </c>
      <c r="U99" s="115">
        <v>0</v>
      </c>
      <c r="V99" s="115">
        <v>0</v>
      </c>
      <c r="W99" s="115">
        <v>0</v>
      </c>
      <c r="X99" s="115">
        <v>0</v>
      </c>
      <c r="Y99" s="115">
        <v>2915</v>
      </c>
      <c r="Z99" s="115">
        <v>31765</v>
      </c>
      <c r="AA99" s="115">
        <v>81664.98</v>
      </c>
      <c r="AB99" s="115">
        <v>204202.65</v>
      </c>
      <c r="AC99" s="115">
        <v>291233.34999999998</v>
      </c>
      <c r="AD99" s="115">
        <v>275939.98</v>
      </c>
      <c r="AE99" s="115">
        <v>448510.01</v>
      </c>
      <c r="AF99" s="114"/>
      <c r="AG99" s="114"/>
      <c r="AH99" s="114"/>
      <c r="AI99" s="114"/>
      <c r="AJ99" s="114"/>
      <c r="AK99" s="114"/>
      <c r="AL99" s="114"/>
      <c r="AM99" s="121"/>
      <c r="AN99" s="121"/>
      <c r="AO99" s="121"/>
      <c r="AP99" s="121"/>
      <c r="AQ99" s="126" t="e">
        <f t="shared" si="3"/>
        <v>#N/A</v>
      </c>
      <c r="AR99" s="127"/>
      <c r="AS99" s="127"/>
      <c r="AT99" s="131" t="str">
        <f t="shared" si="4"/>
        <v>朱仪萍(P3)</v>
      </c>
      <c r="AU99" s="132" t="e">
        <f t="shared" si="6"/>
        <v>#N/A</v>
      </c>
    </row>
    <row r="100" spans="1:47" ht="25.05" customHeight="1">
      <c r="A100" s="106" t="s">
        <v>532</v>
      </c>
      <c r="B100" s="107" t="s">
        <v>533</v>
      </c>
      <c r="C100" s="108" t="s">
        <v>534</v>
      </c>
      <c r="D100" s="108" t="s">
        <v>229</v>
      </c>
      <c r="E100" s="108" t="s">
        <v>494</v>
      </c>
      <c r="F100" s="108" t="s">
        <v>495</v>
      </c>
      <c r="G100" s="108" t="s">
        <v>65</v>
      </c>
      <c r="H100" s="108" t="s">
        <v>148</v>
      </c>
      <c r="I100" s="108"/>
      <c r="J100" s="108" t="s">
        <v>496</v>
      </c>
      <c r="K100" s="108">
        <v>26</v>
      </c>
      <c r="L100" s="108" t="s">
        <v>68</v>
      </c>
      <c r="M100" s="108" t="s">
        <v>148</v>
      </c>
      <c r="N100" s="110">
        <v>43601</v>
      </c>
      <c r="O100" s="111" t="s">
        <v>535</v>
      </c>
      <c r="P100" s="110" t="s">
        <v>536</v>
      </c>
      <c r="Q100" s="110" t="s">
        <v>151</v>
      </c>
      <c r="R100" s="110">
        <v>44299</v>
      </c>
      <c r="S100" s="114"/>
      <c r="T100" s="115">
        <v>742843.09</v>
      </c>
      <c r="U100" s="115">
        <v>122464.52</v>
      </c>
      <c r="V100" s="115">
        <v>538423.35</v>
      </c>
      <c r="W100" s="115">
        <v>494443.30333333299</v>
      </c>
      <c r="X100" s="115">
        <v>460563.29333333299</v>
      </c>
      <c r="Y100" s="115">
        <v>404616.33</v>
      </c>
      <c r="Z100" s="115">
        <v>395023.34</v>
      </c>
      <c r="AA100" s="115">
        <v>273404.73</v>
      </c>
      <c r="AB100" s="115">
        <v>216417.07</v>
      </c>
      <c r="AC100" s="115">
        <v>218301.69</v>
      </c>
      <c r="AD100" s="115">
        <v>535280.01</v>
      </c>
      <c r="AE100" s="115">
        <v>707292.32</v>
      </c>
      <c r="AF100" s="114"/>
      <c r="AG100" s="114"/>
      <c r="AH100" s="114"/>
      <c r="AI100" s="114"/>
      <c r="AJ100" s="114"/>
      <c r="AK100" s="114"/>
      <c r="AL100" s="114"/>
      <c r="AM100" s="121"/>
      <c r="AN100" s="121"/>
      <c r="AO100" s="121"/>
      <c r="AP100" s="121"/>
      <c r="AQ100" s="126" t="e">
        <f t="shared" si="3"/>
        <v>#N/A</v>
      </c>
      <c r="AR100" s="127"/>
      <c r="AS100" s="127"/>
      <c r="AT100" s="131" t="str">
        <f t="shared" si="4"/>
        <v>黄诗奎(P4)</v>
      </c>
      <c r="AU100" s="132" t="e">
        <f t="shared" si="6"/>
        <v>#N/A</v>
      </c>
    </row>
    <row r="101" spans="1:47" ht="25.05" customHeight="1">
      <c r="A101" s="106" t="s">
        <v>537</v>
      </c>
      <c r="B101" s="107" t="s">
        <v>538</v>
      </c>
      <c r="C101" s="108" t="s">
        <v>539</v>
      </c>
      <c r="D101" s="108" t="s">
        <v>62</v>
      </c>
      <c r="E101" s="108" t="s">
        <v>494</v>
      </c>
      <c r="F101" s="108" t="s">
        <v>495</v>
      </c>
      <c r="G101" s="108" t="s">
        <v>65</v>
      </c>
      <c r="H101" s="108" t="s">
        <v>148</v>
      </c>
      <c r="I101" s="108"/>
      <c r="J101" s="108" t="s">
        <v>502</v>
      </c>
      <c r="K101" s="108">
        <v>25</v>
      </c>
      <c r="L101" s="108" t="s">
        <v>68</v>
      </c>
      <c r="M101" s="108" t="s">
        <v>148</v>
      </c>
      <c r="N101" s="110">
        <v>43797</v>
      </c>
      <c r="O101" s="111"/>
      <c r="P101" s="110" t="s">
        <v>536</v>
      </c>
      <c r="Q101" s="110" t="s">
        <v>151</v>
      </c>
      <c r="R101" s="110"/>
      <c r="S101" s="114"/>
      <c r="T101" s="115">
        <v>1416019.26</v>
      </c>
      <c r="U101" s="115">
        <v>1649527.5466666699</v>
      </c>
      <c r="V101" s="115">
        <v>1948950.76</v>
      </c>
      <c r="W101" s="115">
        <v>1317312.41666667</v>
      </c>
      <c r="X101" s="115">
        <v>781515.78333333298</v>
      </c>
      <c r="Y101" s="115">
        <v>458537.37</v>
      </c>
      <c r="Z101" s="115">
        <v>690875.52</v>
      </c>
      <c r="AA101" s="115">
        <v>1519452.53</v>
      </c>
      <c r="AB101" s="115">
        <v>1649124.33</v>
      </c>
      <c r="AC101" s="115">
        <v>1693654.4</v>
      </c>
      <c r="AD101" s="115">
        <v>1413377.35</v>
      </c>
      <c r="AE101" s="115">
        <v>1103992.97</v>
      </c>
      <c r="AF101" s="114"/>
      <c r="AG101" s="114"/>
      <c r="AH101" s="114"/>
      <c r="AI101" s="114"/>
      <c r="AJ101" s="114"/>
      <c r="AK101" s="114"/>
      <c r="AL101" s="114"/>
      <c r="AM101" s="121"/>
      <c r="AN101" s="121"/>
      <c r="AO101" s="121"/>
      <c r="AP101" s="121"/>
      <c r="AQ101" s="126" t="e">
        <f t="shared" si="3"/>
        <v>#N/A</v>
      </c>
      <c r="AR101" s="127"/>
      <c r="AS101" s="127"/>
      <c r="AT101" s="131" t="str">
        <f t="shared" si="4"/>
        <v>吴子俊(P3)</v>
      </c>
      <c r="AU101" s="132" t="e">
        <f t="shared" si="6"/>
        <v>#N/A</v>
      </c>
    </row>
    <row r="102" spans="1:47" ht="25.05" customHeight="1">
      <c r="A102" s="106" t="s">
        <v>540</v>
      </c>
      <c r="B102" s="107" t="s">
        <v>541</v>
      </c>
      <c r="C102" s="108" t="s">
        <v>542</v>
      </c>
      <c r="D102" s="108" t="s">
        <v>62</v>
      </c>
      <c r="E102" s="108" t="s">
        <v>494</v>
      </c>
      <c r="F102" s="108" t="s">
        <v>495</v>
      </c>
      <c r="G102" s="108" t="s">
        <v>65</v>
      </c>
      <c r="H102" s="108" t="s">
        <v>148</v>
      </c>
      <c r="I102" s="108"/>
      <c r="J102" s="108" t="s">
        <v>502</v>
      </c>
      <c r="K102" s="108">
        <v>32</v>
      </c>
      <c r="L102" s="108" t="s">
        <v>68</v>
      </c>
      <c r="M102" s="108" t="s">
        <v>148</v>
      </c>
      <c r="N102" s="110">
        <v>44119</v>
      </c>
      <c r="O102" s="111" t="s">
        <v>543</v>
      </c>
      <c r="P102" s="110" t="s">
        <v>536</v>
      </c>
      <c r="Q102" s="110" t="s">
        <v>151</v>
      </c>
      <c r="R102" s="110"/>
      <c r="S102" s="114"/>
      <c r="T102" s="115">
        <v>700133.98</v>
      </c>
      <c r="U102" s="115">
        <v>153305.01</v>
      </c>
      <c r="V102" s="115">
        <v>607860.35</v>
      </c>
      <c r="W102" s="115">
        <v>596311.32333333301</v>
      </c>
      <c r="X102" s="115">
        <v>482218.96666666598</v>
      </c>
      <c r="Y102" s="115">
        <v>352427.53</v>
      </c>
      <c r="Z102" s="115">
        <v>290515.33</v>
      </c>
      <c r="AA102" s="115">
        <v>314990</v>
      </c>
      <c r="AB102" s="115">
        <v>348819.97</v>
      </c>
      <c r="AC102" s="115">
        <v>330955.55</v>
      </c>
      <c r="AD102" s="115">
        <v>397492.47</v>
      </c>
      <c r="AE102" s="115">
        <v>513144.7</v>
      </c>
      <c r="AF102" s="114"/>
      <c r="AG102" s="114"/>
      <c r="AH102" s="114"/>
      <c r="AI102" s="114"/>
      <c r="AJ102" s="114"/>
      <c r="AK102" s="114"/>
      <c r="AL102" s="114"/>
      <c r="AM102" s="121"/>
      <c r="AN102" s="121"/>
      <c r="AO102" s="121"/>
      <c r="AP102" s="121"/>
      <c r="AQ102" s="126" t="e">
        <f t="shared" si="3"/>
        <v>#N/A</v>
      </c>
      <c r="AR102" s="127"/>
      <c r="AS102" s="127"/>
      <c r="AT102" s="131" t="str">
        <f t="shared" si="4"/>
        <v>方能标(P3)</v>
      </c>
      <c r="AU102" s="132" t="e">
        <f t="shared" si="6"/>
        <v>#N/A</v>
      </c>
    </row>
    <row r="103" spans="1:47" ht="25.05" customHeight="1">
      <c r="A103" s="106" t="s">
        <v>544</v>
      </c>
      <c r="B103" s="107" t="s">
        <v>545</v>
      </c>
      <c r="C103" s="108" t="s">
        <v>546</v>
      </c>
      <c r="D103" s="108" t="s">
        <v>62</v>
      </c>
      <c r="E103" s="108" t="s">
        <v>494</v>
      </c>
      <c r="F103" s="108" t="s">
        <v>495</v>
      </c>
      <c r="G103" s="108" t="s">
        <v>65</v>
      </c>
      <c r="H103" s="108" t="s">
        <v>148</v>
      </c>
      <c r="I103" s="108"/>
      <c r="J103" s="108" t="s">
        <v>502</v>
      </c>
      <c r="K103" s="108">
        <v>26</v>
      </c>
      <c r="L103" s="108" t="s">
        <v>68</v>
      </c>
      <c r="M103" s="108" t="s">
        <v>148</v>
      </c>
      <c r="N103" s="110">
        <v>44189</v>
      </c>
      <c r="O103" s="111" t="s">
        <v>547</v>
      </c>
      <c r="P103" s="110" t="s">
        <v>536</v>
      </c>
      <c r="Q103" s="110" t="s">
        <v>151</v>
      </c>
      <c r="R103" s="110"/>
      <c r="S103" s="114"/>
      <c r="T103" s="115">
        <v>47951.67</v>
      </c>
      <c r="U103" s="115">
        <v>17118.32</v>
      </c>
      <c r="V103" s="115">
        <v>100568.38</v>
      </c>
      <c r="W103" s="115">
        <v>45387.68</v>
      </c>
      <c r="X103" s="115">
        <v>75214.33</v>
      </c>
      <c r="Y103" s="115">
        <v>103718.21</v>
      </c>
      <c r="Z103" s="115">
        <v>183651.34</v>
      </c>
      <c r="AA103" s="115">
        <v>217401.27</v>
      </c>
      <c r="AB103" s="115">
        <v>486533.77</v>
      </c>
      <c r="AC103" s="115">
        <v>568651.17000000004</v>
      </c>
      <c r="AD103" s="115">
        <v>576818.80000000005</v>
      </c>
      <c r="AE103" s="115">
        <v>630388.68999999994</v>
      </c>
      <c r="AF103" s="114"/>
      <c r="AG103" s="114"/>
      <c r="AH103" s="114"/>
      <c r="AI103" s="114"/>
      <c r="AJ103" s="114"/>
      <c r="AK103" s="114"/>
      <c r="AL103" s="114"/>
      <c r="AM103" s="121"/>
      <c r="AN103" s="121"/>
      <c r="AO103" s="121"/>
      <c r="AP103" s="121"/>
      <c r="AQ103" s="126" t="e">
        <f t="shared" si="3"/>
        <v>#N/A</v>
      </c>
      <c r="AR103" s="127"/>
      <c r="AS103" s="127"/>
      <c r="AT103" s="131" t="str">
        <f t="shared" si="4"/>
        <v>李其倡(P3)</v>
      </c>
      <c r="AU103" s="132" t="e">
        <f t="shared" si="6"/>
        <v>#N/A</v>
      </c>
    </row>
    <row r="104" spans="1:47" ht="25.05" customHeight="1">
      <c r="A104" s="106" t="s">
        <v>548</v>
      </c>
      <c r="B104" s="107" t="s">
        <v>549</v>
      </c>
      <c r="C104" s="108" t="s">
        <v>550</v>
      </c>
      <c r="D104" s="108" t="s">
        <v>62</v>
      </c>
      <c r="E104" s="108" t="s">
        <v>494</v>
      </c>
      <c r="F104" s="108" t="s">
        <v>495</v>
      </c>
      <c r="G104" s="108" t="s">
        <v>65</v>
      </c>
      <c r="H104" s="108" t="s">
        <v>148</v>
      </c>
      <c r="I104" s="108"/>
      <c r="J104" s="108" t="s">
        <v>502</v>
      </c>
      <c r="K104" s="108">
        <v>28</v>
      </c>
      <c r="L104" s="108" t="s">
        <v>93</v>
      </c>
      <c r="M104" s="108" t="s">
        <v>148</v>
      </c>
      <c r="N104" s="110">
        <v>44200</v>
      </c>
      <c r="O104" s="111" t="s">
        <v>551</v>
      </c>
      <c r="P104" s="110" t="s">
        <v>536</v>
      </c>
      <c r="Q104" s="110" t="s">
        <v>151</v>
      </c>
      <c r="R104" s="110"/>
      <c r="S104" s="114"/>
      <c r="T104" s="115">
        <v>8454.99</v>
      </c>
      <c r="U104" s="115">
        <v>4710.01</v>
      </c>
      <c r="V104" s="115">
        <v>218217.96666666699</v>
      </c>
      <c r="W104" s="115">
        <v>712329.98666626704</v>
      </c>
      <c r="X104" s="115">
        <v>709275</v>
      </c>
      <c r="Y104" s="115">
        <v>687811.9</v>
      </c>
      <c r="Z104" s="115">
        <v>183890.9</v>
      </c>
      <c r="AA104" s="115">
        <v>146962.82</v>
      </c>
      <c r="AB104" s="115">
        <v>162759.13</v>
      </c>
      <c r="AC104" s="115">
        <v>176318.18</v>
      </c>
      <c r="AD104" s="115">
        <v>360255.5</v>
      </c>
      <c r="AE104" s="115">
        <v>255211.01</v>
      </c>
      <c r="AF104" s="114"/>
      <c r="AG104" s="114"/>
      <c r="AH104" s="114"/>
      <c r="AI104" s="114"/>
      <c r="AJ104" s="114"/>
      <c r="AK104" s="114"/>
      <c r="AL104" s="114"/>
      <c r="AM104" s="121"/>
      <c r="AN104" s="121"/>
      <c r="AO104" s="121"/>
      <c r="AP104" s="121"/>
      <c r="AQ104" s="126" t="e">
        <f t="shared" si="3"/>
        <v>#N/A</v>
      </c>
      <c r="AR104" s="127"/>
      <c r="AS104" s="127"/>
      <c r="AT104" s="131" t="str">
        <f t="shared" si="4"/>
        <v>黄禄树(P3)</v>
      </c>
      <c r="AU104" s="132" t="e">
        <f t="shared" si="6"/>
        <v>#N/A</v>
      </c>
    </row>
    <row r="105" spans="1:47" ht="25.05" customHeight="1">
      <c r="A105" s="106" t="s">
        <v>552</v>
      </c>
      <c r="B105" s="107" t="s">
        <v>553</v>
      </c>
      <c r="C105" s="108" t="s">
        <v>554</v>
      </c>
      <c r="D105" s="108" t="s">
        <v>140</v>
      </c>
      <c r="E105" s="108" t="s">
        <v>494</v>
      </c>
      <c r="F105" s="108" t="s">
        <v>495</v>
      </c>
      <c r="G105" s="108" t="s">
        <v>65</v>
      </c>
      <c r="H105" s="108" t="s">
        <v>148</v>
      </c>
      <c r="I105" s="108"/>
      <c r="J105" s="108" t="s">
        <v>519</v>
      </c>
      <c r="K105" s="108">
        <v>31</v>
      </c>
      <c r="L105" s="108" t="s">
        <v>68</v>
      </c>
      <c r="M105" s="108" t="s">
        <v>148</v>
      </c>
      <c r="N105" s="110">
        <v>44259</v>
      </c>
      <c r="O105" s="111" t="s">
        <v>555</v>
      </c>
      <c r="P105" s="110" t="s">
        <v>536</v>
      </c>
      <c r="Q105" s="110" t="s">
        <v>151</v>
      </c>
      <c r="R105" s="110"/>
      <c r="S105" s="114"/>
      <c r="T105" s="115">
        <v>0</v>
      </c>
      <c r="U105" s="115">
        <v>0</v>
      </c>
      <c r="V105" s="115">
        <v>8868.5499999999993</v>
      </c>
      <c r="W105" s="115">
        <v>45511.67</v>
      </c>
      <c r="X105" s="115">
        <v>62823.31</v>
      </c>
      <c r="Y105" s="115">
        <v>146276.45000000001</v>
      </c>
      <c r="Z105" s="115">
        <v>174886.86</v>
      </c>
      <c r="AA105" s="115">
        <v>125006</v>
      </c>
      <c r="AB105" s="115">
        <v>117454.36</v>
      </c>
      <c r="AC105" s="115">
        <v>126585</v>
      </c>
      <c r="AD105" s="115">
        <v>339636.88</v>
      </c>
      <c r="AE105" s="115">
        <v>554900.71</v>
      </c>
      <c r="AF105" s="114"/>
      <c r="AG105" s="114"/>
      <c r="AH105" s="114"/>
      <c r="AI105" s="114"/>
      <c r="AJ105" s="114"/>
      <c r="AK105" s="114"/>
      <c r="AL105" s="114"/>
      <c r="AM105" s="121"/>
      <c r="AN105" s="121"/>
      <c r="AO105" s="121"/>
      <c r="AP105" s="121"/>
      <c r="AQ105" s="126" t="e">
        <f t="shared" si="3"/>
        <v>#N/A</v>
      </c>
      <c r="AR105" s="127"/>
      <c r="AS105" s="127"/>
      <c r="AT105" s="131" t="str">
        <f t="shared" si="4"/>
        <v>梁艳丽(P2)</v>
      </c>
      <c r="AU105" s="132" t="e">
        <f t="shared" si="6"/>
        <v>#N/A</v>
      </c>
    </row>
    <row r="106" spans="1:47" ht="25.05" customHeight="1">
      <c r="A106" s="106" t="s">
        <v>556</v>
      </c>
      <c r="B106" s="107" t="s">
        <v>557</v>
      </c>
      <c r="C106" s="108" t="s">
        <v>558</v>
      </c>
      <c r="D106" s="108" t="s">
        <v>62</v>
      </c>
      <c r="E106" s="108" t="s">
        <v>494</v>
      </c>
      <c r="F106" s="108" t="s">
        <v>495</v>
      </c>
      <c r="G106" s="108" t="s">
        <v>65</v>
      </c>
      <c r="H106" s="108" t="s">
        <v>148</v>
      </c>
      <c r="I106" s="108"/>
      <c r="J106" s="108" t="s">
        <v>502</v>
      </c>
      <c r="K106" s="108">
        <v>33</v>
      </c>
      <c r="L106" s="108" t="s">
        <v>93</v>
      </c>
      <c r="M106" s="108" t="s">
        <v>148</v>
      </c>
      <c r="N106" s="110">
        <v>44357</v>
      </c>
      <c r="O106" s="111" t="s">
        <v>559</v>
      </c>
      <c r="P106" s="110" t="s">
        <v>536</v>
      </c>
      <c r="Q106" s="110" t="s">
        <v>151</v>
      </c>
      <c r="R106" s="110"/>
      <c r="S106" s="114"/>
      <c r="T106" s="115">
        <v>0</v>
      </c>
      <c r="U106" s="115">
        <v>0</v>
      </c>
      <c r="V106" s="115">
        <v>0</v>
      </c>
      <c r="W106" s="115">
        <v>0</v>
      </c>
      <c r="X106" s="115">
        <v>0</v>
      </c>
      <c r="Y106" s="115">
        <v>980</v>
      </c>
      <c r="Z106" s="115">
        <v>3475</v>
      </c>
      <c r="AA106" s="115">
        <v>24455</v>
      </c>
      <c r="AB106" s="115">
        <v>33089.050000000003</v>
      </c>
      <c r="AC106" s="115">
        <v>274256.67</v>
      </c>
      <c r="AD106" s="115">
        <v>174604.97</v>
      </c>
      <c r="AE106" s="115">
        <v>442806.69</v>
      </c>
      <c r="AF106" s="114"/>
      <c r="AG106" s="114"/>
      <c r="AH106" s="114"/>
      <c r="AI106" s="114"/>
      <c r="AJ106" s="114"/>
      <c r="AK106" s="114"/>
      <c r="AL106" s="114"/>
      <c r="AM106" s="121"/>
      <c r="AN106" s="121"/>
      <c r="AO106" s="121"/>
      <c r="AP106" s="121"/>
      <c r="AQ106" s="126" t="e">
        <f t="shared" si="3"/>
        <v>#N/A</v>
      </c>
      <c r="AR106" s="127"/>
      <c r="AS106" s="127"/>
      <c r="AT106" s="131" t="str">
        <f t="shared" si="4"/>
        <v>蓝友钰(P3)</v>
      </c>
      <c r="AU106" s="132" t="e">
        <f t="shared" si="6"/>
        <v>#N/A</v>
      </c>
    </row>
    <row r="107" spans="1:47" ht="25.05" customHeight="1">
      <c r="A107" s="106" t="s">
        <v>560</v>
      </c>
      <c r="B107" s="107" t="s">
        <v>561</v>
      </c>
      <c r="C107" s="108" t="s">
        <v>562</v>
      </c>
      <c r="D107" s="108" t="s">
        <v>62</v>
      </c>
      <c r="E107" s="108" t="s">
        <v>494</v>
      </c>
      <c r="F107" s="108" t="s">
        <v>495</v>
      </c>
      <c r="G107" s="108" t="s">
        <v>65</v>
      </c>
      <c r="H107" s="108" t="s">
        <v>187</v>
      </c>
      <c r="I107" s="108"/>
      <c r="J107" s="108" t="s">
        <v>502</v>
      </c>
      <c r="K107" s="108">
        <v>35</v>
      </c>
      <c r="L107" s="108" t="s">
        <v>93</v>
      </c>
      <c r="M107" s="108" t="s">
        <v>563</v>
      </c>
      <c r="N107" s="110">
        <v>43563</v>
      </c>
      <c r="O107" s="111" t="s">
        <v>564</v>
      </c>
      <c r="P107" s="110" t="s">
        <v>565</v>
      </c>
      <c r="Q107" s="110" t="s">
        <v>151</v>
      </c>
      <c r="R107" s="110"/>
      <c r="S107" s="114"/>
      <c r="T107" s="115">
        <v>556969.06000000006</v>
      </c>
      <c r="U107" s="115">
        <v>6464.6399999999803</v>
      </c>
      <c r="V107" s="115">
        <v>590675.4</v>
      </c>
      <c r="W107" s="115">
        <v>500801.31</v>
      </c>
      <c r="X107" s="115">
        <v>412646.359999999</v>
      </c>
      <c r="Y107" s="115">
        <v>327929.05</v>
      </c>
      <c r="Z107" s="115">
        <v>383971.62</v>
      </c>
      <c r="AA107" s="115">
        <v>403368.02</v>
      </c>
      <c r="AB107" s="115">
        <v>557559.97</v>
      </c>
      <c r="AC107" s="115">
        <v>604950.44999999995</v>
      </c>
      <c r="AD107" s="115">
        <v>725982.05</v>
      </c>
      <c r="AE107" s="115">
        <v>772824.68</v>
      </c>
      <c r="AF107" s="114"/>
      <c r="AG107" s="114"/>
      <c r="AH107" s="114"/>
      <c r="AI107" s="114"/>
      <c r="AJ107" s="114"/>
      <c r="AK107" s="114"/>
      <c r="AL107" s="114"/>
      <c r="AM107" s="121"/>
      <c r="AN107" s="121"/>
      <c r="AO107" s="121"/>
      <c r="AP107" s="121"/>
      <c r="AQ107" s="126" t="e">
        <f t="shared" si="3"/>
        <v>#N/A</v>
      </c>
      <c r="AR107" s="127"/>
      <c r="AS107" s="127"/>
      <c r="AT107" s="131" t="str">
        <f t="shared" si="4"/>
        <v>刘建军(P3)</v>
      </c>
      <c r="AU107" s="132" t="e">
        <f t="shared" si="6"/>
        <v>#N/A</v>
      </c>
    </row>
    <row r="108" spans="1:47" ht="25.05" customHeight="1">
      <c r="A108" s="106" t="s">
        <v>566</v>
      </c>
      <c r="B108" s="107" t="s">
        <v>567</v>
      </c>
      <c r="C108" s="108" t="s">
        <v>568</v>
      </c>
      <c r="D108" s="108" t="s">
        <v>62</v>
      </c>
      <c r="E108" s="108" t="s">
        <v>494</v>
      </c>
      <c r="F108" s="108" t="s">
        <v>495</v>
      </c>
      <c r="G108" s="108" t="s">
        <v>65</v>
      </c>
      <c r="H108" s="108" t="s">
        <v>187</v>
      </c>
      <c r="I108" s="108"/>
      <c r="J108" s="108" t="s">
        <v>502</v>
      </c>
      <c r="K108" s="108">
        <v>29</v>
      </c>
      <c r="L108" s="108" t="s">
        <v>68</v>
      </c>
      <c r="M108" s="108" t="s">
        <v>188</v>
      </c>
      <c r="N108" s="110">
        <v>44088</v>
      </c>
      <c r="O108" s="111" t="s">
        <v>569</v>
      </c>
      <c r="P108" s="110" t="s">
        <v>565</v>
      </c>
      <c r="Q108" s="110" t="s">
        <v>151</v>
      </c>
      <c r="R108" s="110"/>
      <c r="S108" s="114"/>
      <c r="T108" s="115">
        <v>354130.01333333302</v>
      </c>
      <c r="U108" s="115">
        <v>16845.2833333333</v>
      </c>
      <c r="V108" s="115">
        <v>329065.58333333302</v>
      </c>
      <c r="W108" s="115">
        <v>399829.98666666698</v>
      </c>
      <c r="X108" s="115">
        <v>318675</v>
      </c>
      <c r="Y108" s="115">
        <v>153634.34</v>
      </c>
      <c r="Z108" s="115">
        <v>141463.32999999999</v>
      </c>
      <c r="AA108" s="115">
        <v>155632.01999999999</v>
      </c>
      <c r="AB108" s="115">
        <v>190463.32</v>
      </c>
      <c r="AC108" s="115">
        <v>309772.71000000002</v>
      </c>
      <c r="AD108" s="115">
        <v>261647.65</v>
      </c>
      <c r="AE108" s="115">
        <v>372568.31</v>
      </c>
      <c r="AF108" s="114"/>
      <c r="AG108" s="114"/>
      <c r="AH108" s="114"/>
      <c r="AI108" s="114"/>
      <c r="AJ108" s="114"/>
      <c r="AK108" s="114"/>
      <c r="AL108" s="114"/>
      <c r="AM108" s="121"/>
      <c r="AN108" s="121"/>
      <c r="AO108" s="121"/>
      <c r="AP108" s="121"/>
      <c r="AQ108" s="126" t="e">
        <f t="shared" si="3"/>
        <v>#N/A</v>
      </c>
      <c r="AR108" s="127"/>
      <c r="AS108" s="127"/>
      <c r="AT108" s="131" t="str">
        <f t="shared" si="4"/>
        <v>黎相鹏(P3)</v>
      </c>
      <c r="AU108" s="132" t="e">
        <f t="shared" si="6"/>
        <v>#N/A</v>
      </c>
    </row>
    <row r="109" spans="1:47" ht="25.05" customHeight="1">
      <c r="A109" s="106" t="s">
        <v>570</v>
      </c>
      <c r="B109" s="107" t="s">
        <v>571</v>
      </c>
      <c r="C109" s="108" t="s">
        <v>572</v>
      </c>
      <c r="D109" s="108" t="s">
        <v>62</v>
      </c>
      <c r="E109" s="108" t="s">
        <v>494</v>
      </c>
      <c r="F109" s="108" t="s">
        <v>495</v>
      </c>
      <c r="G109" s="108" t="s">
        <v>65</v>
      </c>
      <c r="H109" s="108" t="s">
        <v>187</v>
      </c>
      <c r="I109" s="108"/>
      <c r="J109" s="108" t="s">
        <v>502</v>
      </c>
      <c r="K109" s="108">
        <v>26</v>
      </c>
      <c r="L109" s="108" t="s">
        <v>93</v>
      </c>
      <c r="M109" s="108" t="s">
        <v>188</v>
      </c>
      <c r="N109" s="110">
        <v>44140</v>
      </c>
      <c r="O109" s="111" t="s">
        <v>573</v>
      </c>
      <c r="P109" s="110" t="s">
        <v>565</v>
      </c>
      <c r="Q109" s="110" t="s">
        <v>151</v>
      </c>
      <c r="R109" s="110"/>
      <c r="S109" s="114"/>
      <c r="T109" s="115">
        <v>285130.55666666699</v>
      </c>
      <c r="U109" s="115">
        <v>35486.346666666701</v>
      </c>
      <c r="V109" s="115">
        <v>250247.58333333299</v>
      </c>
      <c r="W109" s="115">
        <v>73343.336666666699</v>
      </c>
      <c r="X109" s="115">
        <v>110793.33333333299</v>
      </c>
      <c r="Y109" s="115">
        <v>125208.316666667</v>
      </c>
      <c r="Z109" s="115">
        <v>421400</v>
      </c>
      <c r="AA109" s="115">
        <v>262406.83</v>
      </c>
      <c r="AB109" s="115">
        <v>269473.15999999997</v>
      </c>
      <c r="AC109" s="115">
        <v>335303.37</v>
      </c>
      <c r="AD109" s="115">
        <v>380535.99</v>
      </c>
      <c r="AE109" s="115">
        <v>386130.37</v>
      </c>
      <c r="AF109" s="114"/>
      <c r="AG109" s="114"/>
      <c r="AH109" s="114"/>
      <c r="AI109" s="114"/>
      <c r="AJ109" s="114"/>
      <c r="AK109" s="114"/>
      <c r="AL109" s="114"/>
      <c r="AM109" s="121"/>
      <c r="AN109" s="121"/>
      <c r="AO109" s="121"/>
      <c r="AP109" s="121"/>
      <c r="AQ109" s="126" t="e">
        <f t="shared" si="3"/>
        <v>#N/A</v>
      </c>
      <c r="AR109" s="127"/>
      <c r="AS109" s="127"/>
      <c r="AT109" s="131" t="str">
        <f t="shared" si="4"/>
        <v>邓正值(P3)</v>
      </c>
      <c r="AU109" s="132" t="e">
        <f t="shared" si="6"/>
        <v>#N/A</v>
      </c>
    </row>
    <row r="110" spans="1:47" ht="25.05" customHeight="1">
      <c r="A110" s="106" t="s">
        <v>574</v>
      </c>
      <c r="B110" s="107" t="s">
        <v>575</v>
      </c>
      <c r="C110" s="108" t="s">
        <v>576</v>
      </c>
      <c r="D110" s="108" t="s">
        <v>62</v>
      </c>
      <c r="E110" s="108" t="s">
        <v>494</v>
      </c>
      <c r="F110" s="108" t="s">
        <v>495</v>
      </c>
      <c r="G110" s="108" t="s">
        <v>65</v>
      </c>
      <c r="H110" s="108" t="s">
        <v>187</v>
      </c>
      <c r="I110" s="108"/>
      <c r="J110" s="108" t="s">
        <v>502</v>
      </c>
      <c r="K110" s="108">
        <v>31</v>
      </c>
      <c r="L110" s="108" t="s">
        <v>68</v>
      </c>
      <c r="M110" s="108" t="s">
        <v>188</v>
      </c>
      <c r="N110" s="110">
        <v>44168</v>
      </c>
      <c r="O110" s="111" t="s">
        <v>577</v>
      </c>
      <c r="P110" s="110" t="s">
        <v>565</v>
      </c>
      <c r="Q110" s="110" t="s">
        <v>151</v>
      </c>
      <c r="R110" s="110"/>
      <c r="S110" s="114"/>
      <c r="T110" s="115">
        <v>52119.87</v>
      </c>
      <c r="U110" s="115">
        <v>23359.67</v>
      </c>
      <c r="V110" s="115">
        <v>210075.46</v>
      </c>
      <c r="W110" s="115">
        <v>250636.67666666699</v>
      </c>
      <c r="X110" s="115">
        <v>203231.66</v>
      </c>
      <c r="Y110" s="115">
        <v>220484.98333333299</v>
      </c>
      <c r="Z110" s="115">
        <v>353020.01</v>
      </c>
      <c r="AA110" s="115">
        <v>316134.8</v>
      </c>
      <c r="AB110" s="115">
        <v>255949.99</v>
      </c>
      <c r="AC110" s="115">
        <v>337038.36</v>
      </c>
      <c r="AD110" s="115">
        <v>207574.98</v>
      </c>
      <c r="AE110" s="115">
        <v>380374.03</v>
      </c>
      <c r="AF110" s="114"/>
      <c r="AG110" s="114"/>
      <c r="AH110" s="114"/>
      <c r="AI110" s="114"/>
      <c r="AJ110" s="114"/>
      <c r="AK110" s="114"/>
      <c r="AL110" s="114"/>
      <c r="AM110" s="121"/>
      <c r="AN110" s="121"/>
      <c r="AO110" s="121"/>
      <c r="AP110" s="121"/>
      <c r="AQ110" s="126" t="e">
        <f t="shared" si="3"/>
        <v>#N/A</v>
      </c>
      <c r="AR110" s="127"/>
      <c r="AS110" s="127"/>
      <c r="AT110" s="131" t="str">
        <f t="shared" si="4"/>
        <v>戴军(P3)</v>
      </c>
      <c r="AU110" s="132" t="e">
        <f t="shared" si="6"/>
        <v>#N/A</v>
      </c>
    </row>
    <row r="111" spans="1:47" ht="25.05" customHeight="1">
      <c r="A111" s="106" t="s">
        <v>578</v>
      </c>
      <c r="B111" s="107" t="s">
        <v>579</v>
      </c>
      <c r="C111" s="108" t="s">
        <v>580</v>
      </c>
      <c r="D111" s="108" t="s">
        <v>62</v>
      </c>
      <c r="E111" s="108" t="s">
        <v>494</v>
      </c>
      <c r="F111" s="108" t="s">
        <v>495</v>
      </c>
      <c r="G111" s="108" t="s">
        <v>65</v>
      </c>
      <c r="H111" s="108" t="s">
        <v>187</v>
      </c>
      <c r="I111" s="108"/>
      <c r="J111" s="108" t="s">
        <v>502</v>
      </c>
      <c r="K111" s="108">
        <v>29</v>
      </c>
      <c r="L111" s="108" t="s">
        <v>93</v>
      </c>
      <c r="M111" s="108" t="s">
        <v>581</v>
      </c>
      <c r="N111" s="110">
        <v>44200</v>
      </c>
      <c r="O111" s="111" t="s">
        <v>582</v>
      </c>
      <c r="P111" s="110" t="s">
        <v>565</v>
      </c>
      <c r="Q111" s="110" t="s">
        <v>151</v>
      </c>
      <c r="R111" s="110"/>
      <c r="S111" s="114"/>
      <c r="T111" s="115">
        <v>25798.18</v>
      </c>
      <c r="U111" s="115">
        <v>4435.1400000000003</v>
      </c>
      <c r="V111" s="115">
        <v>41382.07</v>
      </c>
      <c r="W111" s="115">
        <v>96230.983333333294</v>
      </c>
      <c r="X111" s="115">
        <v>257798.33666666699</v>
      </c>
      <c r="Y111" s="115">
        <v>246832.58</v>
      </c>
      <c r="Z111" s="115">
        <v>371826.66</v>
      </c>
      <c r="AA111" s="115">
        <v>347840</v>
      </c>
      <c r="AB111" s="115">
        <v>331496.65000000002</v>
      </c>
      <c r="AC111" s="115">
        <v>332126.67</v>
      </c>
      <c r="AD111" s="115">
        <v>339303</v>
      </c>
      <c r="AE111" s="115">
        <v>336601.04</v>
      </c>
      <c r="AF111" s="114"/>
      <c r="AG111" s="114"/>
      <c r="AH111" s="114"/>
      <c r="AI111" s="114"/>
      <c r="AJ111" s="114"/>
      <c r="AK111" s="114"/>
      <c r="AL111" s="114"/>
      <c r="AM111" s="121"/>
      <c r="AN111" s="121"/>
      <c r="AO111" s="121"/>
      <c r="AP111" s="121"/>
      <c r="AQ111" s="126" t="e">
        <f t="shared" si="3"/>
        <v>#N/A</v>
      </c>
      <c r="AR111" s="127"/>
      <c r="AS111" s="127"/>
      <c r="AT111" s="131" t="str">
        <f t="shared" si="4"/>
        <v>张金霞(P3)</v>
      </c>
      <c r="AU111" s="132" t="e">
        <f t="shared" si="6"/>
        <v>#N/A</v>
      </c>
    </row>
    <row r="112" spans="1:47" ht="25.05" customHeight="1">
      <c r="A112" s="106" t="s">
        <v>583</v>
      </c>
      <c r="B112" s="107" t="s">
        <v>584</v>
      </c>
      <c r="C112" s="108" t="s">
        <v>585</v>
      </c>
      <c r="D112" s="108" t="s">
        <v>62</v>
      </c>
      <c r="E112" s="108" t="s">
        <v>494</v>
      </c>
      <c r="F112" s="108" t="s">
        <v>495</v>
      </c>
      <c r="G112" s="108" t="s">
        <v>65</v>
      </c>
      <c r="H112" s="108" t="s">
        <v>187</v>
      </c>
      <c r="I112" s="108"/>
      <c r="J112" s="108" t="s">
        <v>502</v>
      </c>
      <c r="K112" s="108">
        <v>30</v>
      </c>
      <c r="L112" s="108" t="s">
        <v>68</v>
      </c>
      <c r="M112" s="108" t="s">
        <v>188</v>
      </c>
      <c r="N112" s="110">
        <v>44200</v>
      </c>
      <c r="O112" s="111" t="s">
        <v>586</v>
      </c>
      <c r="P112" s="110" t="s">
        <v>565</v>
      </c>
      <c r="Q112" s="110" t="s">
        <v>151</v>
      </c>
      <c r="R112" s="110"/>
      <c r="S112" s="114"/>
      <c r="T112" s="115">
        <v>7666.69</v>
      </c>
      <c r="U112" s="115">
        <v>13319.98</v>
      </c>
      <c r="V112" s="115">
        <v>81059.960000000006</v>
      </c>
      <c r="W112" s="115">
        <v>55626.67</v>
      </c>
      <c r="X112" s="115">
        <v>90484.34</v>
      </c>
      <c r="Y112" s="115">
        <v>93639</v>
      </c>
      <c r="Z112" s="115">
        <v>83424.990000000005</v>
      </c>
      <c r="AA112" s="115">
        <v>22564.67</v>
      </c>
      <c r="AB112" s="115">
        <v>120463.34</v>
      </c>
      <c r="AC112" s="115">
        <v>269049.82</v>
      </c>
      <c r="AD112" s="115">
        <v>247698.33</v>
      </c>
      <c r="AE112" s="115">
        <v>404128.35</v>
      </c>
      <c r="AF112" s="114"/>
      <c r="AG112" s="114"/>
      <c r="AH112" s="114"/>
      <c r="AI112" s="114"/>
      <c r="AJ112" s="114"/>
      <c r="AK112" s="114"/>
      <c r="AL112" s="114"/>
      <c r="AM112" s="121"/>
      <c r="AN112" s="121"/>
      <c r="AO112" s="121"/>
      <c r="AP112" s="121"/>
      <c r="AQ112" s="126" t="e">
        <f t="shared" si="3"/>
        <v>#N/A</v>
      </c>
      <c r="AR112" s="127"/>
      <c r="AS112" s="127"/>
      <c r="AT112" s="131" t="str">
        <f t="shared" si="4"/>
        <v>李观诚(P3)</v>
      </c>
      <c r="AU112" s="132" t="e">
        <f t="shared" si="6"/>
        <v>#N/A</v>
      </c>
    </row>
    <row r="113" spans="1:47" ht="25.05" customHeight="1">
      <c r="A113" s="106" t="s">
        <v>587</v>
      </c>
      <c r="B113" s="107" t="s">
        <v>588</v>
      </c>
      <c r="C113" s="108" t="s">
        <v>589</v>
      </c>
      <c r="D113" s="108" t="s">
        <v>62</v>
      </c>
      <c r="E113" s="108" t="s">
        <v>494</v>
      </c>
      <c r="F113" s="108" t="s">
        <v>495</v>
      </c>
      <c r="G113" s="108" t="s">
        <v>65</v>
      </c>
      <c r="H113" s="108" t="s">
        <v>176</v>
      </c>
      <c r="I113" s="108"/>
      <c r="J113" s="108" t="s">
        <v>502</v>
      </c>
      <c r="K113" s="108">
        <v>30</v>
      </c>
      <c r="L113" s="108" t="s">
        <v>68</v>
      </c>
      <c r="M113" s="108" t="s">
        <v>177</v>
      </c>
      <c r="N113" s="110">
        <v>43661</v>
      </c>
      <c r="O113" s="111" t="s">
        <v>590</v>
      </c>
      <c r="P113" s="110" t="s">
        <v>591</v>
      </c>
      <c r="Q113" s="110" t="s">
        <v>72</v>
      </c>
      <c r="R113" s="110"/>
      <c r="S113" s="114"/>
      <c r="T113" s="115">
        <v>167455.72</v>
      </c>
      <c r="U113" s="115">
        <v>15950.7</v>
      </c>
      <c r="V113" s="115">
        <v>184059.59</v>
      </c>
      <c r="W113" s="115">
        <v>217174.99</v>
      </c>
      <c r="X113" s="115">
        <v>208151.01</v>
      </c>
      <c r="Y113" s="115">
        <v>251518.35</v>
      </c>
      <c r="Z113" s="115">
        <v>281796.34000000003</v>
      </c>
      <c r="AA113" s="115">
        <v>248185.67</v>
      </c>
      <c r="AB113" s="115">
        <v>314120.02</v>
      </c>
      <c r="AC113" s="115">
        <v>312253.3</v>
      </c>
      <c r="AD113" s="115">
        <v>417003.35</v>
      </c>
      <c r="AE113" s="115">
        <v>499833.5</v>
      </c>
      <c r="AF113" s="114"/>
      <c r="AG113" s="114"/>
      <c r="AH113" s="114"/>
      <c r="AI113" s="114"/>
      <c r="AJ113" s="114"/>
      <c r="AK113" s="114"/>
      <c r="AL113" s="114"/>
      <c r="AM113" s="121"/>
      <c r="AN113" s="121"/>
      <c r="AO113" s="121"/>
      <c r="AP113" s="121"/>
      <c r="AQ113" s="126" t="e">
        <f t="shared" si="3"/>
        <v>#N/A</v>
      </c>
      <c r="AR113" s="127"/>
      <c r="AS113" s="127"/>
      <c r="AT113" s="131" t="str">
        <f t="shared" si="4"/>
        <v>余崇贤(P3)</v>
      </c>
      <c r="AU113" s="132" t="e">
        <f t="shared" si="6"/>
        <v>#N/A</v>
      </c>
    </row>
    <row r="114" spans="1:47" ht="25.05" customHeight="1">
      <c r="A114" s="106" t="s">
        <v>592</v>
      </c>
      <c r="B114" s="107" t="s">
        <v>593</v>
      </c>
      <c r="C114" s="108" t="s">
        <v>594</v>
      </c>
      <c r="D114" s="108" t="s">
        <v>62</v>
      </c>
      <c r="E114" s="108" t="s">
        <v>494</v>
      </c>
      <c r="F114" s="108" t="s">
        <v>495</v>
      </c>
      <c r="G114" s="108" t="s">
        <v>65</v>
      </c>
      <c r="H114" s="108" t="s">
        <v>176</v>
      </c>
      <c r="I114" s="108"/>
      <c r="J114" s="108" t="s">
        <v>502</v>
      </c>
      <c r="K114" s="108">
        <v>30</v>
      </c>
      <c r="L114" s="108" t="s">
        <v>68</v>
      </c>
      <c r="M114" s="108" t="s">
        <v>177</v>
      </c>
      <c r="N114" s="110">
        <v>43710</v>
      </c>
      <c r="O114" s="111" t="s">
        <v>595</v>
      </c>
      <c r="P114" s="110" t="s">
        <v>591</v>
      </c>
      <c r="Q114" s="110" t="s">
        <v>72</v>
      </c>
      <c r="R114" s="110"/>
      <c r="S114" s="114"/>
      <c r="T114" s="115">
        <v>163624.98333333299</v>
      </c>
      <c r="U114" s="115">
        <v>64530.336666666699</v>
      </c>
      <c r="V114" s="115">
        <v>286646.05</v>
      </c>
      <c r="W114" s="115">
        <v>662307.41</v>
      </c>
      <c r="X114" s="115">
        <v>768814.33000000101</v>
      </c>
      <c r="Y114" s="115">
        <v>584999.88</v>
      </c>
      <c r="Z114" s="115">
        <v>482816.66</v>
      </c>
      <c r="AA114" s="115">
        <v>332195.67</v>
      </c>
      <c r="AB114" s="115">
        <v>379014.31</v>
      </c>
      <c r="AC114" s="115">
        <v>424693.96</v>
      </c>
      <c r="AD114" s="115">
        <v>462722.61</v>
      </c>
      <c r="AE114" s="115">
        <v>459647.26</v>
      </c>
      <c r="AF114" s="114"/>
      <c r="AG114" s="114"/>
      <c r="AH114" s="114"/>
      <c r="AI114" s="114"/>
      <c r="AJ114" s="114"/>
      <c r="AK114" s="114"/>
      <c r="AL114" s="114"/>
      <c r="AM114" s="121"/>
      <c r="AN114" s="121"/>
      <c r="AO114" s="121"/>
      <c r="AP114" s="121"/>
      <c r="AQ114" s="126" t="e">
        <f t="shared" si="3"/>
        <v>#N/A</v>
      </c>
      <c r="AR114" s="127"/>
      <c r="AS114" s="127"/>
      <c r="AT114" s="131" t="str">
        <f t="shared" si="4"/>
        <v>黄金华(P3)</v>
      </c>
      <c r="AU114" s="132" t="e">
        <f t="shared" si="6"/>
        <v>#N/A</v>
      </c>
    </row>
    <row r="115" spans="1:47" ht="25.05" customHeight="1">
      <c r="A115" s="106" t="s">
        <v>596</v>
      </c>
      <c r="B115" s="107" t="s">
        <v>597</v>
      </c>
      <c r="C115" s="108" t="s">
        <v>598</v>
      </c>
      <c r="D115" s="108" t="s">
        <v>140</v>
      </c>
      <c r="E115" s="108" t="s">
        <v>494</v>
      </c>
      <c r="F115" s="108" t="s">
        <v>495</v>
      </c>
      <c r="G115" s="108" t="s">
        <v>65</v>
      </c>
      <c r="H115" s="108" t="s">
        <v>176</v>
      </c>
      <c r="I115" s="108"/>
      <c r="J115" s="108" t="s">
        <v>519</v>
      </c>
      <c r="K115" s="108">
        <v>29</v>
      </c>
      <c r="L115" s="108" t="s">
        <v>68</v>
      </c>
      <c r="M115" s="108" t="s">
        <v>177</v>
      </c>
      <c r="N115" s="110">
        <v>44298</v>
      </c>
      <c r="O115" s="111" t="s">
        <v>599</v>
      </c>
      <c r="P115" s="110" t="s">
        <v>591</v>
      </c>
      <c r="Q115" s="110" t="s">
        <v>72</v>
      </c>
      <c r="R115" s="110"/>
      <c r="S115" s="114"/>
      <c r="T115" s="115">
        <v>0</v>
      </c>
      <c r="U115" s="115">
        <v>0</v>
      </c>
      <c r="V115" s="115">
        <v>0</v>
      </c>
      <c r="W115" s="115">
        <v>1200</v>
      </c>
      <c r="X115" s="115">
        <v>7933.3333333333303</v>
      </c>
      <c r="Y115" s="115">
        <v>54216.68</v>
      </c>
      <c r="Z115" s="115">
        <v>119633.3</v>
      </c>
      <c r="AA115" s="115">
        <v>231233.28</v>
      </c>
      <c r="AB115" s="115">
        <v>338105</v>
      </c>
      <c r="AC115" s="115">
        <v>466084.18</v>
      </c>
      <c r="AD115" s="115">
        <v>550167.42000000004</v>
      </c>
      <c r="AE115" s="115">
        <v>821865.98</v>
      </c>
      <c r="AF115" s="114"/>
      <c r="AG115" s="114"/>
      <c r="AH115" s="114"/>
      <c r="AI115" s="114"/>
      <c r="AJ115" s="114"/>
      <c r="AK115" s="114"/>
      <c r="AL115" s="114"/>
      <c r="AM115" s="121"/>
      <c r="AN115" s="121"/>
      <c r="AO115" s="121"/>
      <c r="AP115" s="121"/>
      <c r="AQ115" s="126" t="e">
        <f t="shared" si="3"/>
        <v>#N/A</v>
      </c>
      <c r="AR115" s="127"/>
      <c r="AS115" s="127"/>
      <c r="AT115" s="131" t="str">
        <f t="shared" si="4"/>
        <v>罗天翔(P2)</v>
      </c>
      <c r="AU115" s="132" t="e">
        <f t="shared" si="6"/>
        <v>#N/A</v>
      </c>
    </row>
    <row r="116" spans="1:47" ht="25.05" customHeight="1">
      <c r="A116" s="106" t="s">
        <v>600</v>
      </c>
      <c r="B116" s="107" t="s">
        <v>601</v>
      </c>
      <c r="C116" s="108" t="s">
        <v>602</v>
      </c>
      <c r="D116" s="108" t="s">
        <v>140</v>
      </c>
      <c r="E116" s="108" t="s">
        <v>494</v>
      </c>
      <c r="F116" s="108" t="s">
        <v>495</v>
      </c>
      <c r="G116" s="108" t="s">
        <v>65</v>
      </c>
      <c r="H116" s="108" t="s">
        <v>176</v>
      </c>
      <c r="I116" s="108"/>
      <c r="J116" s="108" t="s">
        <v>519</v>
      </c>
      <c r="K116" s="108">
        <v>27</v>
      </c>
      <c r="L116" s="108" t="s">
        <v>68</v>
      </c>
      <c r="M116" s="108" t="s">
        <v>177</v>
      </c>
      <c r="N116" s="110">
        <v>44301</v>
      </c>
      <c r="O116" s="111" t="s">
        <v>603</v>
      </c>
      <c r="P116" s="110" t="s">
        <v>591</v>
      </c>
      <c r="Q116" s="110" t="s">
        <v>72</v>
      </c>
      <c r="R116" s="110"/>
      <c r="S116" s="114"/>
      <c r="T116" s="115">
        <v>0</v>
      </c>
      <c r="U116" s="115">
        <v>0</v>
      </c>
      <c r="V116" s="115">
        <v>0</v>
      </c>
      <c r="W116" s="115">
        <v>0</v>
      </c>
      <c r="X116" s="115">
        <v>3376.66</v>
      </c>
      <c r="Y116" s="115">
        <v>13553.34</v>
      </c>
      <c r="Z116" s="115">
        <v>60439.98</v>
      </c>
      <c r="AA116" s="115">
        <v>140321.18</v>
      </c>
      <c r="AB116" s="115">
        <v>214191.16</v>
      </c>
      <c r="AC116" s="115">
        <v>194340.33</v>
      </c>
      <c r="AD116" s="115">
        <v>377032</v>
      </c>
      <c r="AE116" s="115">
        <v>473171.9</v>
      </c>
      <c r="AF116" s="114"/>
      <c r="AG116" s="114"/>
      <c r="AH116" s="114"/>
      <c r="AI116" s="114"/>
      <c r="AJ116" s="114"/>
      <c r="AK116" s="114"/>
      <c r="AL116" s="114"/>
      <c r="AM116" s="121"/>
      <c r="AN116" s="121"/>
      <c r="AO116" s="121"/>
      <c r="AP116" s="121"/>
      <c r="AQ116" s="126" t="e">
        <f t="shared" si="3"/>
        <v>#N/A</v>
      </c>
      <c r="AR116" s="127"/>
      <c r="AS116" s="127"/>
      <c r="AT116" s="131" t="str">
        <f t="shared" si="4"/>
        <v>杨金华(P2)</v>
      </c>
      <c r="AU116" s="132" t="e">
        <f t="shared" si="6"/>
        <v>#N/A</v>
      </c>
    </row>
    <row r="117" spans="1:47" ht="25.05" customHeight="1">
      <c r="A117" s="106" t="s">
        <v>604</v>
      </c>
      <c r="B117" s="107" t="s">
        <v>605</v>
      </c>
      <c r="C117" s="108" t="s">
        <v>606</v>
      </c>
      <c r="D117" s="108" t="s">
        <v>229</v>
      </c>
      <c r="E117" s="108" t="s">
        <v>494</v>
      </c>
      <c r="F117" s="108" t="s">
        <v>495</v>
      </c>
      <c r="G117" s="108" t="s">
        <v>65</v>
      </c>
      <c r="H117" s="108" t="s">
        <v>147</v>
      </c>
      <c r="I117" s="108"/>
      <c r="J117" s="108" t="s">
        <v>496</v>
      </c>
      <c r="K117" s="108">
        <v>30</v>
      </c>
      <c r="L117" s="108" t="s">
        <v>93</v>
      </c>
      <c r="M117" s="108" t="s">
        <v>147</v>
      </c>
      <c r="N117" s="110">
        <v>43440</v>
      </c>
      <c r="O117" s="111" t="s">
        <v>607</v>
      </c>
      <c r="P117" s="110" t="s">
        <v>608</v>
      </c>
      <c r="Q117" s="110" t="s">
        <v>151</v>
      </c>
      <c r="R117" s="110">
        <v>43993</v>
      </c>
      <c r="S117" s="114"/>
      <c r="T117" s="115">
        <v>2233943.8133333302</v>
      </c>
      <c r="U117" s="115">
        <v>91886.316666666695</v>
      </c>
      <c r="V117" s="115">
        <v>955132.39</v>
      </c>
      <c r="W117" s="115">
        <v>1990841.59</v>
      </c>
      <c r="X117" s="115">
        <v>424296.34</v>
      </c>
      <c r="Y117" s="115">
        <v>362956.17</v>
      </c>
      <c r="Z117" s="115">
        <v>564363.29</v>
      </c>
      <c r="AA117" s="115">
        <v>452434.87</v>
      </c>
      <c r="AB117" s="115">
        <v>299238.96999999997</v>
      </c>
      <c r="AC117" s="115">
        <v>598059.16</v>
      </c>
      <c r="AD117" s="115">
        <v>730197.64</v>
      </c>
      <c r="AE117" s="115">
        <v>837410.71</v>
      </c>
      <c r="AF117" s="114"/>
      <c r="AG117" s="114"/>
      <c r="AH117" s="114"/>
      <c r="AI117" s="114"/>
      <c r="AJ117" s="114"/>
      <c r="AK117" s="114"/>
      <c r="AL117" s="114"/>
      <c r="AM117" s="121"/>
      <c r="AN117" s="121"/>
      <c r="AO117" s="121"/>
      <c r="AP117" s="121"/>
      <c r="AQ117" s="126" t="e">
        <f t="shared" si="3"/>
        <v>#N/A</v>
      </c>
      <c r="AR117" s="127"/>
      <c r="AS117" s="127"/>
      <c r="AT117" s="131" t="str">
        <f t="shared" si="4"/>
        <v>张广林(P4)</v>
      </c>
      <c r="AU117" s="132" t="e">
        <f t="shared" si="6"/>
        <v>#N/A</v>
      </c>
    </row>
    <row r="118" spans="1:47" ht="25.05" customHeight="1">
      <c r="A118" s="106" t="s">
        <v>609</v>
      </c>
      <c r="B118" s="107" t="s">
        <v>610</v>
      </c>
      <c r="C118" s="108" t="s">
        <v>611</v>
      </c>
      <c r="D118" s="108" t="s">
        <v>62</v>
      </c>
      <c r="E118" s="108" t="s">
        <v>494</v>
      </c>
      <c r="F118" s="108" t="s">
        <v>495</v>
      </c>
      <c r="G118" s="108" t="s">
        <v>65</v>
      </c>
      <c r="H118" s="108" t="s">
        <v>147</v>
      </c>
      <c r="I118" s="108"/>
      <c r="J118" s="108" t="s">
        <v>502</v>
      </c>
      <c r="K118" s="108">
        <v>37</v>
      </c>
      <c r="L118" s="108" t="s">
        <v>68</v>
      </c>
      <c r="M118" s="108" t="s">
        <v>362</v>
      </c>
      <c r="N118" s="110">
        <v>43647</v>
      </c>
      <c r="O118" s="111" t="s">
        <v>612</v>
      </c>
      <c r="P118" s="110" t="s">
        <v>608</v>
      </c>
      <c r="Q118" s="110" t="s">
        <v>151</v>
      </c>
      <c r="R118" s="110"/>
      <c r="S118" s="114"/>
      <c r="T118" s="115">
        <v>491166.15</v>
      </c>
      <c r="U118" s="115">
        <v>20939.66</v>
      </c>
      <c r="V118" s="115">
        <v>391738.71</v>
      </c>
      <c r="W118" s="115">
        <v>542566.68999999901</v>
      </c>
      <c r="X118" s="115">
        <v>589993.93999999994</v>
      </c>
      <c r="Y118" s="115">
        <v>525026.67000000004</v>
      </c>
      <c r="Z118" s="115">
        <v>439408.91</v>
      </c>
      <c r="AA118" s="115">
        <v>340580.86</v>
      </c>
      <c r="AB118" s="115">
        <v>360025.96</v>
      </c>
      <c r="AC118" s="115">
        <v>313714</v>
      </c>
      <c r="AD118" s="115">
        <v>340615.67</v>
      </c>
      <c r="AE118" s="115">
        <v>355468.67</v>
      </c>
      <c r="AF118" s="114"/>
      <c r="AG118" s="114"/>
      <c r="AH118" s="114"/>
      <c r="AI118" s="114"/>
      <c r="AJ118" s="114"/>
      <c r="AK118" s="114"/>
      <c r="AL118" s="114"/>
      <c r="AM118" s="121"/>
      <c r="AN118" s="121"/>
      <c r="AO118" s="121"/>
      <c r="AP118" s="121"/>
      <c r="AQ118" s="126" t="e">
        <f t="shared" si="3"/>
        <v>#N/A</v>
      </c>
      <c r="AR118" s="127"/>
      <c r="AS118" s="127"/>
      <c r="AT118" s="131" t="str">
        <f t="shared" si="4"/>
        <v>李国良(P3)</v>
      </c>
      <c r="AU118" s="132" t="e">
        <f t="shared" si="6"/>
        <v>#N/A</v>
      </c>
    </row>
    <row r="119" spans="1:47" ht="25.05" customHeight="1">
      <c r="A119" s="106" t="s">
        <v>613</v>
      </c>
      <c r="B119" s="107" t="s">
        <v>614</v>
      </c>
      <c r="C119" s="108" t="s">
        <v>615</v>
      </c>
      <c r="D119" s="108" t="s">
        <v>62</v>
      </c>
      <c r="E119" s="108" t="s">
        <v>494</v>
      </c>
      <c r="F119" s="108" t="s">
        <v>495</v>
      </c>
      <c r="G119" s="108" t="s">
        <v>65</v>
      </c>
      <c r="H119" s="108" t="s">
        <v>147</v>
      </c>
      <c r="I119" s="108"/>
      <c r="J119" s="108" t="s">
        <v>502</v>
      </c>
      <c r="K119" s="108">
        <v>27</v>
      </c>
      <c r="L119" s="108" t="s">
        <v>68</v>
      </c>
      <c r="M119" s="108" t="s">
        <v>362</v>
      </c>
      <c r="N119" s="110">
        <v>44028</v>
      </c>
      <c r="O119" s="111" t="s">
        <v>616</v>
      </c>
      <c r="P119" s="110" t="s">
        <v>608</v>
      </c>
      <c r="Q119" s="110" t="s">
        <v>151</v>
      </c>
      <c r="R119" s="110"/>
      <c r="S119" s="114"/>
      <c r="T119" s="115">
        <v>710288.27</v>
      </c>
      <c r="U119" s="115">
        <v>336096.14666666702</v>
      </c>
      <c r="V119" s="115">
        <v>855347.69</v>
      </c>
      <c r="W119" s="115">
        <v>697005.44</v>
      </c>
      <c r="X119" s="115">
        <v>554975.64333333296</v>
      </c>
      <c r="Y119" s="115">
        <v>220509.37666666601</v>
      </c>
      <c r="Z119" s="115">
        <v>185268.07</v>
      </c>
      <c r="AA119" s="115">
        <v>182404.33</v>
      </c>
      <c r="AB119" s="115">
        <v>308874.18</v>
      </c>
      <c r="AC119" s="115">
        <v>378599.96</v>
      </c>
      <c r="AD119" s="115">
        <v>408135.01</v>
      </c>
      <c r="AE119" s="115">
        <v>434181.7</v>
      </c>
      <c r="AF119" s="114"/>
      <c r="AG119" s="114"/>
      <c r="AH119" s="114"/>
      <c r="AI119" s="114"/>
      <c r="AJ119" s="114"/>
      <c r="AK119" s="114"/>
      <c r="AL119" s="114"/>
      <c r="AM119" s="121"/>
      <c r="AN119" s="121"/>
      <c r="AO119" s="121"/>
      <c r="AP119" s="121"/>
      <c r="AQ119" s="126" t="e">
        <f t="shared" si="3"/>
        <v>#N/A</v>
      </c>
      <c r="AR119" s="127"/>
      <c r="AS119" s="127"/>
      <c r="AT119" s="131" t="str">
        <f t="shared" si="4"/>
        <v>郑瑞成(P3)</v>
      </c>
      <c r="AU119" s="132" t="e">
        <f t="shared" si="6"/>
        <v>#N/A</v>
      </c>
    </row>
    <row r="120" spans="1:47" ht="25.05" customHeight="1">
      <c r="A120" s="106" t="s">
        <v>617</v>
      </c>
      <c r="B120" s="107" t="s">
        <v>618</v>
      </c>
      <c r="C120" s="108" t="s">
        <v>619</v>
      </c>
      <c r="D120" s="108" t="s">
        <v>62</v>
      </c>
      <c r="E120" s="108" t="s">
        <v>494</v>
      </c>
      <c r="F120" s="108" t="s">
        <v>495</v>
      </c>
      <c r="G120" s="108" t="s">
        <v>65</v>
      </c>
      <c r="H120" s="108" t="s">
        <v>147</v>
      </c>
      <c r="I120" s="108"/>
      <c r="J120" s="108" t="s">
        <v>502</v>
      </c>
      <c r="K120" s="108">
        <v>28</v>
      </c>
      <c r="L120" s="108" t="s">
        <v>68</v>
      </c>
      <c r="M120" s="108" t="s">
        <v>147</v>
      </c>
      <c r="N120" s="110">
        <v>44270</v>
      </c>
      <c r="O120" s="111" t="s">
        <v>620</v>
      </c>
      <c r="P120" s="110" t="s">
        <v>608</v>
      </c>
      <c r="Q120" s="110" t="s">
        <v>151</v>
      </c>
      <c r="R120" s="110"/>
      <c r="S120" s="114"/>
      <c r="T120" s="115">
        <v>0</v>
      </c>
      <c r="U120" s="115">
        <v>0</v>
      </c>
      <c r="V120" s="115">
        <v>2239.92</v>
      </c>
      <c r="W120" s="115">
        <v>49506.656666666699</v>
      </c>
      <c r="X120" s="115">
        <v>491426.54666666698</v>
      </c>
      <c r="Y120" s="115">
        <v>1005903.31</v>
      </c>
      <c r="Z120" s="115">
        <v>959672.47</v>
      </c>
      <c r="AA120" s="115">
        <v>572935.68999999994</v>
      </c>
      <c r="AB120" s="115">
        <v>450489.98</v>
      </c>
      <c r="AC120" s="115">
        <v>319803.34000000003</v>
      </c>
      <c r="AD120" s="115">
        <v>492243.49</v>
      </c>
      <c r="AE120" s="115">
        <v>435502.66</v>
      </c>
      <c r="AF120" s="114"/>
      <c r="AG120" s="114"/>
      <c r="AH120" s="114"/>
      <c r="AI120" s="114"/>
      <c r="AJ120" s="114"/>
      <c r="AK120" s="114"/>
      <c r="AL120" s="114"/>
      <c r="AM120" s="121"/>
      <c r="AN120" s="121"/>
      <c r="AO120" s="121"/>
      <c r="AP120" s="121"/>
      <c r="AQ120" s="126" t="e">
        <f t="shared" si="3"/>
        <v>#N/A</v>
      </c>
      <c r="AR120" s="127"/>
      <c r="AS120" s="127"/>
      <c r="AT120" s="131" t="str">
        <f t="shared" si="4"/>
        <v>林福辉(P3)</v>
      </c>
      <c r="AU120" s="132" t="e">
        <f t="shared" si="6"/>
        <v>#N/A</v>
      </c>
    </row>
    <row r="121" spans="1:47" ht="25.05" customHeight="1">
      <c r="A121" s="106" t="s">
        <v>621</v>
      </c>
      <c r="B121" s="107" t="s">
        <v>622</v>
      </c>
      <c r="C121" s="108" t="s">
        <v>623</v>
      </c>
      <c r="D121" s="108" t="s">
        <v>62</v>
      </c>
      <c r="E121" s="108" t="s">
        <v>494</v>
      </c>
      <c r="F121" s="108" t="s">
        <v>495</v>
      </c>
      <c r="G121" s="108" t="s">
        <v>65</v>
      </c>
      <c r="H121" s="108" t="s">
        <v>147</v>
      </c>
      <c r="I121" s="108"/>
      <c r="J121" s="108" t="s">
        <v>502</v>
      </c>
      <c r="K121" s="108">
        <v>24</v>
      </c>
      <c r="L121" s="108" t="s">
        <v>68</v>
      </c>
      <c r="M121" s="108" t="s">
        <v>147</v>
      </c>
      <c r="N121" s="110">
        <v>44277</v>
      </c>
      <c r="O121" s="111" t="s">
        <v>624</v>
      </c>
      <c r="P121" s="110" t="s">
        <v>608</v>
      </c>
      <c r="Q121" s="110" t="s">
        <v>151</v>
      </c>
      <c r="R121" s="110"/>
      <c r="S121" s="114"/>
      <c r="T121" s="115">
        <v>0</v>
      </c>
      <c r="U121" s="115">
        <v>0</v>
      </c>
      <c r="V121" s="115">
        <v>0</v>
      </c>
      <c r="W121" s="115">
        <v>13582.5</v>
      </c>
      <c r="X121" s="115">
        <v>21706.34</v>
      </c>
      <c r="Y121" s="115">
        <v>131090.35</v>
      </c>
      <c r="Z121" s="115">
        <v>129933.7</v>
      </c>
      <c r="AA121" s="115">
        <v>95430.02</v>
      </c>
      <c r="AB121" s="115">
        <v>145503.35</v>
      </c>
      <c r="AC121" s="115">
        <v>101548.31</v>
      </c>
      <c r="AD121" s="115">
        <v>235431.65</v>
      </c>
      <c r="AE121" s="115">
        <v>278876.68</v>
      </c>
      <c r="AF121" s="114"/>
      <c r="AG121" s="114"/>
      <c r="AH121" s="114"/>
      <c r="AI121" s="114"/>
      <c r="AJ121" s="114"/>
      <c r="AK121" s="114"/>
      <c r="AL121" s="114"/>
      <c r="AM121" s="121"/>
      <c r="AN121" s="121"/>
      <c r="AO121" s="121"/>
      <c r="AP121" s="121"/>
      <c r="AQ121" s="126" t="e">
        <f t="shared" si="3"/>
        <v>#N/A</v>
      </c>
      <c r="AR121" s="127"/>
      <c r="AS121" s="127"/>
      <c r="AT121" s="131" t="str">
        <f t="shared" si="4"/>
        <v>吴春海(P3)</v>
      </c>
      <c r="AU121" s="132" t="e">
        <f t="shared" si="6"/>
        <v>#N/A</v>
      </c>
    </row>
    <row r="122" spans="1:47" ht="25.05" customHeight="1">
      <c r="A122" s="106" t="s">
        <v>625</v>
      </c>
      <c r="B122" s="107" t="s">
        <v>626</v>
      </c>
      <c r="C122" s="108" t="s">
        <v>627</v>
      </c>
      <c r="D122" s="108" t="s">
        <v>62</v>
      </c>
      <c r="E122" s="108" t="s">
        <v>494</v>
      </c>
      <c r="F122" s="108" t="s">
        <v>495</v>
      </c>
      <c r="G122" s="108" t="s">
        <v>65</v>
      </c>
      <c r="H122" s="108" t="s">
        <v>147</v>
      </c>
      <c r="I122" s="108"/>
      <c r="J122" s="108" t="s">
        <v>502</v>
      </c>
      <c r="K122" s="108">
        <v>26</v>
      </c>
      <c r="L122" s="108" t="s">
        <v>68</v>
      </c>
      <c r="M122" s="108" t="s">
        <v>147</v>
      </c>
      <c r="N122" s="110">
        <v>44292</v>
      </c>
      <c r="O122" s="111" t="s">
        <v>628</v>
      </c>
      <c r="P122" s="110" t="s">
        <v>608</v>
      </c>
      <c r="Q122" s="110" t="s">
        <v>151</v>
      </c>
      <c r="R122" s="110"/>
      <c r="S122" s="114"/>
      <c r="T122" s="115">
        <v>0</v>
      </c>
      <c r="U122" s="115">
        <v>0</v>
      </c>
      <c r="V122" s="115">
        <v>0</v>
      </c>
      <c r="W122" s="115">
        <v>3230</v>
      </c>
      <c r="X122" s="115">
        <v>15313.333333333299</v>
      </c>
      <c r="Y122" s="115">
        <v>36646.666666666701</v>
      </c>
      <c r="Z122" s="115">
        <v>26556.66</v>
      </c>
      <c r="AA122" s="115">
        <v>34013.67</v>
      </c>
      <c r="AB122" s="115">
        <v>130395</v>
      </c>
      <c r="AC122" s="115">
        <v>260544.18</v>
      </c>
      <c r="AD122" s="115">
        <v>334405.05</v>
      </c>
      <c r="AE122" s="115">
        <v>389372.57</v>
      </c>
      <c r="AF122" s="114"/>
      <c r="AG122" s="114"/>
      <c r="AH122" s="114"/>
      <c r="AI122" s="114"/>
      <c r="AJ122" s="114"/>
      <c r="AK122" s="114"/>
      <c r="AL122" s="114"/>
      <c r="AM122" s="121"/>
      <c r="AN122" s="121"/>
      <c r="AO122" s="121"/>
      <c r="AP122" s="121"/>
      <c r="AQ122" s="126" t="e">
        <f t="shared" si="3"/>
        <v>#N/A</v>
      </c>
      <c r="AR122" s="127"/>
      <c r="AS122" s="127"/>
      <c r="AT122" s="131" t="str">
        <f t="shared" si="4"/>
        <v>苏通耀(P3)</v>
      </c>
      <c r="AU122" s="132" t="e">
        <f t="shared" si="6"/>
        <v>#N/A</v>
      </c>
    </row>
    <row r="123" spans="1:47" ht="25.05" customHeight="1">
      <c r="A123" s="106" t="s">
        <v>629</v>
      </c>
      <c r="B123" s="107" t="s">
        <v>630</v>
      </c>
      <c r="C123" s="108" t="s">
        <v>631</v>
      </c>
      <c r="D123" s="108" t="s">
        <v>229</v>
      </c>
      <c r="E123" s="108" t="s">
        <v>494</v>
      </c>
      <c r="F123" s="108" t="s">
        <v>495</v>
      </c>
      <c r="G123" s="108" t="s">
        <v>65</v>
      </c>
      <c r="H123" s="108" t="s">
        <v>105</v>
      </c>
      <c r="I123" s="108"/>
      <c r="J123" s="108" t="s">
        <v>496</v>
      </c>
      <c r="K123" s="108">
        <v>38</v>
      </c>
      <c r="L123" s="108" t="s">
        <v>68</v>
      </c>
      <c r="M123" s="108" t="s">
        <v>105</v>
      </c>
      <c r="N123" s="110">
        <v>42870</v>
      </c>
      <c r="O123" s="111"/>
      <c r="P123" s="110" t="s">
        <v>632</v>
      </c>
      <c r="Q123" s="110" t="s">
        <v>72</v>
      </c>
      <c r="R123" s="110"/>
      <c r="S123" s="114"/>
      <c r="T123" s="115">
        <v>380868.68</v>
      </c>
      <c r="U123" s="115">
        <v>60996.84</v>
      </c>
      <c r="V123" s="115">
        <v>350175.75333333301</v>
      </c>
      <c r="W123" s="115">
        <v>465580.01666666701</v>
      </c>
      <c r="X123" s="115">
        <v>470662.36</v>
      </c>
      <c r="Y123" s="115">
        <v>397615.79</v>
      </c>
      <c r="Z123" s="115">
        <v>310661.73</v>
      </c>
      <c r="AA123" s="115">
        <v>319606.34999999998</v>
      </c>
      <c r="AB123" s="115">
        <v>425372.99</v>
      </c>
      <c r="AC123" s="115">
        <v>505399.64</v>
      </c>
      <c r="AD123" s="115">
        <v>837142.99</v>
      </c>
      <c r="AE123" s="115">
        <v>754658.03</v>
      </c>
      <c r="AF123" s="114"/>
      <c r="AG123" s="114"/>
      <c r="AH123" s="114"/>
      <c r="AI123" s="114"/>
      <c r="AJ123" s="114"/>
      <c r="AK123" s="114"/>
      <c r="AL123" s="114"/>
      <c r="AM123" s="121"/>
      <c r="AN123" s="121"/>
      <c r="AO123" s="121"/>
      <c r="AP123" s="121"/>
      <c r="AQ123" s="126" t="e">
        <f t="shared" si="3"/>
        <v>#N/A</v>
      </c>
      <c r="AR123" s="127"/>
      <c r="AS123" s="127"/>
      <c r="AT123" s="131" t="str">
        <f t="shared" si="4"/>
        <v>李永安(P4)</v>
      </c>
      <c r="AU123" s="132" t="e">
        <f t="shared" si="6"/>
        <v>#N/A</v>
      </c>
    </row>
    <row r="124" spans="1:47" ht="25.05" customHeight="1">
      <c r="A124" s="106" t="s">
        <v>633</v>
      </c>
      <c r="B124" s="107" t="s">
        <v>634</v>
      </c>
      <c r="C124" s="108" t="s">
        <v>635</v>
      </c>
      <c r="D124" s="108" t="s">
        <v>229</v>
      </c>
      <c r="E124" s="108" t="s">
        <v>494</v>
      </c>
      <c r="F124" s="108" t="s">
        <v>495</v>
      </c>
      <c r="G124" s="108" t="s">
        <v>65</v>
      </c>
      <c r="H124" s="108" t="s">
        <v>105</v>
      </c>
      <c r="I124" s="108"/>
      <c r="J124" s="108" t="s">
        <v>496</v>
      </c>
      <c r="K124" s="108">
        <v>29</v>
      </c>
      <c r="L124" s="108" t="s">
        <v>68</v>
      </c>
      <c r="M124" s="108" t="s">
        <v>105</v>
      </c>
      <c r="N124" s="110">
        <v>43391</v>
      </c>
      <c r="O124" s="111" t="s">
        <v>636</v>
      </c>
      <c r="P124" s="110" t="s">
        <v>632</v>
      </c>
      <c r="Q124" s="110" t="s">
        <v>72</v>
      </c>
      <c r="R124" s="110">
        <v>44299</v>
      </c>
      <c r="S124" s="114"/>
      <c r="T124" s="115">
        <v>104951.15</v>
      </c>
      <c r="U124" s="115">
        <v>32963.800000000003</v>
      </c>
      <c r="V124" s="115">
        <v>231664.71</v>
      </c>
      <c r="W124" s="115">
        <v>228572.95</v>
      </c>
      <c r="X124" s="115">
        <v>269197.56</v>
      </c>
      <c r="Y124" s="115">
        <v>182573.83</v>
      </c>
      <c r="Z124" s="115">
        <v>196079.76</v>
      </c>
      <c r="AA124" s="115">
        <v>193109.29</v>
      </c>
      <c r="AB124" s="115">
        <v>231326.03</v>
      </c>
      <c r="AC124" s="115">
        <v>202025.67</v>
      </c>
      <c r="AD124" s="115">
        <v>315300.71999999997</v>
      </c>
      <c r="AE124" s="115">
        <v>255447.28</v>
      </c>
      <c r="AF124" s="114"/>
      <c r="AG124" s="114"/>
      <c r="AH124" s="114"/>
      <c r="AI124" s="114"/>
      <c r="AJ124" s="114"/>
      <c r="AK124" s="114"/>
      <c r="AL124" s="114"/>
      <c r="AM124" s="121"/>
      <c r="AN124" s="121"/>
      <c r="AO124" s="121"/>
      <c r="AP124" s="121"/>
      <c r="AQ124" s="126" t="e">
        <f t="shared" si="3"/>
        <v>#N/A</v>
      </c>
      <c r="AR124" s="127"/>
      <c r="AS124" s="127"/>
      <c r="AT124" s="131" t="str">
        <f t="shared" si="4"/>
        <v>符仁波(P4)</v>
      </c>
      <c r="AU124" s="132" t="e">
        <f t="shared" si="6"/>
        <v>#N/A</v>
      </c>
    </row>
    <row r="125" spans="1:47" ht="25.05" customHeight="1">
      <c r="A125" s="106" t="s">
        <v>637</v>
      </c>
      <c r="B125" s="107" t="s">
        <v>638</v>
      </c>
      <c r="C125" s="108" t="s">
        <v>639</v>
      </c>
      <c r="D125" s="108" t="s">
        <v>229</v>
      </c>
      <c r="E125" s="108" t="s">
        <v>494</v>
      </c>
      <c r="F125" s="108" t="s">
        <v>495</v>
      </c>
      <c r="G125" s="108" t="s">
        <v>65</v>
      </c>
      <c r="H125" s="108" t="s">
        <v>105</v>
      </c>
      <c r="I125" s="108"/>
      <c r="J125" s="108" t="s">
        <v>496</v>
      </c>
      <c r="K125" s="108">
        <v>30</v>
      </c>
      <c r="L125" s="108" t="s">
        <v>68</v>
      </c>
      <c r="M125" s="108" t="s">
        <v>105</v>
      </c>
      <c r="N125" s="110">
        <v>43447</v>
      </c>
      <c r="O125" s="111" t="s">
        <v>640</v>
      </c>
      <c r="P125" s="110" t="s">
        <v>632</v>
      </c>
      <c r="Q125" s="110" t="s">
        <v>72</v>
      </c>
      <c r="R125" s="110">
        <v>43993</v>
      </c>
      <c r="S125" s="114"/>
      <c r="T125" s="115">
        <v>370297</v>
      </c>
      <c r="U125" s="115">
        <v>62916.003333333399</v>
      </c>
      <c r="V125" s="115">
        <v>247334.37</v>
      </c>
      <c r="W125" s="115">
        <v>258870</v>
      </c>
      <c r="X125" s="115">
        <v>252615.67999999999</v>
      </c>
      <c r="Y125" s="115">
        <v>237572</v>
      </c>
      <c r="Z125" s="115">
        <v>279394.44</v>
      </c>
      <c r="AA125" s="115">
        <v>346411.29</v>
      </c>
      <c r="AB125" s="115">
        <v>585285.64</v>
      </c>
      <c r="AC125" s="115">
        <v>1201269.99</v>
      </c>
      <c r="AD125" s="115">
        <v>1044564.68</v>
      </c>
      <c r="AE125" s="115">
        <v>1173128.67</v>
      </c>
      <c r="AF125" s="114"/>
      <c r="AG125" s="114"/>
      <c r="AH125" s="114"/>
      <c r="AI125" s="114"/>
      <c r="AJ125" s="114"/>
      <c r="AK125" s="114"/>
      <c r="AL125" s="114"/>
      <c r="AM125" s="121"/>
      <c r="AN125" s="121"/>
      <c r="AO125" s="121"/>
      <c r="AP125" s="121"/>
      <c r="AQ125" s="126" t="e">
        <f t="shared" si="3"/>
        <v>#N/A</v>
      </c>
      <c r="AR125" s="127"/>
      <c r="AS125" s="127"/>
      <c r="AT125" s="131" t="str">
        <f t="shared" si="4"/>
        <v>黄康(P4)</v>
      </c>
      <c r="AU125" s="132" t="e">
        <f t="shared" si="6"/>
        <v>#N/A</v>
      </c>
    </row>
    <row r="126" spans="1:47" ht="25.05" customHeight="1">
      <c r="A126" s="106" t="s">
        <v>641</v>
      </c>
      <c r="B126" s="107" t="s">
        <v>642</v>
      </c>
      <c r="C126" s="108" t="s">
        <v>643</v>
      </c>
      <c r="D126" s="108" t="s">
        <v>62</v>
      </c>
      <c r="E126" s="108" t="s">
        <v>494</v>
      </c>
      <c r="F126" s="108" t="s">
        <v>495</v>
      </c>
      <c r="G126" s="108" t="s">
        <v>65</v>
      </c>
      <c r="H126" s="108" t="s">
        <v>105</v>
      </c>
      <c r="I126" s="108"/>
      <c r="J126" s="108" t="s">
        <v>644</v>
      </c>
      <c r="K126" s="108">
        <v>30</v>
      </c>
      <c r="L126" s="108" t="s">
        <v>68</v>
      </c>
      <c r="M126" s="108" t="s">
        <v>390</v>
      </c>
      <c r="N126" s="110">
        <v>43759</v>
      </c>
      <c r="O126" s="111" t="s">
        <v>645</v>
      </c>
      <c r="P126" s="110" t="s">
        <v>632</v>
      </c>
      <c r="Q126" s="110" t="s">
        <v>72</v>
      </c>
      <c r="R126" s="110"/>
      <c r="S126" s="114"/>
      <c r="T126" s="115">
        <v>397787.47</v>
      </c>
      <c r="U126" s="115">
        <v>52981.993333333303</v>
      </c>
      <c r="V126" s="115">
        <v>1643433.47</v>
      </c>
      <c r="W126" s="115">
        <v>482729.85</v>
      </c>
      <c r="X126" s="115">
        <v>355315.23666666698</v>
      </c>
      <c r="Y126" s="115">
        <v>356908.54</v>
      </c>
      <c r="Z126" s="115">
        <v>-179489.84</v>
      </c>
      <c r="AA126" s="115">
        <v>617718.52</v>
      </c>
      <c r="AB126" s="115">
        <v>796133.38</v>
      </c>
      <c r="AC126" s="115">
        <v>680331.44</v>
      </c>
      <c r="AD126" s="115">
        <v>633218.84</v>
      </c>
      <c r="AE126" s="115">
        <v>899101.95</v>
      </c>
      <c r="AF126" s="114"/>
      <c r="AG126" s="114"/>
      <c r="AH126" s="114"/>
      <c r="AI126" s="114"/>
      <c r="AJ126" s="114"/>
      <c r="AK126" s="114"/>
      <c r="AL126" s="114"/>
      <c r="AM126" s="121"/>
      <c r="AN126" s="121"/>
      <c r="AO126" s="121"/>
      <c r="AP126" s="121"/>
      <c r="AQ126" s="126" t="e">
        <f t="shared" si="3"/>
        <v>#N/A</v>
      </c>
      <c r="AR126" s="127"/>
      <c r="AS126" s="127"/>
      <c r="AT126" s="131" t="str">
        <f t="shared" si="4"/>
        <v>徐玮(P3)</v>
      </c>
      <c r="AU126" s="132" t="e">
        <f t="shared" si="6"/>
        <v>#N/A</v>
      </c>
    </row>
    <row r="127" spans="1:47" ht="25.05" customHeight="1">
      <c r="A127" s="106" t="s">
        <v>646</v>
      </c>
      <c r="B127" s="107" t="s">
        <v>647</v>
      </c>
      <c r="C127" s="108" t="s">
        <v>648</v>
      </c>
      <c r="D127" s="108" t="s">
        <v>62</v>
      </c>
      <c r="E127" s="108" t="s">
        <v>494</v>
      </c>
      <c r="F127" s="108" t="s">
        <v>495</v>
      </c>
      <c r="G127" s="108" t="s">
        <v>65</v>
      </c>
      <c r="H127" s="108" t="s">
        <v>105</v>
      </c>
      <c r="I127" s="108"/>
      <c r="J127" s="108" t="s">
        <v>502</v>
      </c>
      <c r="K127" s="108">
        <v>24</v>
      </c>
      <c r="L127" s="108" t="s">
        <v>68</v>
      </c>
      <c r="M127" s="108" t="s">
        <v>390</v>
      </c>
      <c r="N127" s="110">
        <v>43976</v>
      </c>
      <c r="O127" s="111" t="s">
        <v>649</v>
      </c>
      <c r="P127" s="110" t="s">
        <v>632</v>
      </c>
      <c r="Q127" s="110" t="s">
        <v>72</v>
      </c>
      <c r="R127" s="110"/>
      <c r="S127" s="114"/>
      <c r="T127" s="115">
        <v>71335</v>
      </c>
      <c r="U127" s="115">
        <v>-4432.47</v>
      </c>
      <c r="V127" s="115">
        <v>2001004.63</v>
      </c>
      <c r="W127" s="115">
        <v>-539115.01</v>
      </c>
      <c r="X127" s="115">
        <v>207275</v>
      </c>
      <c r="Y127" s="115">
        <v>175841.66</v>
      </c>
      <c r="Z127" s="115">
        <v>296046.71000000002</v>
      </c>
      <c r="AA127" s="115">
        <v>271978.02</v>
      </c>
      <c r="AB127" s="115">
        <v>289157.65999999997</v>
      </c>
      <c r="AC127" s="115">
        <v>254601.67</v>
      </c>
      <c r="AD127" s="115">
        <v>284498.3</v>
      </c>
      <c r="AE127" s="115">
        <v>413744.99</v>
      </c>
      <c r="AF127" s="114"/>
      <c r="AG127" s="114"/>
      <c r="AH127" s="114"/>
      <c r="AI127" s="114"/>
      <c r="AJ127" s="114"/>
      <c r="AK127" s="114"/>
      <c r="AL127" s="114"/>
      <c r="AM127" s="121"/>
      <c r="AN127" s="121"/>
      <c r="AO127" s="121"/>
      <c r="AP127" s="121"/>
      <c r="AQ127" s="126" t="e">
        <f t="shared" si="3"/>
        <v>#N/A</v>
      </c>
      <c r="AR127" s="127"/>
      <c r="AS127" s="127"/>
      <c r="AT127" s="131" t="str">
        <f t="shared" si="4"/>
        <v>梁剑锋(P3)</v>
      </c>
      <c r="AU127" s="132" t="e">
        <f t="shared" si="6"/>
        <v>#N/A</v>
      </c>
    </row>
    <row r="128" spans="1:47" ht="25.05" customHeight="1">
      <c r="A128" s="106" t="s">
        <v>650</v>
      </c>
      <c r="B128" s="107" t="s">
        <v>651</v>
      </c>
      <c r="C128" s="108" t="s">
        <v>652</v>
      </c>
      <c r="D128" s="108" t="s">
        <v>62</v>
      </c>
      <c r="E128" s="108" t="s">
        <v>494</v>
      </c>
      <c r="F128" s="108" t="s">
        <v>495</v>
      </c>
      <c r="G128" s="108" t="s">
        <v>65</v>
      </c>
      <c r="H128" s="108" t="s">
        <v>105</v>
      </c>
      <c r="I128" s="108"/>
      <c r="J128" s="108" t="s">
        <v>502</v>
      </c>
      <c r="K128" s="108">
        <v>35</v>
      </c>
      <c r="L128" s="108" t="s">
        <v>68</v>
      </c>
      <c r="M128" s="108" t="s">
        <v>390</v>
      </c>
      <c r="N128" s="110">
        <v>44098</v>
      </c>
      <c r="O128" s="111" t="s">
        <v>653</v>
      </c>
      <c r="P128" s="110" t="s">
        <v>632</v>
      </c>
      <c r="Q128" s="110" t="s">
        <v>72</v>
      </c>
      <c r="R128" s="110"/>
      <c r="S128" s="114"/>
      <c r="T128" s="115">
        <v>136761.84</v>
      </c>
      <c r="U128" s="115">
        <v>46170.04</v>
      </c>
      <c r="V128" s="115">
        <v>688018.59</v>
      </c>
      <c r="W128" s="115">
        <v>125198.30333333299</v>
      </c>
      <c r="X128" s="115">
        <v>88746.34</v>
      </c>
      <c r="Y128" s="115">
        <v>134131.69333333301</v>
      </c>
      <c r="Z128" s="115">
        <v>227317</v>
      </c>
      <c r="AA128" s="115">
        <v>223466.52</v>
      </c>
      <c r="AB128" s="115">
        <v>333089.84000000003</v>
      </c>
      <c r="AC128" s="115">
        <v>370049.18</v>
      </c>
      <c r="AD128" s="115">
        <v>238202.54</v>
      </c>
      <c r="AE128" s="115">
        <v>555650.64</v>
      </c>
      <c r="AF128" s="114"/>
      <c r="AG128" s="114"/>
      <c r="AH128" s="114"/>
      <c r="AI128" s="114"/>
      <c r="AJ128" s="114"/>
      <c r="AK128" s="114"/>
      <c r="AL128" s="114"/>
      <c r="AM128" s="121"/>
      <c r="AN128" s="121"/>
      <c r="AO128" s="121"/>
      <c r="AP128" s="121"/>
      <c r="AQ128" s="126" t="e">
        <f t="shared" si="3"/>
        <v>#N/A</v>
      </c>
      <c r="AR128" s="127"/>
      <c r="AS128" s="127"/>
      <c r="AT128" s="131" t="str">
        <f t="shared" si="4"/>
        <v>周伟(P3)</v>
      </c>
      <c r="AU128" s="132" t="e">
        <f t="shared" si="6"/>
        <v>#N/A</v>
      </c>
    </row>
    <row r="129" spans="1:47" ht="25.05" customHeight="1">
      <c r="A129" s="106" t="s">
        <v>654</v>
      </c>
      <c r="B129" s="107" t="s">
        <v>655</v>
      </c>
      <c r="C129" s="108" t="s">
        <v>656</v>
      </c>
      <c r="D129" s="108" t="s">
        <v>62</v>
      </c>
      <c r="E129" s="108" t="s">
        <v>494</v>
      </c>
      <c r="F129" s="108" t="s">
        <v>495</v>
      </c>
      <c r="G129" s="108" t="s">
        <v>65</v>
      </c>
      <c r="H129" s="108" t="s">
        <v>105</v>
      </c>
      <c r="I129" s="108"/>
      <c r="J129" s="108" t="s">
        <v>502</v>
      </c>
      <c r="K129" s="108">
        <v>30</v>
      </c>
      <c r="L129" s="108" t="s">
        <v>93</v>
      </c>
      <c r="M129" s="108" t="s">
        <v>390</v>
      </c>
      <c r="N129" s="110">
        <v>44441</v>
      </c>
      <c r="O129" s="111" t="s">
        <v>657</v>
      </c>
      <c r="P129" s="110" t="s">
        <v>632</v>
      </c>
      <c r="Q129" s="110" t="s">
        <v>72</v>
      </c>
      <c r="R129" s="110"/>
      <c r="S129" s="114"/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2933.34</v>
      </c>
      <c r="AC129" s="115">
        <v>11208.32</v>
      </c>
      <c r="AD129" s="115">
        <v>50133.34</v>
      </c>
      <c r="AE129" s="115">
        <v>224559.16</v>
      </c>
      <c r="AF129" s="114"/>
      <c r="AG129" s="114"/>
      <c r="AH129" s="114"/>
      <c r="AI129" s="114"/>
      <c r="AJ129" s="114"/>
      <c r="AK129" s="114"/>
      <c r="AL129" s="114"/>
      <c r="AM129" s="121"/>
      <c r="AN129" s="121"/>
      <c r="AO129" s="121"/>
      <c r="AP129" s="121"/>
      <c r="AQ129" s="126" t="e">
        <f t="shared" si="3"/>
        <v>#N/A</v>
      </c>
      <c r="AR129" s="127"/>
      <c r="AS129" s="127"/>
      <c r="AT129" s="131" t="str">
        <f t="shared" si="4"/>
        <v>林锦聪(P3)</v>
      </c>
      <c r="AU129" s="132" t="e">
        <f t="shared" si="6"/>
        <v>#N/A</v>
      </c>
    </row>
    <row r="130" spans="1:47" ht="25.05" customHeight="1">
      <c r="A130" s="106" t="s">
        <v>658</v>
      </c>
      <c r="B130" s="107" t="s">
        <v>659</v>
      </c>
      <c r="C130" s="108" t="s">
        <v>660</v>
      </c>
      <c r="D130" s="108" t="s">
        <v>62</v>
      </c>
      <c r="E130" s="108" t="s">
        <v>494</v>
      </c>
      <c r="F130" s="108" t="s">
        <v>495</v>
      </c>
      <c r="G130" s="108" t="s">
        <v>65</v>
      </c>
      <c r="H130" s="108" t="s">
        <v>105</v>
      </c>
      <c r="I130" s="108"/>
      <c r="J130" s="108" t="s">
        <v>502</v>
      </c>
      <c r="K130" s="108">
        <v>27</v>
      </c>
      <c r="L130" s="108" t="s">
        <v>68</v>
      </c>
      <c r="M130" s="108" t="s">
        <v>105</v>
      </c>
      <c r="N130" s="110">
        <v>44441</v>
      </c>
      <c r="O130" s="111" t="s">
        <v>661</v>
      </c>
      <c r="P130" s="110" t="s">
        <v>632</v>
      </c>
      <c r="Q130" s="110" t="s">
        <v>72</v>
      </c>
      <c r="R130" s="110"/>
      <c r="S130" s="114"/>
      <c r="T130" s="115">
        <v>0</v>
      </c>
      <c r="U130" s="115">
        <v>0</v>
      </c>
      <c r="V130" s="115">
        <v>0</v>
      </c>
      <c r="W130" s="115">
        <v>0</v>
      </c>
      <c r="X130" s="115">
        <v>0</v>
      </c>
      <c r="Y130" s="115">
        <v>0</v>
      </c>
      <c r="Z130" s="115">
        <v>0</v>
      </c>
      <c r="AA130" s="115">
        <v>0</v>
      </c>
      <c r="AB130" s="115">
        <v>1100</v>
      </c>
      <c r="AC130" s="115">
        <v>36863.32</v>
      </c>
      <c r="AD130" s="115">
        <v>97698.31</v>
      </c>
      <c r="AE130" s="115">
        <v>161246.82</v>
      </c>
      <c r="AF130" s="114"/>
      <c r="AG130" s="114"/>
      <c r="AH130" s="114"/>
      <c r="AI130" s="114"/>
      <c r="AJ130" s="114"/>
      <c r="AK130" s="114"/>
      <c r="AL130" s="114"/>
      <c r="AM130" s="121"/>
      <c r="AN130" s="121"/>
      <c r="AO130" s="121"/>
      <c r="AP130" s="121"/>
      <c r="AQ130" s="126" t="e">
        <f t="shared" si="3"/>
        <v>#N/A</v>
      </c>
      <c r="AR130" s="127"/>
      <c r="AS130" s="127"/>
      <c r="AT130" s="131" t="str">
        <f t="shared" si="4"/>
        <v>苟中华(P3)</v>
      </c>
      <c r="AU130" s="132" t="e">
        <f t="shared" si="6"/>
        <v>#N/A</v>
      </c>
    </row>
    <row r="131" spans="1:47" ht="25.05" customHeight="1">
      <c r="A131" s="106" t="s">
        <v>662</v>
      </c>
      <c r="B131" s="107" t="s">
        <v>663</v>
      </c>
      <c r="C131" s="108" t="s">
        <v>664</v>
      </c>
      <c r="D131" s="108" t="s">
        <v>62</v>
      </c>
      <c r="E131" s="108" t="s">
        <v>494</v>
      </c>
      <c r="F131" s="108" t="s">
        <v>495</v>
      </c>
      <c r="G131" s="108" t="s">
        <v>65</v>
      </c>
      <c r="H131" s="108" t="s">
        <v>451</v>
      </c>
      <c r="I131" s="108"/>
      <c r="J131" s="108" t="s">
        <v>502</v>
      </c>
      <c r="K131" s="108">
        <v>32</v>
      </c>
      <c r="L131" s="108" t="s">
        <v>68</v>
      </c>
      <c r="M131" s="108" t="s">
        <v>451</v>
      </c>
      <c r="N131" s="110">
        <v>43731</v>
      </c>
      <c r="O131" s="111" t="s">
        <v>665</v>
      </c>
      <c r="P131" s="110" t="s">
        <v>666</v>
      </c>
      <c r="Q131" s="110" t="s">
        <v>72</v>
      </c>
      <c r="R131" s="110"/>
      <c r="S131" s="114"/>
      <c r="T131" s="115">
        <v>639785.65</v>
      </c>
      <c r="U131" s="115">
        <v>52377.23</v>
      </c>
      <c r="V131" s="115">
        <v>660307.72</v>
      </c>
      <c r="W131" s="115">
        <v>633825.06000000006</v>
      </c>
      <c r="X131" s="115">
        <v>657574.48000000103</v>
      </c>
      <c r="Y131" s="115">
        <v>490700.85000000102</v>
      </c>
      <c r="Z131" s="115">
        <v>427568.35</v>
      </c>
      <c r="AA131" s="115">
        <v>567654.74</v>
      </c>
      <c r="AB131" s="115">
        <v>693089.73</v>
      </c>
      <c r="AC131" s="115">
        <v>662746.29</v>
      </c>
      <c r="AD131" s="115">
        <v>625990.76</v>
      </c>
      <c r="AE131" s="115">
        <v>704203.73</v>
      </c>
      <c r="AF131" s="114"/>
      <c r="AG131" s="114"/>
      <c r="AH131" s="114"/>
      <c r="AI131" s="114"/>
      <c r="AJ131" s="114"/>
      <c r="AK131" s="114"/>
      <c r="AL131" s="114"/>
      <c r="AM131" s="121"/>
      <c r="AN131" s="121"/>
      <c r="AO131" s="121"/>
      <c r="AP131" s="121"/>
      <c r="AQ131" s="126" t="e">
        <f t="shared" si="3"/>
        <v>#N/A</v>
      </c>
      <c r="AR131" s="127"/>
      <c r="AS131" s="127"/>
      <c r="AT131" s="131" t="str">
        <f t="shared" si="4"/>
        <v>邓冠华(P3)</v>
      </c>
      <c r="AU131" s="132" t="e">
        <f t="shared" si="6"/>
        <v>#N/A</v>
      </c>
    </row>
    <row r="132" spans="1:47" ht="25.05" customHeight="1">
      <c r="A132" s="106" t="s">
        <v>667</v>
      </c>
      <c r="B132" s="107" t="s">
        <v>668</v>
      </c>
      <c r="C132" s="108" t="s">
        <v>669</v>
      </c>
      <c r="D132" s="108" t="s">
        <v>62</v>
      </c>
      <c r="E132" s="108" t="s">
        <v>494</v>
      </c>
      <c r="F132" s="108" t="s">
        <v>495</v>
      </c>
      <c r="G132" s="108" t="s">
        <v>65</v>
      </c>
      <c r="H132" s="108" t="s">
        <v>451</v>
      </c>
      <c r="I132" s="108"/>
      <c r="J132" s="108" t="s">
        <v>502</v>
      </c>
      <c r="K132" s="108">
        <v>28</v>
      </c>
      <c r="L132" s="108" t="s">
        <v>68</v>
      </c>
      <c r="M132" s="108" t="s">
        <v>451</v>
      </c>
      <c r="N132" s="110">
        <v>43909</v>
      </c>
      <c r="O132" s="111" t="s">
        <v>670</v>
      </c>
      <c r="P132" s="110" t="s">
        <v>666</v>
      </c>
      <c r="Q132" s="110" t="s">
        <v>72</v>
      </c>
      <c r="R132" s="110"/>
      <c r="S132" s="114"/>
      <c r="T132" s="115">
        <v>523938.29</v>
      </c>
      <c r="U132" s="115">
        <v>53936.256666666603</v>
      </c>
      <c r="V132" s="115">
        <v>479242.88666666701</v>
      </c>
      <c r="W132" s="115">
        <v>473761.66</v>
      </c>
      <c r="X132" s="115">
        <v>441316.89</v>
      </c>
      <c r="Y132" s="115">
        <v>562599.30000000005</v>
      </c>
      <c r="Z132" s="115">
        <v>673598.02</v>
      </c>
      <c r="AA132" s="115">
        <v>574496</v>
      </c>
      <c r="AB132" s="115">
        <v>535721.76</v>
      </c>
      <c r="AC132" s="115">
        <v>588139.67000000004</v>
      </c>
      <c r="AD132" s="115">
        <v>672089.66</v>
      </c>
      <c r="AE132" s="115">
        <v>767457.81</v>
      </c>
      <c r="AF132" s="114"/>
      <c r="AG132" s="114"/>
      <c r="AH132" s="114"/>
      <c r="AI132" s="114"/>
      <c r="AJ132" s="114"/>
      <c r="AK132" s="114"/>
      <c r="AL132" s="114"/>
      <c r="AM132" s="121"/>
      <c r="AN132" s="121"/>
      <c r="AO132" s="121"/>
      <c r="AP132" s="121"/>
      <c r="AQ132" s="126" t="e">
        <f t="shared" ref="AQ132:AQ170" si="7">VLOOKUP(S132&amp;AF132,AV:AW,2,0)</f>
        <v>#N/A</v>
      </c>
      <c r="AR132" s="127"/>
      <c r="AS132" s="127"/>
      <c r="AT132" s="131" t="str">
        <f t="shared" ref="AT132:AT195" si="8">C132&amp;"("&amp;D132&amp;")"</f>
        <v>叶嘉胜(P3)</v>
      </c>
      <c r="AU132" s="132" t="e">
        <f t="shared" si="6"/>
        <v>#N/A</v>
      </c>
    </row>
    <row r="133" spans="1:47" ht="25.05" customHeight="1">
      <c r="A133" s="106" t="s">
        <v>671</v>
      </c>
      <c r="B133" s="107" t="s">
        <v>672</v>
      </c>
      <c r="C133" s="108" t="s">
        <v>673</v>
      </c>
      <c r="D133" s="108" t="s">
        <v>62</v>
      </c>
      <c r="E133" s="108" t="s">
        <v>494</v>
      </c>
      <c r="F133" s="108" t="s">
        <v>495</v>
      </c>
      <c r="G133" s="108" t="s">
        <v>65</v>
      </c>
      <c r="H133" s="108" t="s">
        <v>451</v>
      </c>
      <c r="I133" s="108"/>
      <c r="J133" s="108" t="s">
        <v>502</v>
      </c>
      <c r="K133" s="108">
        <v>33</v>
      </c>
      <c r="L133" s="108" t="s">
        <v>159</v>
      </c>
      <c r="M133" s="108" t="s">
        <v>451</v>
      </c>
      <c r="N133" s="110">
        <v>44004</v>
      </c>
      <c r="O133" s="111" t="s">
        <v>674</v>
      </c>
      <c r="P133" s="110" t="s">
        <v>666</v>
      </c>
      <c r="Q133" s="110" t="s">
        <v>72</v>
      </c>
      <c r="R133" s="110"/>
      <c r="S133" s="114"/>
      <c r="T133" s="115">
        <v>456288.66666666698</v>
      </c>
      <c r="U133" s="115">
        <v>62603.083333333299</v>
      </c>
      <c r="V133" s="115">
        <v>428042.67</v>
      </c>
      <c r="W133" s="115">
        <v>402732.50333333301</v>
      </c>
      <c r="X133" s="115">
        <v>431077.68</v>
      </c>
      <c r="Y133" s="115">
        <v>317282.676666666</v>
      </c>
      <c r="Z133" s="115">
        <v>494511.65</v>
      </c>
      <c r="AA133" s="115">
        <v>408301.37</v>
      </c>
      <c r="AB133" s="115">
        <v>466641.66</v>
      </c>
      <c r="AC133" s="115">
        <v>487061.67</v>
      </c>
      <c r="AD133" s="115">
        <v>722495.97</v>
      </c>
      <c r="AE133" s="115">
        <v>676451.35</v>
      </c>
      <c r="AF133" s="114"/>
      <c r="AG133" s="114"/>
      <c r="AH133" s="114"/>
      <c r="AI133" s="114"/>
      <c r="AJ133" s="114"/>
      <c r="AK133" s="114"/>
      <c r="AL133" s="114"/>
      <c r="AM133" s="121"/>
      <c r="AN133" s="121"/>
      <c r="AO133" s="121"/>
      <c r="AP133" s="121"/>
      <c r="AQ133" s="126" t="e">
        <f t="shared" si="7"/>
        <v>#N/A</v>
      </c>
      <c r="AR133" s="127"/>
      <c r="AS133" s="127"/>
      <c r="AT133" s="131" t="str">
        <f t="shared" si="8"/>
        <v>柯锡权(P3)</v>
      </c>
      <c r="AU133" s="132" t="e">
        <f t="shared" si="6"/>
        <v>#N/A</v>
      </c>
    </row>
    <row r="134" spans="1:47" ht="25.05" customHeight="1">
      <c r="A134" s="106" t="s">
        <v>675</v>
      </c>
      <c r="B134" s="107" t="s">
        <v>676</v>
      </c>
      <c r="C134" s="108" t="s">
        <v>677</v>
      </c>
      <c r="D134" s="108" t="s">
        <v>62</v>
      </c>
      <c r="E134" s="108" t="s">
        <v>494</v>
      </c>
      <c r="F134" s="108" t="s">
        <v>495</v>
      </c>
      <c r="G134" s="108" t="s">
        <v>65</v>
      </c>
      <c r="H134" s="108" t="s">
        <v>451</v>
      </c>
      <c r="I134" s="108"/>
      <c r="J134" s="108" t="s">
        <v>502</v>
      </c>
      <c r="K134" s="108">
        <v>26</v>
      </c>
      <c r="L134" s="108" t="s">
        <v>68</v>
      </c>
      <c r="M134" s="108" t="s">
        <v>451</v>
      </c>
      <c r="N134" s="110">
        <v>44228</v>
      </c>
      <c r="O134" s="111" t="s">
        <v>678</v>
      </c>
      <c r="P134" s="110" t="s">
        <v>666</v>
      </c>
      <c r="Q134" s="110" t="s">
        <v>72</v>
      </c>
      <c r="R134" s="110"/>
      <c r="S134" s="114"/>
      <c r="T134" s="115">
        <v>0</v>
      </c>
      <c r="U134" s="115">
        <v>533.33000000000004</v>
      </c>
      <c r="V134" s="115">
        <v>13238.08</v>
      </c>
      <c r="W134" s="115">
        <v>69450.013333333307</v>
      </c>
      <c r="X134" s="115">
        <v>117149.983333333</v>
      </c>
      <c r="Y134" s="115">
        <v>139052.99</v>
      </c>
      <c r="Z134" s="115">
        <v>106654.26</v>
      </c>
      <c r="AA134" s="115">
        <v>77747.56</v>
      </c>
      <c r="AB134" s="115">
        <v>89353.36</v>
      </c>
      <c r="AC134" s="115">
        <v>202166.65</v>
      </c>
      <c r="AD134" s="115">
        <v>247751.67999999999</v>
      </c>
      <c r="AE134" s="115">
        <v>342040</v>
      </c>
      <c r="AF134" s="114"/>
      <c r="AG134" s="114"/>
      <c r="AH134" s="114"/>
      <c r="AI134" s="114"/>
      <c r="AJ134" s="114"/>
      <c r="AK134" s="114"/>
      <c r="AL134" s="114"/>
      <c r="AM134" s="121"/>
      <c r="AN134" s="121"/>
      <c r="AO134" s="121"/>
      <c r="AP134" s="121"/>
      <c r="AQ134" s="126" t="e">
        <f t="shared" si="7"/>
        <v>#N/A</v>
      </c>
      <c r="AR134" s="127"/>
      <c r="AS134" s="127"/>
      <c r="AT134" s="131" t="str">
        <f t="shared" si="8"/>
        <v>冼耀聪(P3)</v>
      </c>
      <c r="AU134" s="132" t="e">
        <f t="shared" si="6"/>
        <v>#N/A</v>
      </c>
    </row>
    <row r="135" spans="1:47" ht="25.05" customHeight="1">
      <c r="A135" s="106" t="s">
        <v>679</v>
      </c>
      <c r="B135" s="107" t="s">
        <v>680</v>
      </c>
      <c r="C135" s="108" t="s">
        <v>681</v>
      </c>
      <c r="D135" s="108" t="s">
        <v>62</v>
      </c>
      <c r="E135" s="108" t="s">
        <v>494</v>
      </c>
      <c r="F135" s="108" t="s">
        <v>495</v>
      </c>
      <c r="G135" s="108" t="s">
        <v>65</v>
      </c>
      <c r="H135" s="108" t="s">
        <v>451</v>
      </c>
      <c r="I135" s="108"/>
      <c r="J135" s="108" t="s">
        <v>502</v>
      </c>
      <c r="K135" s="108">
        <v>29</v>
      </c>
      <c r="L135" s="108" t="s">
        <v>68</v>
      </c>
      <c r="M135" s="108" t="s">
        <v>451</v>
      </c>
      <c r="N135" s="110">
        <v>44305</v>
      </c>
      <c r="O135" s="111" t="s">
        <v>682</v>
      </c>
      <c r="P135" s="110" t="s">
        <v>666</v>
      </c>
      <c r="Q135" s="110" t="s">
        <v>72</v>
      </c>
      <c r="R135" s="110"/>
      <c r="S135" s="114"/>
      <c r="T135" s="115">
        <v>0</v>
      </c>
      <c r="U135" s="115">
        <v>0</v>
      </c>
      <c r="V135" s="115">
        <v>0</v>
      </c>
      <c r="W135" s="115">
        <v>0</v>
      </c>
      <c r="X135" s="115">
        <v>2275</v>
      </c>
      <c r="Y135" s="115">
        <v>29671.66</v>
      </c>
      <c r="Z135" s="115">
        <v>66199.990000000005</v>
      </c>
      <c r="AA135" s="115">
        <v>70436.649999999994</v>
      </c>
      <c r="AB135" s="115">
        <v>79226.649999999994</v>
      </c>
      <c r="AC135" s="115">
        <v>162931.69</v>
      </c>
      <c r="AD135" s="115">
        <v>275513.33</v>
      </c>
      <c r="AE135" s="115">
        <v>419094.51</v>
      </c>
      <c r="AF135" s="114"/>
      <c r="AG135" s="114"/>
      <c r="AH135" s="114"/>
      <c r="AI135" s="114"/>
      <c r="AJ135" s="114"/>
      <c r="AK135" s="114"/>
      <c r="AL135" s="114"/>
      <c r="AM135" s="121"/>
      <c r="AN135" s="121"/>
      <c r="AO135" s="121"/>
      <c r="AP135" s="121"/>
      <c r="AQ135" s="126" t="e">
        <f t="shared" si="7"/>
        <v>#N/A</v>
      </c>
      <c r="AR135" s="127"/>
      <c r="AS135" s="127"/>
      <c r="AT135" s="131" t="str">
        <f t="shared" si="8"/>
        <v>黎志杰(P3)</v>
      </c>
      <c r="AU135" s="132" t="e">
        <f t="shared" si="6"/>
        <v>#N/A</v>
      </c>
    </row>
    <row r="136" spans="1:47" ht="25.05" customHeight="1">
      <c r="A136" s="106" t="s">
        <v>683</v>
      </c>
      <c r="B136" s="107" t="s">
        <v>684</v>
      </c>
      <c r="C136" s="108" t="s">
        <v>685</v>
      </c>
      <c r="D136" s="108" t="s">
        <v>62</v>
      </c>
      <c r="E136" s="108" t="s">
        <v>494</v>
      </c>
      <c r="F136" s="108" t="s">
        <v>495</v>
      </c>
      <c r="G136" s="108" t="s">
        <v>65</v>
      </c>
      <c r="H136" s="108" t="s">
        <v>117</v>
      </c>
      <c r="I136" s="108"/>
      <c r="J136" s="108" t="s">
        <v>502</v>
      </c>
      <c r="K136" s="108">
        <v>35</v>
      </c>
      <c r="L136" s="108" t="s">
        <v>93</v>
      </c>
      <c r="M136" s="108" t="s">
        <v>686</v>
      </c>
      <c r="N136" s="110">
        <v>43594</v>
      </c>
      <c r="O136" s="111" t="s">
        <v>687</v>
      </c>
      <c r="P136" s="110" t="s">
        <v>688</v>
      </c>
      <c r="Q136" s="110" t="s">
        <v>72</v>
      </c>
      <c r="R136" s="110"/>
      <c r="S136" s="114"/>
      <c r="T136" s="115">
        <v>408710.69666666701</v>
      </c>
      <c r="U136" s="115">
        <v>11532.333333333399</v>
      </c>
      <c r="V136" s="115">
        <v>400609.19</v>
      </c>
      <c r="W136" s="115">
        <v>469373.363333332</v>
      </c>
      <c r="X136" s="115">
        <v>375095.86333333299</v>
      </c>
      <c r="Y136" s="115">
        <v>315136.62333333399</v>
      </c>
      <c r="Z136" s="115">
        <v>295704.27</v>
      </c>
      <c r="AA136" s="115">
        <v>302573.03999999998</v>
      </c>
      <c r="AB136" s="115">
        <v>326077.42</v>
      </c>
      <c r="AC136" s="115">
        <v>368855.02</v>
      </c>
      <c r="AD136" s="115">
        <v>329984.15999999997</v>
      </c>
      <c r="AE136" s="115">
        <v>326498.5</v>
      </c>
      <c r="AF136" s="114"/>
      <c r="AG136" s="114"/>
      <c r="AH136" s="114"/>
      <c r="AI136" s="114"/>
      <c r="AJ136" s="114"/>
      <c r="AK136" s="114"/>
      <c r="AL136" s="114"/>
      <c r="AM136" s="121"/>
      <c r="AN136" s="121"/>
      <c r="AO136" s="121"/>
      <c r="AP136" s="121"/>
      <c r="AQ136" s="126" t="e">
        <f t="shared" si="7"/>
        <v>#N/A</v>
      </c>
      <c r="AR136" s="127"/>
      <c r="AS136" s="127"/>
      <c r="AT136" s="131" t="str">
        <f t="shared" si="8"/>
        <v>李伟明(P3)</v>
      </c>
      <c r="AU136" s="132" t="e">
        <f t="shared" si="6"/>
        <v>#N/A</v>
      </c>
    </row>
    <row r="137" spans="1:47" ht="25.05" customHeight="1">
      <c r="A137" s="106" t="s">
        <v>689</v>
      </c>
      <c r="B137" s="107" t="s">
        <v>690</v>
      </c>
      <c r="C137" s="108" t="s">
        <v>691</v>
      </c>
      <c r="D137" s="108" t="s">
        <v>62</v>
      </c>
      <c r="E137" s="108" t="s">
        <v>494</v>
      </c>
      <c r="F137" s="108" t="s">
        <v>495</v>
      </c>
      <c r="G137" s="108" t="s">
        <v>65</v>
      </c>
      <c r="H137" s="108" t="s">
        <v>117</v>
      </c>
      <c r="I137" s="108"/>
      <c r="J137" s="108" t="s">
        <v>502</v>
      </c>
      <c r="K137" s="108">
        <v>26</v>
      </c>
      <c r="L137" s="108" t="s">
        <v>93</v>
      </c>
      <c r="M137" s="108" t="s">
        <v>117</v>
      </c>
      <c r="N137" s="110">
        <v>43661</v>
      </c>
      <c r="O137" s="111" t="s">
        <v>692</v>
      </c>
      <c r="P137" s="110" t="s">
        <v>688</v>
      </c>
      <c r="Q137" s="110" t="s">
        <v>72</v>
      </c>
      <c r="R137" s="110"/>
      <c r="S137" s="114"/>
      <c r="T137" s="115">
        <v>444541.99</v>
      </c>
      <c r="U137" s="115">
        <v>86469.83</v>
      </c>
      <c r="V137" s="115">
        <v>439619.62</v>
      </c>
      <c r="W137" s="115">
        <v>285979.87</v>
      </c>
      <c r="X137" s="115">
        <v>347994.95</v>
      </c>
      <c r="Y137" s="115">
        <v>324644.44</v>
      </c>
      <c r="Z137" s="115">
        <v>470874.63</v>
      </c>
      <c r="AA137" s="115">
        <v>411467.65</v>
      </c>
      <c r="AB137" s="115">
        <v>582959.31999999995</v>
      </c>
      <c r="AC137" s="115">
        <v>600851.88</v>
      </c>
      <c r="AD137" s="115">
        <v>571397.35</v>
      </c>
      <c r="AE137" s="115">
        <v>535768.14</v>
      </c>
      <c r="AF137" s="114"/>
      <c r="AG137" s="114"/>
      <c r="AH137" s="114"/>
      <c r="AI137" s="114"/>
      <c r="AJ137" s="114"/>
      <c r="AK137" s="114"/>
      <c r="AL137" s="114"/>
      <c r="AM137" s="121"/>
      <c r="AN137" s="121"/>
      <c r="AO137" s="121"/>
      <c r="AP137" s="121"/>
      <c r="AQ137" s="126" t="e">
        <f t="shared" si="7"/>
        <v>#N/A</v>
      </c>
      <c r="AR137" s="127"/>
      <c r="AS137" s="127"/>
      <c r="AT137" s="131" t="str">
        <f t="shared" si="8"/>
        <v>孙辉(P3)</v>
      </c>
      <c r="AU137" s="132" t="e">
        <f t="shared" si="6"/>
        <v>#N/A</v>
      </c>
    </row>
    <row r="138" spans="1:47" ht="25.05" customHeight="1">
      <c r="A138" s="106" t="s">
        <v>693</v>
      </c>
      <c r="B138" s="107" t="s">
        <v>694</v>
      </c>
      <c r="C138" s="108" t="s">
        <v>695</v>
      </c>
      <c r="D138" s="108" t="s">
        <v>62</v>
      </c>
      <c r="E138" s="108" t="s">
        <v>494</v>
      </c>
      <c r="F138" s="108" t="s">
        <v>495</v>
      </c>
      <c r="G138" s="108" t="s">
        <v>65</v>
      </c>
      <c r="H138" s="108" t="s">
        <v>117</v>
      </c>
      <c r="I138" s="108"/>
      <c r="J138" s="108" t="s">
        <v>502</v>
      </c>
      <c r="K138" s="108">
        <v>26</v>
      </c>
      <c r="L138" s="108" t="s">
        <v>68</v>
      </c>
      <c r="M138" s="108" t="s">
        <v>441</v>
      </c>
      <c r="N138" s="110">
        <v>43958</v>
      </c>
      <c r="O138" s="111"/>
      <c r="P138" s="110" t="s">
        <v>688</v>
      </c>
      <c r="Q138" s="110" t="s">
        <v>72</v>
      </c>
      <c r="R138" s="110"/>
      <c r="S138" s="114"/>
      <c r="T138" s="115">
        <v>331599.09999999998</v>
      </c>
      <c r="U138" s="115">
        <v>37834.839999999997</v>
      </c>
      <c r="V138" s="115">
        <v>188999.3</v>
      </c>
      <c r="W138" s="115">
        <v>198895.44</v>
      </c>
      <c r="X138" s="115">
        <v>158334.65</v>
      </c>
      <c r="Y138" s="115">
        <v>153951.70000000001</v>
      </c>
      <c r="Z138" s="115">
        <v>289107.13</v>
      </c>
      <c r="AA138" s="115">
        <v>357286.67</v>
      </c>
      <c r="AB138" s="115">
        <v>441745.33</v>
      </c>
      <c r="AC138" s="115">
        <v>482300.69</v>
      </c>
      <c r="AD138" s="115">
        <v>461624.13</v>
      </c>
      <c r="AE138" s="115">
        <v>468786.8</v>
      </c>
      <c r="AF138" s="114"/>
      <c r="AG138" s="114"/>
      <c r="AH138" s="114"/>
      <c r="AI138" s="114"/>
      <c r="AJ138" s="114"/>
      <c r="AK138" s="114"/>
      <c r="AL138" s="114"/>
      <c r="AM138" s="121"/>
      <c r="AN138" s="121"/>
      <c r="AO138" s="121"/>
      <c r="AP138" s="121"/>
      <c r="AQ138" s="126" t="e">
        <f t="shared" si="7"/>
        <v>#N/A</v>
      </c>
      <c r="AR138" s="127"/>
      <c r="AS138" s="127"/>
      <c r="AT138" s="131" t="str">
        <f t="shared" si="8"/>
        <v>尹邦引(P3)</v>
      </c>
      <c r="AU138" s="132" t="e">
        <f t="shared" si="6"/>
        <v>#N/A</v>
      </c>
    </row>
    <row r="139" spans="1:47" ht="25.05" customHeight="1">
      <c r="A139" s="106" t="s">
        <v>696</v>
      </c>
      <c r="B139" s="107" t="s">
        <v>697</v>
      </c>
      <c r="C139" s="108" t="s">
        <v>698</v>
      </c>
      <c r="D139" s="108" t="s">
        <v>62</v>
      </c>
      <c r="E139" s="108" t="s">
        <v>494</v>
      </c>
      <c r="F139" s="108" t="s">
        <v>495</v>
      </c>
      <c r="G139" s="108" t="s">
        <v>65</v>
      </c>
      <c r="H139" s="108" t="s">
        <v>117</v>
      </c>
      <c r="I139" s="108"/>
      <c r="J139" s="108" t="s">
        <v>502</v>
      </c>
      <c r="K139" s="108">
        <v>30</v>
      </c>
      <c r="L139" s="108" t="s">
        <v>68</v>
      </c>
      <c r="M139" s="108" t="s">
        <v>117</v>
      </c>
      <c r="N139" s="110">
        <v>44168</v>
      </c>
      <c r="O139" s="111" t="s">
        <v>699</v>
      </c>
      <c r="P139" s="110" t="s">
        <v>688</v>
      </c>
      <c r="Q139" s="110" t="s">
        <v>72</v>
      </c>
      <c r="R139" s="110"/>
      <c r="S139" s="114"/>
      <c r="T139" s="115">
        <v>303051.68</v>
      </c>
      <c r="U139" s="115">
        <v>74472.279999999897</v>
      </c>
      <c r="V139" s="115">
        <v>489462.69</v>
      </c>
      <c r="W139" s="115">
        <v>381901.33</v>
      </c>
      <c r="X139" s="115">
        <v>163404.64000000001</v>
      </c>
      <c r="Y139" s="115">
        <v>124472.38</v>
      </c>
      <c r="Z139" s="115">
        <v>73752.12</v>
      </c>
      <c r="AA139" s="115">
        <v>381354.84</v>
      </c>
      <c r="AB139" s="115">
        <v>544047.18000000005</v>
      </c>
      <c r="AC139" s="115">
        <v>755371.76</v>
      </c>
      <c r="AD139" s="115">
        <v>650021.15</v>
      </c>
      <c r="AE139" s="115">
        <v>544078.39</v>
      </c>
      <c r="AF139" s="114"/>
      <c r="AG139" s="114"/>
      <c r="AH139" s="114"/>
      <c r="AI139" s="114"/>
      <c r="AJ139" s="114"/>
      <c r="AK139" s="114"/>
      <c r="AL139" s="114"/>
      <c r="AM139" s="121"/>
      <c r="AN139" s="121"/>
      <c r="AO139" s="121"/>
      <c r="AP139" s="121"/>
      <c r="AQ139" s="126" t="e">
        <f t="shared" si="7"/>
        <v>#N/A</v>
      </c>
      <c r="AR139" s="127"/>
      <c r="AS139" s="127"/>
      <c r="AT139" s="131" t="str">
        <f t="shared" si="8"/>
        <v>李泽宇(P3)</v>
      </c>
      <c r="AU139" s="132" t="e">
        <f t="shared" si="6"/>
        <v>#N/A</v>
      </c>
    </row>
    <row r="140" spans="1:47" ht="25.05" customHeight="1">
      <c r="A140" s="106" t="s">
        <v>700</v>
      </c>
      <c r="B140" s="107" t="s">
        <v>701</v>
      </c>
      <c r="C140" s="108" t="s">
        <v>702</v>
      </c>
      <c r="D140" s="108" t="s">
        <v>62</v>
      </c>
      <c r="E140" s="108" t="s">
        <v>494</v>
      </c>
      <c r="F140" s="108" t="s">
        <v>495</v>
      </c>
      <c r="G140" s="108" t="s">
        <v>65</v>
      </c>
      <c r="H140" s="108" t="s">
        <v>117</v>
      </c>
      <c r="I140" s="108"/>
      <c r="J140" s="108" t="s">
        <v>502</v>
      </c>
      <c r="K140" s="108">
        <v>26</v>
      </c>
      <c r="L140" s="108" t="s">
        <v>68</v>
      </c>
      <c r="M140" s="108" t="s">
        <v>117</v>
      </c>
      <c r="N140" s="110">
        <v>44207</v>
      </c>
      <c r="O140" s="111" t="s">
        <v>703</v>
      </c>
      <c r="P140" s="110" t="s">
        <v>688</v>
      </c>
      <c r="Q140" s="110" t="s">
        <v>72</v>
      </c>
      <c r="R140" s="110"/>
      <c r="S140" s="114"/>
      <c r="T140" s="115">
        <v>11807.35</v>
      </c>
      <c r="U140" s="115">
        <v>-22518.34</v>
      </c>
      <c r="V140" s="115">
        <v>41640.753333333298</v>
      </c>
      <c r="W140" s="115">
        <v>90358.326666666704</v>
      </c>
      <c r="X140" s="115">
        <v>133318.38</v>
      </c>
      <c r="Y140" s="115">
        <v>223095.816666667</v>
      </c>
      <c r="Z140" s="115">
        <v>305854.15000000002</v>
      </c>
      <c r="AA140" s="115">
        <v>300720.67</v>
      </c>
      <c r="AB140" s="115">
        <v>272271.67</v>
      </c>
      <c r="AC140" s="115">
        <v>276349.87</v>
      </c>
      <c r="AD140" s="115">
        <v>170015.65</v>
      </c>
      <c r="AE140" s="115">
        <v>273524.27</v>
      </c>
      <c r="AF140" s="114"/>
      <c r="AG140" s="114"/>
      <c r="AH140" s="114"/>
      <c r="AI140" s="114"/>
      <c r="AJ140" s="114"/>
      <c r="AK140" s="114"/>
      <c r="AL140" s="114"/>
      <c r="AM140" s="121"/>
      <c r="AN140" s="121"/>
      <c r="AO140" s="121"/>
      <c r="AP140" s="121"/>
      <c r="AQ140" s="126" t="e">
        <f t="shared" si="7"/>
        <v>#N/A</v>
      </c>
      <c r="AR140" s="127"/>
      <c r="AS140" s="127"/>
      <c r="AT140" s="131" t="str">
        <f t="shared" si="8"/>
        <v>温康(P3)</v>
      </c>
      <c r="AU140" s="132" t="e">
        <f t="shared" si="6"/>
        <v>#N/A</v>
      </c>
    </row>
    <row r="141" spans="1:47" ht="25.05" customHeight="1">
      <c r="A141" s="106" t="s">
        <v>704</v>
      </c>
      <c r="B141" s="107" t="s">
        <v>705</v>
      </c>
      <c r="C141" s="108" t="s">
        <v>706</v>
      </c>
      <c r="D141" s="108" t="s">
        <v>140</v>
      </c>
      <c r="E141" s="108" t="s">
        <v>494</v>
      </c>
      <c r="F141" s="108" t="s">
        <v>495</v>
      </c>
      <c r="G141" s="108" t="s">
        <v>65</v>
      </c>
      <c r="H141" s="108" t="s">
        <v>117</v>
      </c>
      <c r="I141" s="108"/>
      <c r="J141" s="108" t="s">
        <v>519</v>
      </c>
      <c r="K141" s="108">
        <v>30</v>
      </c>
      <c r="L141" s="108" t="s">
        <v>68</v>
      </c>
      <c r="M141" s="108" t="s">
        <v>117</v>
      </c>
      <c r="N141" s="110">
        <v>44287</v>
      </c>
      <c r="O141" s="111" t="s">
        <v>707</v>
      </c>
      <c r="P141" s="110" t="s">
        <v>688</v>
      </c>
      <c r="Q141" s="110" t="s">
        <v>72</v>
      </c>
      <c r="R141" s="110"/>
      <c r="S141" s="114"/>
      <c r="T141" s="115">
        <v>0</v>
      </c>
      <c r="U141" s="115">
        <v>0</v>
      </c>
      <c r="V141" s="115">
        <v>0</v>
      </c>
      <c r="W141" s="115">
        <v>35385.01</v>
      </c>
      <c r="X141" s="115">
        <v>52432.34</v>
      </c>
      <c r="Y141" s="115">
        <v>154353.29</v>
      </c>
      <c r="Z141" s="115">
        <v>184171.66</v>
      </c>
      <c r="AA141" s="115">
        <v>160296.65</v>
      </c>
      <c r="AB141" s="115">
        <v>150834.32</v>
      </c>
      <c r="AC141" s="115">
        <v>143836.69</v>
      </c>
      <c r="AD141" s="115">
        <v>129588.34</v>
      </c>
      <c r="AE141" s="115">
        <v>212487.14</v>
      </c>
      <c r="AF141" s="114"/>
      <c r="AG141" s="114"/>
      <c r="AH141" s="114"/>
      <c r="AI141" s="114"/>
      <c r="AJ141" s="114"/>
      <c r="AK141" s="114"/>
      <c r="AL141" s="114"/>
      <c r="AM141" s="121"/>
      <c r="AN141" s="121"/>
      <c r="AO141" s="121"/>
      <c r="AP141" s="121"/>
      <c r="AQ141" s="126" t="e">
        <f t="shared" si="7"/>
        <v>#N/A</v>
      </c>
      <c r="AR141" s="127"/>
      <c r="AS141" s="127"/>
      <c r="AT141" s="131" t="str">
        <f t="shared" si="8"/>
        <v>彭永雄(P2)</v>
      </c>
      <c r="AU141" s="132" t="e">
        <f t="shared" si="6"/>
        <v>#N/A</v>
      </c>
    </row>
    <row r="142" spans="1:47" ht="25.05" customHeight="1">
      <c r="A142" s="106" t="s">
        <v>708</v>
      </c>
      <c r="B142" s="107" t="s">
        <v>709</v>
      </c>
      <c r="C142" s="108" t="s">
        <v>710</v>
      </c>
      <c r="D142" s="108" t="s">
        <v>711</v>
      </c>
      <c r="E142" s="108" t="s">
        <v>63</v>
      </c>
      <c r="F142" s="108" t="s">
        <v>64</v>
      </c>
      <c r="G142" s="108" t="s">
        <v>65</v>
      </c>
      <c r="H142" s="108"/>
      <c r="I142" s="108"/>
      <c r="J142" s="108" t="s">
        <v>712</v>
      </c>
      <c r="K142" s="108">
        <v>31</v>
      </c>
      <c r="L142" s="108" t="s">
        <v>93</v>
      </c>
      <c r="M142" s="108" t="s">
        <v>105</v>
      </c>
      <c r="N142" s="110">
        <v>43334</v>
      </c>
      <c r="O142" s="111" t="s">
        <v>713</v>
      </c>
      <c r="P142" s="110" t="s">
        <v>714</v>
      </c>
      <c r="Q142" s="110" t="s">
        <v>72</v>
      </c>
      <c r="R142" s="110">
        <v>44299</v>
      </c>
      <c r="S142" s="114"/>
      <c r="T142" s="147" t="s">
        <v>210</v>
      </c>
      <c r="U142" s="147"/>
      <c r="V142" s="147"/>
      <c r="W142" s="147"/>
      <c r="X142" s="147"/>
      <c r="Y142" s="147"/>
      <c r="Z142" s="148" t="s">
        <v>210</v>
      </c>
      <c r="AA142" s="148"/>
      <c r="AB142" s="148"/>
      <c r="AC142" s="116">
        <v>1.1200000000000001</v>
      </c>
      <c r="AD142" s="116">
        <v>1.27</v>
      </c>
      <c r="AE142" s="116"/>
      <c r="AF142" s="114"/>
      <c r="AG142" s="114"/>
      <c r="AH142" s="114"/>
      <c r="AI142" s="114"/>
      <c r="AJ142" s="114"/>
      <c r="AK142" s="114"/>
      <c r="AL142" s="114"/>
      <c r="AM142" s="121"/>
      <c r="AN142" s="121"/>
      <c r="AO142" s="121"/>
      <c r="AP142" s="121"/>
      <c r="AQ142" s="126" t="e">
        <f t="shared" si="7"/>
        <v>#N/A</v>
      </c>
      <c r="AR142" s="127" t="str">
        <f>AS142</f>
        <v>Y</v>
      </c>
      <c r="AS142" s="127" t="s">
        <v>235</v>
      </c>
      <c r="AT142" s="131" t="str">
        <f t="shared" si="8"/>
        <v>汪罗(M6)</v>
      </c>
      <c r="AU142" s="132" t="e">
        <f t="shared" si="6"/>
        <v>#N/A</v>
      </c>
    </row>
    <row r="143" spans="1:47" ht="25.05" customHeight="1">
      <c r="A143" s="106" t="s">
        <v>715</v>
      </c>
      <c r="B143" s="107" t="s">
        <v>716</v>
      </c>
      <c r="C143" s="108" t="s">
        <v>717</v>
      </c>
      <c r="D143" s="108" t="s">
        <v>62</v>
      </c>
      <c r="E143" s="108" t="s">
        <v>63</v>
      </c>
      <c r="F143" s="108" t="s">
        <v>64</v>
      </c>
      <c r="G143" s="108" t="s">
        <v>65</v>
      </c>
      <c r="H143" s="108"/>
      <c r="I143" s="108"/>
      <c r="J143" s="108" t="s">
        <v>718</v>
      </c>
      <c r="K143" s="108">
        <v>26</v>
      </c>
      <c r="L143" s="108" t="s">
        <v>68</v>
      </c>
      <c r="M143" s="108" t="s">
        <v>390</v>
      </c>
      <c r="N143" s="110">
        <v>44263</v>
      </c>
      <c r="O143" s="111" t="s">
        <v>719</v>
      </c>
      <c r="P143" s="110" t="s">
        <v>710</v>
      </c>
      <c r="Q143" s="110" t="s">
        <v>72</v>
      </c>
      <c r="R143" s="110"/>
      <c r="S143" s="114"/>
      <c r="T143" s="147" t="s">
        <v>210</v>
      </c>
      <c r="U143" s="147"/>
      <c r="V143" s="147"/>
      <c r="W143" s="147"/>
      <c r="X143" s="147"/>
      <c r="Y143" s="147"/>
      <c r="Z143" s="148" t="s">
        <v>210</v>
      </c>
      <c r="AA143" s="148"/>
      <c r="AB143" s="148"/>
      <c r="AC143" s="116"/>
      <c r="AD143" s="116"/>
      <c r="AE143" s="116"/>
      <c r="AF143" s="114"/>
      <c r="AG143" s="114"/>
      <c r="AH143" s="114"/>
      <c r="AI143" s="114"/>
      <c r="AJ143" s="114"/>
      <c r="AK143" s="114"/>
      <c r="AL143" s="114"/>
      <c r="AM143" s="121"/>
      <c r="AN143" s="121"/>
      <c r="AO143" s="121"/>
      <c r="AP143" s="121"/>
      <c r="AQ143" s="126" t="e">
        <f t="shared" si="7"/>
        <v>#N/A</v>
      </c>
      <c r="AR143" s="127"/>
      <c r="AS143" s="127"/>
      <c r="AT143" s="131" t="str">
        <f t="shared" si="8"/>
        <v>谢小朗(P3)</v>
      </c>
      <c r="AU143" s="132" t="e">
        <f t="shared" si="6"/>
        <v>#N/A</v>
      </c>
    </row>
    <row r="144" spans="1:47" ht="25.05" customHeight="1">
      <c r="A144" s="106" t="s">
        <v>720</v>
      </c>
      <c r="B144" s="107" t="s">
        <v>721</v>
      </c>
      <c r="C144" s="108" t="s">
        <v>71</v>
      </c>
      <c r="D144" s="108" t="s">
        <v>722</v>
      </c>
      <c r="E144" s="108" t="s">
        <v>63</v>
      </c>
      <c r="F144" s="108" t="s">
        <v>64</v>
      </c>
      <c r="G144" s="108" t="s">
        <v>65</v>
      </c>
      <c r="H144" s="108" t="s">
        <v>66</v>
      </c>
      <c r="I144" s="108"/>
      <c r="J144" s="108" t="s">
        <v>723</v>
      </c>
      <c r="K144" s="108">
        <v>32</v>
      </c>
      <c r="L144" s="108" t="s">
        <v>68</v>
      </c>
      <c r="M144" s="108" t="s">
        <v>69</v>
      </c>
      <c r="N144" s="110">
        <v>44200</v>
      </c>
      <c r="O144" s="111" t="s">
        <v>724</v>
      </c>
      <c r="P144" s="110" t="s">
        <v>710</v>
      </c>
      <c r="Q144" s="110" t="s">
        <v>72</v>
      </c>
      <c r="R144" s="110"/>
      <c r="S144" s="114"/>
      <c r="T144" s="147" t="s">
        <v>217</v>
      </c>
      <c r="U144" s="147"/>
      <c r="V144" s="147"/>
      <c r="W144" s="147"/>
      <c r="X144" s="147"/>
      <c r="Y144" s="147"/>
      <c r="Z144" s="148" t="s">
        <v>217</v>
      </c>
      <c r="AA144" s="148"/>
      <c r="AB144" s="148"/>
      <c r="AC144" s="116">
        <v>0.99</v>
      </c>
      <c r="AD144" s="116">
        <v>1.31</v>
      </c>
      <c r="AE144" s="116"/>
      <c r="AF144" s="114"/>
      <c r="AG144" s="114"/>
      <c r="AH144" s="114"/>
      <c r="AI144" s="114"/>
      <c r="AJ144" s="114"/>
      <c r="AK144" s="114"/>
      <c r="AL144" s="114"/>
      <c r="AM144" s="121"/>
      <c r="AN144" s="121"/>
      <c r="AO144" s="121"/>
      <c r="AP144" s="121"/>
      <c r="AQ144" s="126" t="e">
        <f t="shared" si="7"/>
        <v>#N/A</v>
      </c>
      <c r="AR144" s="128" t="s">
        <v>235</v>
      </c>
      <c r="AS144" s="127"/>
      <c r="AT144" s="131" t="str">
        <f t="shared" si="8"/>
        <v>肖金盟(M5)</v>
      </c>
      <c r="AU144" s="132" t="e">
        <f t="shared" si="6"/>
        <v>#N/A</v>
      </c>
    </row>
    <row r="145" spans="1:47" ht="25.05" customHeight="1">
      <c r="A145" s="106" t="s">
        <v>725</v>
      </c>
      <c r="B145" s="107" t="s">
        <v>726</v>
      </c>
      <c r="C145" s="108" t="s">
        <v>107</v>
      </c>
      <c r="D145" s="108" t="s">
        <v>722</v>
      </c>
      <c r="E145" s="108" t="s">
        <v>63</v>
      </c>
      <c r="F145" s="108" t="s">
        <v>64</v>
      </c>
      <c r="G145" s="108" t="s">
        <v>65</v>
      </c>
      <c r="H145" s="108" t="s">
        <v>105</v>
      </c>
      <c r="I145" s="108"/>
      <c r="J145" s="108" t="s">
        <v>723</v>
      </c>
      <c r="K145" s="108">
        <v>31</v>
      </c>
      <c r="L145" s="108" t="s">
        <v>68</v>
      </c>
      <c r="M145" s="108" t="s">
        <v>117</v>
      </c>
      <c r="N145" s="110">
        <v>44298</v>
      </c>
      <c r="O145" s="111" t="s">
        <v>727</v>
      </c>
      <c r="P145" s="110" t="s">
        <v>710</v>
      </c>
      <c r="Q145" s="110" t="s">
        <v>72</v>
      </c>
      <c r="R145" s="110"/>
      <c r="S145" s="114"/>
      <c r="T145" s="147" t="s">
        <v>728</v>
      </c>
      <c r="U145" s="147"/>
      <c r="V145" s="147"/>
      <c r="W145" s="147"/>
      <c r="X145" s="147"/>
      <c r="Y145" s="147"/>
      <c r="Z145" s="148" t="s">
        <v>210</v>
      </c>
      <c r="AA145" s="148"/>
      <c r="AB145" s="148"/>
      <c r="AC145" s="116">
        <v>1</v>
      </c>
      <c r="AD145" s="116">
        <v>1.27</v>
      </c>
      <c r="AE145" s="116"/>
      <c r="AF145" s="114"/>
      <c r="AG145" s="114"/>
      <c r="AH145" s="114"/>
      <c r="AI145" s="114"/>
      <c r="AJ145" s="114"/>
      <c r="AK145" s="114"/>
      <c r="AL145" s="114"/>
      <c r="AM145" s="121"/>
      <c r="AN145" s="121"/>
      <c r="AO145" s="121"/>
      <c r="AP145" s="121"/>
      <c r="AQ145" s="126" t="e">
        <f t="shared" si="7"/>
        <v>#N/A</v>
      </c>
      <c r="AR145" s="128" t="s">
        <v>235</v>
      </c>
      <c r="AS145" s="127"/>
      <c r="AT145" s="131" t="str">
        <f t="shared" si="8"/>
        <v>朱阳阳(M5)</v>
      </c>
      <c r="AU145" s="132" t="e">
        <f t="shared" si="6"/>
        <v>#N/A</v>
      </c>
    </row>
    <row r="146" spans="1:47" ht="25.05" customHeight="1">
      <c r="A146" s="106" t="s">
        <v>729</v>
      </c>
      <c r="B146" s="107" t="s">
        <v>730</v>
      </c>
      <c r="C146" s="108" t="s">
        <v>150</v>
      </c>
      <c r="D146" s="108" t="s">
        <v>62</v>
      </c>
      <c r="E146" s="108" t="s">
        <v>63</v>
      </c>
      <c r="F146" s="108" t="s">
        <v>64</v>
      </c>
      <c r="G146" s="108" t="s">
        <v>65</v>
      </c>
      <c r="H146" s="108" t="s">
        <v>147</v>
      </c>
      <c r="I146" s="108"/>
      <c r="J146" s="108" t="s">
        <v>731</v>
      </c>
      <c r="K146" s="108">
        <v>28</v>
      </c>
      <c r="L146" s="108" t="s">
        <v>68</v>
      </c>
      <c r="M146" s="108" t="s">
        <v>147</v>
      </c>
      <c r="N146" s="110">
        <v>44119</v>
      </c>
      <c r="O146" s="111" t="s">
        <v>732</v>
      </c>
      <c r="P146" s="110" t="s">
        <v>710</v>
      </c>
      <c r="Q146" s="110" t="s">
        <v>151</v>
      </c>
      <c r="R146" s="110"/>
      <c r="S146" s="114"/>
      <c r="T146" s="147" t="s">
        <v>210</v>
      </c>
      <c r="U146" s="147"/>
      <c r="V146" s="147"/>
      <c r="W146" s="147"/>
      <c r="X146" s="147"/>
      <c r="Y146" s="147"/>
      <c r="Z146" s="148" t="s">
        <v>210</v>
      </c>
      <c r="AA146" s="148"/>
      <c r="AB146" s="148"/>
      <c r="AC146" s="116">
        <v>1.23</v>
      </c>
      <c r="AD146" s="116">
        <v>1.29</v>
      </c>
      <c r="AE146" s="116"/>
      <c r="AF146" s="114"/>
      <c r="AG146" s="114"/>
      <c r="AH146" s="114"/>
      <c r="AI146" s="114"/>
      <c r="AJ146" s="114"/>
      <c r="AK146" s="114"/>
      <c r="AL146" s="114"/>
      <c r="AM146" s="121"/>
      <c r="AN146" s="121"/>
      <c r="AO146" s="121"/>
      <c r="AP146" s="121"/>
      <c r="AQ146" s="126" t="e">
        <f t="shared" si="7"/>
        <v>#N/A</v>
      </c>
      <c r="AR146" s="127"/>
      <c r="AS146" s="127"/>
      <c r="AT146" s="131" t="str">
        <f t="shared" si="8"/>
        <v>罗小龙(P3)</v>
      </c>
      <c r="AU146" s="132" t="e">
        <f t="shared" si="6"/>
        <v>#N/A</v>
      </c>
    </row>
    <row r="147" spans="1:47" ht="25.05" customHeight="1">
      <c r="A147" s="106" t="s">
        <v>733</v>
      </c>
      <c r="B147" s="107" t="s">
        <v>734</v>
      </c>
      <c r="C147" s="108" t="s">
        <v>179</v>
      </c>
      <c r="D147" s="108" t="s">
        <v>722</v>
      </c>
      <c r="E147" s="108" t="s">
        <v>63</v>
      </c>
      <c r="F147" s="108" t="s">
        <v>64</v>
      </c>
      <c r="G147" s="108" t="s">
        <v>65</v>
      </c>
      <c r="H147" s="108" t="s">
        <v>176</v>
      </c>
      <c r="I147" s="108"/>
      <c r="J147" s="108" t="s">
        <v>723</v>
      </c>
      <c r="K147" s="108">
        <v>34</v>
      </c>
      <c r="L147" s="108" t="s">
        <v>68</v>
      </c>
      <c r="M147" s="108" t="s">
        <v>177</v>
      </c>
      <c r="N147" s="110">
        <v>42814</v>
      </c>
      <c r="O147" s="111" t="s">
        <v>735</v>
      </c>
      <c r="P147" s="110" t="s">
        <v>710</v>
      </c>
      <c r="Q147" s="110" t="s">
        <v>72</v>
      </c>
      <c r="R147" s="110"/>
      <c r="S147" s="114"/>
      <c r="T147" s="147" t="s">
        <v>210</v>
      </c>
      <c r="U147" s="147"/>
      <c r="V147" s="147"/>
      <c r="W147" s="147"/>
      <c r="X147" s="147"/>
      <c r="Y147" s="147"/>
      <c r="Z147" s="148" t="s">
        <v>222</v>
      </c>
      <c r="AA147" s="148"/>
      <c r="AB147" s="148"/>
      <c r="AC147" s="116">
        <v>1.18</v>
      </c>
      <c r="AD147" s="116">
        <v>1.01</v>
      </c>
      <c r="AE147" s="116"/>
      <c r="AF147" s="114"/>
      <c r="AG147" s="114"/>
      <c r="AH147" s="114"/>
      <c r="AI147" s="114"/>
      <c r="AJ147" s="114"/>
      <c r="AK147" s="114"/>
      <c r="AL147" s="114"/>
      <c r="AM147" s="121"/>
      <c r="AN147" s="121"/>
      <c r="AO147" s="121"/>
      <c r="AP147" s="121"/>
      <c r="AQ147" s="126" t="e">
        <f t="shared" si="7"/>
        <v>#N/A</v>
      </c>
      <c r="AR147" s="128" t="s">
        <v>235</v>
      </c>
      <c r="AS147" s="127"/>
      <c r="AT147" s="131" t="str">
        <f t="shared" si="8"/>
        <v>韦吉政(M5)</v>
      </c>
      <c r="AU147" s="132" t="e">
        <f t="shared" si="6"/>
        <v>#N/A</v>
      </c>
    </row>
    <row r="148" spans="1:47" ht="25.05" customHeight="1">
      <c r="A148" s="106" t="s">
        <v>736</v>
      </c>
      <c r="B148" s="107" t="s">
        <v>737</v>
      </c>
      <c r="C148" s="108" t="s">
        <v>190</v>
      </c>
      <c r="D148" s="108" t="s">
        <v>229</v>
      </c>
      <c r="E148" s="108" t="s">
        <v>63</v>
      </c>
      <c r="F148" s="108" t="s">
        <v>64</v>
      </c>
      <c r="G148" s="108" t="s">
        <v>65</v>
      </c>
      <c r="H148" s="108" t="s">
        <v>187</v>
      </c>
      <c r="I148" s="108"/>
      <c r="J148" s="108" t="s">
        <v>731</v>
      </c>
      <c r="K148" s="108">
        <v>33</v>
      </c>
      <c r="L148" s="108" t="s">
        <v>93</v>
      </c>
      <c r="M148" s="108" t="s">
        <v>188</v>
      </c>
      <c r="N148" s="110">
        <v>43787</v>
      </c>
      <c r="O148" s="111" t="s">
        <v>738</v>
      </c>
      <c r="P148" s="110" t="s">
        <v>710</v>
      </c>
      <c r="Q148" s="110" t="s">
        <v>151</v>
      </c>
      <c r="R148" s="110">
        <v>44299</v>
      </c>
      <c r="S148" s="114"/>
      <c r="T148" s="147" t="s">
        <v>210</v>
      </c>
      <c r="U148" s="147"/>
      <c r="V148" s="147"/>
      <c r="W148" s="147"/>
      <c r="X148" s="147"/>
      <c r="Y148" s="147"/>
      <c r="Z148" s="148" t="s">
        <v>210</v>
      </c>
      <c r="AA148" s="148"/>
      <c r="AB148" s="148"/>
      <c r="AC148" s="116">
        <v>1.1200000000000001</v>
      </c>
      <c r="AD148" s="116">
        <v>0.68</v>
      </c>
      <c r="AE148" s="116"/>
      <c r="AF148" s="114"/>
      <c r="AG148" s="114"/>
      <c r="AH148" s="114"/>
      <c r="AI148" s="114"/>
      <c r="AJ148" s="114"/>
      <c r="AK148" s="114"/>
      <c r="AL148" s="114"/>
      <c r="AM148" s="121"/>
      <c r="AN148" s="121"/>
      <c r="AO148" s="121"/>
      <c r="AP148" s="121"/>
      <c r="AQ148" s="126" t="e">
        <f t="shared" si="7"/>
        <v>#N/A</v>
      </c>
      <c r="AR148" s="127"/>
      <c r="AS148" s="127"/>
      <c r="AT148" s="131" t="str">
        <f t="shared" si="8"/>
        <v>蔡笃浩(P4)</v>
      </c>
      <c r="AU148" s="132" t="e">
        <f t="shared" si="6"/>
        <v>#N/A</v>
      </c>
    </row>
    <row r="149" spans="1:47" ht="25.05" customHeight="1">
      <c r="A149" s="106" t="s">
        <v>739</v>
      </c>
      <c r="B149" s="107" t="s">
        <v>740</v>
      </c>
      <c r="C149" s="108" t="s">
        <v>234</v>
      </c>
      <c r="D149" s="108" t="s">
        <v>711</v>
      </c>
      <c r="E149" s="108" t="s">
        <v>63</v>
      </c>
      <c r="F149" s="108" t="s">
        <v>203</v>
      </c>
      <c r="G149" s="108" t="s">
        <v>204</v>
      </c>
      <c r="H149" s="108"/>
      <c r="I149" s="108"/>
      <c r="J149" s="108" t="s">
        <v>741</v>
      </c>
      <c r="K149" s="108">
        <v>34</v>
      </c>
      <c r="L149" s="108" t="s">
        <v>68</v>
      </c>
      <c r="M149" s="108" t="s">
        <v>344</v>
      </c>
      <c r="N149" s="110">
        <v>43535</v>
      </c>
      <c r="O149" s="111" t="s">
        <v>742</v>
      </c>
      <c r="P149" s="110" t="s">
        <v>743</v>
      </c>
      <c r="Q149" s="110" t="s">
        <v>72</v>
      </c>
      <c r="R149" s="110">
        <v>44299</v>
      </c>
      <c r="S149" s="114"/>
      <c r="T149" s="147" t="s">
        <v>211</v>
      </c>
      <c r="U149" s="147"/>
      <c r="V149" s="147"/>
      <c r="W149" s="147"/>
      <c r="X149" s="147"/>
      <c r="Y149" s="147"/>
      <c r="Z149" s="148" t="s">
        <v>217</v>
      </c>
      <c r="AA149" s="148"/>
      <c r="AB149" s="148"/>
      <c r="AC149" s="116">
        <v>0.5</v>
      </c>
      <c r="AD149" s="116">
        <v>1.2</v>
      </c>
      <c r="AE149" s="116"/>
      <c r="AF149" s="114"/>
      <c r="AG149" s="114"/>
      <c r="AH149" s="114"/>
      <c r="AI149" s="114"/>
      <c r="AJ149" s="114"/>
      <c r="AK149" s="114"/>
      <c r="AL149" s="114"/>
      <c r="AM149" s="121"/>
      <c r="AN149" s="121"/>
      <c r="AO149" s="121"/>
      <c r="AP149" s="121"/>
      <c r="AQ149" s="126" t="e">
        <f t="shared" si="7"/>
        <v>#N/A</v>
      </c>
      <c r="AR149" s="127" t="str">
        <f>AS149</f>
        <v>Y</v>
      </c>
      <c r="AS149" s="127" t="s">
        <v>235</v>
      </c>
      <c r="AT149" s="131" t="str">
        <f t="shared" si="8"/>
        <v>蓝启鹏(M6)</v>
      </c>
      <c r="AU149" s="132" t="e">
        <f t="shared" si="6"/>
        <v>#N/A</v>
      </c>
    </row>
    <row r="150" spans="1:47" ht="25.05" customHeight="1">
      <c r="A150" s="106" t="s">
        <v>744</v>
      </c>
      <c r="B150" s="107" t="s">
        <v>745</v>
      </c>
      <c r="C150" s="108" t="s">
        <v>746</v>
      </c>
      <c r="D150" s="108" t="s">
        <v>62</v>
      </c>
      <c r="E150" s="108" t="s">
        <v>63</v>
      </c>
      <c r="F150" s="108" t="s">
        <v>203</v>
      </c>
      <c r="G150" s="108" t="s">
        <v>204</v>
      </c>
      <c r="H150" s="108" t="s">
        <v>205</v>
      </c>
      <c r="I150" s="108" t="s">
        <v>206</v>
      </c>
      <c r="J150" s="108" t="s">
        <v>747</v>
      </c>
      <c r="K150" s="108">
        <v>31</v>
      </c>
      <c r="L150" s="108" t="s">
        <v>68</v>
      </c>
      <c r="M150" s="108" t="s">
        <v>148</v>
      </c>
      <c r="N150" s="110">
        <v>43776</v>
      </c>
      <c r="O150" s="111" t="s">
        <v>748</v>
      </c>
      <c r="P150" s="110" t="s">
        <v>209</v>
      </c>
      <c r="Q150" s="110" t="s">
        <v>151</v>
      </c>
      <c r="R150" s="110"/>
      <c r="S150" s="114"/>
      <c r="T150" s="147" t="s">
        <v>210</v>
      </c>
      <c r="U150" s="147"/>
      <c r="V150" s="147"/>
      <c r="W150" s="147"/>
      <c r="X150" s="147"/>
      <c r="Y150" s="147"/>
      <c r="Z150" s="148" t="s">
        <v>210</v>
      </c>
      <c r="AA150" s="148"/>
      <c r="AB150" s="148"/>
      <c r="AC150" s="116">
        <v>1</v>
      </c>
      <c r="AD150" s="116">
        <v>1</v>
      </c>
      <c r="AE150" s="116"/>
      <c r="AF150" s="114"/>
      <c r="AG150" s="114"/>
      <c r="AH150" s="114"/>
      <c r="AI150" s="114"/>
      <c r="AJ150" s="114"/>
      <c r="AK150" s="114"/>
      <c r="AL150" s="114"/>
      <c r="AM150" s="121"/>
      <c r="AN150" s="121"/>
      <c r="AO150" s="121"/>
      <c r="AP150" s="121"/>
      <c r="AQ150" s="126" t="e">
        <f t="shared" si="7"/>
        <v>#N/A</v>
      </c>
      <c r="AR150" s="127"/>
      <c r="AS150" s="127"/>
      <c r="AT150" s="131" t="str">
        <f t="shared" si="8"/>
        <v>林善进(P3)</v>
      </c>
      <c r="AU150" s="132" t="e">
        <f t="shared" si="6"/>
        <v>#N/A</v>
      </c>
    </row>
    <row r="151" spans="1:47" ht="25.05" customHeight="1">
      <c r="A151" s="106" t="s">
        <v>749</v>
      </c>
      <c r="B151" s="107" t="s">
        <v>750</v>
      </c>
      <c r="C151" s="108" t="s">
        <v>257</v>
      </c>
      <c r="D151" s="108" t="s">
        <v>751</v>
      </c>
      <c r="E151" s="108" t="s">
        <v>63</v>
      </c>
      <c r="F151" s="108" t="s">
        <v>203</v>
      </c>
      <c r="G151" s="108" t="s">
        <v>204</v>
      </c>
      <c r="H151" s="108" t="s">
        <v>254</v>
      </c>
      <c r="I151" s="108"/>
      <c r="J151" s="108" t="s">
        <v>231</v>
      </c>
      <c r="K151" s="108">
        <v>26</v>
      </c>
      <c r="L151" s="108" t="s">
        <v>68</v>
      </c>
      <c r="M151" s="108" t="s">
        <v>69</v>
      </c>
      <c r="N151" s="110">
        <v>43381</v>
      </c>
      <c r="O151" s="111" t="s">
        <v>752</v>
      </c>
      <c r="P151" s="110" t="s">
        <v>234</v>
      </c>
      <c r="Q151" s="110" t="s">
        <v>72</v>
      </c>
      <c r="R151" s="110">
        <v>43993</v>
      </c>
      <c r="S151" s="114"/>
      <c r="T151" s="147" t="s">
        <v>210</v>
      </c>
      <c r="U151" s="147"/>
      <c r="V151" s="147"/>
      <c r="W151" s="147"/>
      <c r="X151" s="147"/>
      <c r="Y151" s="147"/>
      <c r="Z151" s="148" t="s">
        <v>210</v>
      </c>
      <c r="AA151" s="148"/>
      <c r="AB151" s="148"/>
      <c r="AC151" s="116">
        <v>1</v>
      </c>
      <c r="AD151" s="116">
        <v>1.2</v>
      </c>
      <c r="AE151" s="116"/>
      <c r="AF151" s="114"/>
      <c r="AG151" s="114"/>
      <c r="AH151" s="114"/>
      <c r="AI151" s="114"/>
      <c r="AJ151" s="114"/>
      <c r="AK151" s="114"/>
      <c r="AL151" s="114"/>
      <c r="AM151" s="121"/>
      <c r="AN151" s="121"/>
      <c r="AO151" s="121"/>
      <c r="AP151" s="121"/>
      <c r="AQ151" s="126" t="e">
        <f t="shared" si="7"/>
        <v>#N/A</v>
      </c>
      <c r="AR151" s="128" t="s">
        <v>235</v>
      </c>
      <c r="AS151" s="127"/>
      <c r="AT151" s="131" t="str">
        <f t="shared" si="8"/>
        <v>覃世金(M4)</v>
      </c>
      <c r="AU151" s="132" t="e">
        <f t="shared" si="6"/>
        <v>#N/A</v>
      </c>
    </row>
    <row r="152" spans="1:47" ht="25.05" customHeight="1">
      <c r="A152" s="106" t="s">
        <v>753</v>
      </c>
      <c r="B152" s="107" t="s">
        <v>754</v>
      </c>
      <c r="C152" s="108" t="s">
        <v>755</v>
      </c>
      <c r="D152" s="108" t="s">
        <v>751</v>
      </c>
      <c r="E152" s="108" t="s">
        <v>63</v>
      </c>
      <c r="F152" s="108" t="s">
        <v>203</v>
      </c>
      <c r="G152" s="108" t="s">
        <v>204</v>
      </c>
      <c r="H152" s="108" t="s">
        <v>306</v>
      </c>
      <c r="I152" s="108"/>
      <c r="J152" s="108" t="s">
        <v>231</v>
      </c>
      <c r="K152" s="108">
        <v>30</v>
      </c>
      <c r="L152" s="108" t="s">
        <v>93</v>
      </c>
      <c r="M152" s="108" t="s">
        <v>188</v>
      </c>
      <c r="N152" s="110">
        <v>43369</v>
      </c>
      <c r="O152" s="111" t="s">
        <v>756</v>
      </c>
      <c r="P152" s="110" t="s">
        <v>234</v>
      </c>
      <c r="Q152" s="110" t="s">
        <v>151</v>
      </c>
      <c r="R152" s="110">
        <v>43993</v>
      </c>
      <c r="S152" s="114"/>
      <c r="T152" s="147" t="s">
        <v>217</v>
      </c>
      <c r="U152" s="147"/>
      <c r="V152" s="147"/>
      <c r="W152" s="147"/>
      <c r="X152" s="147"/>
      <c r="Y152" s="147"/>
      <c r="Z152" s="148" t="s">
        <v>728</v>
      </c>
      <c r="AA152" s="148"/>
      <c r="AB152" s="148"/>
      <c r="AC152" s="116">
        <v>1</v>
      </c>
      <c r="AD152" s="116">
        <v>1</v>
      </c>
      <c r="AE152" s="116"/>
      <c r="AF152" s="114"/>
      <c r="AG152" s="114"/>
      <c r="AH152" s="114"/>
      <c r="AI152" s="114"/>
      <c r="AJ152" s="114"/>
      <c r="AK152" s="114"/>
      <c r="AL152" s="114"/>
      <c r="AM152" s="121"/>
      <c r="AN152" s="121"/>
      <c r="AO152" s="121"/>
      <c r="AP152" s="121"/>
      <c r="AQ152" s="126" t="e">
        <f t="shared" si="7"/>
        <v>#N/A</v>
      </c>
      <c r="AR152" s="128" t="s">
        <v>235</v>
      </c>
      <c r="AS152" s="127"/>
      <c r="AT152" s="131" t="str">
        <f t="shared" si="8"/>
        <v>田文杰(M4)</v>
      </c>
      <c r="AU152" s="132" t="e">
        <f t="shared" si="6"/>
        <v>#N/A</v>
      </c>
    </row>
    <row r="153" spans="1:47" ht="25.05" customHeight="1">
      <c r="A153" s="106" t="s">
        <v>757</v>
      </c>
      <c r="B153" s="107" t="s">
        <v>758</v>
      </c>
      <c r="C153" s="108" t="s">
        <v>759</v>
      </c>
      <c r="D153" s="108" t="s">
        <v>140</v>
      </c>
      <c r="E153" s="108" t="s">
        <v>63</v>
      </c>
      <c r="F153" s="108" t="s">
        <v>203</v>
      </c>
      <c r="G153" s="108" t="s">
        <v>204</v>
      </c>
      <c r="H153" s="108" t="s">
        <v>306</v>
      </c>
      <c r="I153" s="108" t="s">
        <v>307</v>
      </c>
      <c r="J153" s="108" t="s">
        <v>747</v>
      </c>
      <c r="K153" s="108">
        <v>32</v>
      </c>
      <c r="L153" s="108" t="s">
        <v>68</v>
      </c>
      <c r="M153" s="108" t="s">
        <v>188</v>
      </c>
      <c r="N153" s="110">
        <v>43790</v>
      </c>
      <c r="O153" s="111" t="s">
        <v>760</v>
      </c>
      <c r="P153" s="110" t="s">
        <v>305</v>
      </c>
      <c r="Q153" s="110" t="s">
        <v>151</v>
      </c>
      <c r="R153" s="110"/>
      <c r="S153" s="114"/>
      <c r="T153" s="147" t="s">
        <v>210</v>
      </c>
      <c r="U153" s="147"/>
      <c r="V153" s="147"/>
      <c r="W153" s="147"/>
      <c r="X153" s="147"/>
      <c r="Y153" s="147"/>
      <c r="Z153" s="148" t="s">
        <v>222</v>
      </c>
      <c r="AA153" s="148"/>
      <c r="AB153" s="148"/>
      <c r="AC153" s="116"/>
      <c r="AD153" s="116"/>
      <c r="AE153" s="116"/>
      <c r="AF153" s="114"/>
      <c r="AG153" s="114"/>
      <c r="AH153" s="114"/>
      <c r="AI153" s="114"/>
      <c r="AJ153" s="114"/>
      <c r="AK153" s="114"/>
      <c r="AL153" s="114"/>
      <c r="AM153" s="121"/>
      <c r="AN153" s="121"/>
      <c r="AO153" s="121"/>
      <c r="AP153" s="121"/>
      <c r="AQ153" s="126" t="e">
        <f t="shared" si="7"/>
        <v>#N/A</v>
      </c>
      <c r="AR153" s="127"/>
      <c r="AS153" s="127"/>
      <c r="AT153" s="131" t="str">
        <f t="shared" si="8"/>
        <v>钟根(P2)</v>
      </c>
      <c r="AU153" s="132" t="e">
        <f t="shared" si="6"/>
        <v>#N/A</v>
      </c>
    </row>
    <row r="154" spans="1:47" ht="25.05" customHeight="1">
      <c r="A154" s="106" t="s">
        <v>761</v>
      </c>
      <c r="B154" s="107" t="s">
        <v>762</v>
      </c>
      <c r="C154" s="108" t="s">
        <v>763</v>
      </c>
      <c r="D154" s="108" t="s">
        <v>140</v>
      </c>
      <c r="E154" s="108" t="s">
        <v>63</v>
      </c>
      <c r="F154" s="108" t="s">
        <v>203</v>
      </c>
      <c r="G154" s="108" t="s">
        <v>204</v>
      </c>
      <c r="H154" s="108" t="s">
        <v>328</v>
      </c>
      <c r="I154" s="108"/>
      <c r="J154" s="108" t="s">
        <v>747</v>
      </c>
      <c r="K154" s="108">
        <v>25</v>
      </c>
      <c r="L154" s="108" t="s">
        <v>68</v>
      </c>
      <c r="M154" s="108" t="s">
        <v>177</v>
      </c>
      <c r="N154" s="110">
        <v>44273</v>
      </c>
      <c r="O154" s="111" t="s">
        <v>764</v>
      </c>
      <c r="P154" s="110" t="s">
        <v>332</v>
      </c>
      <c r="Q154" s="110" t="s">
        <v>72</v>
      </c>
      <c r="R154" s="110"/>
      <c r="S154" s="114"/>
      <c r="T154" s="147" t="s">
        <v>210</v>
      </c>
      <c r="U154" s="147"/>
      <c r="V154" s="147"/>
      <c r="W154" s="147"/>
      <c r="X154" s="147"/>
      <c r="Y154" s="147"/>
      <c r="Z154" s="148" t="s">
        <v>210</v>
      </c>
      <c r="AA154" s="148"/>
      <c r="AB154" s="148"/>
      <c r="AC154" s="116"/>
      <c r="AD154" s="116"/>
      <c r="AE154" s="116"/>
      <c r="AF154" s="114"/>
      <c r="AG154" s="114"/>
      <c r="AH154" s="114"/>
      <c r="AI154" s="114"/>
      <c r="AJ154" s="114"/>
      <c r="AK154" s="114"/>
      <c r="AL154" s="114"/>
      <c r="AM154" s="121"/>
      <c r="AN154" s="121"/>
      <c r="AO154" s="121"/>
      <c r="AP154" s="121"/>
      <c r="AQ154" s="126" t="e">
        <f t="shared" si="7"/>
        <v>#N/A</v>
      </c>
      <c r="AR154" s="127"/>
      <c r="AS154" s="127"/>
      <c r="AT154" s="131" t="str">
        <f t="shared" si="8"/>
        <v>刘永逍(P2)</v>
      </c>
      <c r="AU154" s="132" t="e">
        <f t="shared" si="6"/>
        <v>#N/A</v>
      </c>
    </row>
    <row r="155" spans="1:47" ht="25.05" customHeight="1">
      <c r="A155" s="106" t="s">
        <v>765</v>
      </c>
      <c r="B155" s="107" t="s">
        <v>766</v>
      </c>
      <c r="C155" s="108" t="s">
        <v>767</v>
      </c>
      <c r="D155" s="108" t="s">
        <v>140</v>
      </c>
      <c r="E155" s="108" t="s">
        <v>63</v>
      </c>
      <c r="F155" s="108" t="s">
        <v>203</v>
      </c>
      <c r="G155" s="108" t="s">
        <v>204</v>
      </c>
      <c r="H155" s="108" t="s">
        <v>328</v>
      </c>
      <c r="I155" s="108" t="s">
        <v>329</v>
      </c>
      <c r="J155" s="108" t="s">
        <v>747</v>
      </c>
      <c r="K155" s="108">
        <v>37</v>
      </c>
      <c r="L155" s="108" t="s">
        <v>68</v>
      </c>
      <c r="M155" s="108" t="s">
        <v>330</v>
      </c>
      <c r="N155" s="110">
        <v>44203</v>
      </c>
      <c r="O155" s="111" t="s">
        <v>768</v>
      </c>
      <c r="P155" s="110" t="s">
        <v>332</v>
      </c>
      <c r="Q155" s="110" t="s">
        <v>72</v>
      </c>
      <c r="R155" s="110"/>
      <c r="S155" s="114"/>
      <c r="T155" s="147" t="s">
        <v>222</v>
      </c>
      <c r="U155" s="147"/>
      <c r="V155" s="147"/>
      <c r="W155" s="147"/>
      <c r="X155" s="147"/>
      <c r="Y155" s="147"/>
      <c r="Z155" s="148" t="s">
        <v>210</v>
      </c>
      <c r="AA155" s="148"/>
      <c r="AB155" s="148"/>
      <c r="AC155" s="116"/>
      <c r="AD155" s="116"/>
      <c r="AE155" s="116"/>
      <c r="AF155" s="114"/>
      <c r="AG155" s="114"/>
      <c r="AH155" s="114"/>
      <c r="AI155" s="114"/>
      <c r="AJ155" s="114"/>
      <c r="AK155" s="114"/>
      <c r="AL155" s="114"/>
      <c r="AM155" s="121"/>
      <c r="AN155" s="121"/>
      <c r="AO155" s="121"/>
      <c r="AP155" s="121"/>
      <c r="AQ155" s="126" t="e">
        <f t="shared" si="7"/>
        <v>#N/A</v>
      </c>
      <c r="AR155" s="127"/>
      <c r="AS155" s="127"/>
      <c r="AT155" s="131" t="str">
        <f t="shared" si="8"/>
        <v>蒙娜(P2)</v>
      </c>
      <c r="AU155" s="132" t="e">
        <f t="shared" si="6"/>
        <v>#N/A</v>
      </c>
    </row>
    <row r="156" spans="1:47" ht="25.05" customHeight="1">
      <c r="A156" s="106" t="s">
        <v>769</v>
      </c>
      <c r="B156" s="107" t="s">
        <v>770</v>
      </c>
      <c r="C156" s="108" t="s">
        <v>363</v>
      </c>
      <c r="D156" s="108" t="s">
        <v>140</v>
      </c>
      <c r="E156" s="108" t="s">
        <v>63</v>
      </c>
      <c r="F156" s="108" t="s">
        <v>203</v>
      </c>
      <c r="G156" s="108" t="s">
        <v>204</v>
      </c>
      <c r="H156" s="108" t="s">
        <v>360</v>
      </c>
      <c r="I156" s="108" t="s">
        <v>371</v>
      </c>
      <c r="J156" s="108" t="s">
        <v>747</v>
      </c>
      <c r="K156" s="108">
        <v>29</v>
      </c>
      <c r="L156" s="108" t="s">
        <v>68</v>
      </c>
      <c r="M156" s="108" t="s">
        <v>147</v>
      </c>
      <c r="N156" s="110">
        <v>43776</v>
      </c>
      <c r="O156" s="111" t="s">
        <v>771</v>
      </c>
      <c r="P156" s="110" t="s">
        <v>234</v>
      </c>
      <c r="Q156" s="110" t="s">
        <v>151</v>
      </c>
      <c r="R156" s="110"/>
      <c r="S156" s="114"/>
      <c r="T156" s="147" t="s">
        <v>210</v>
      </c>
      <c r="U156" s="147"/>
      <c r="V156" s="147"/>
      <c r="W156" s="147"/>
      <c r="X156" s="147"/>
      <c r="Y156" s="147"/>
      <c r="Z156" s="148" t="s">
        <v>210</v>
      </c>
      <c r="AA156" s="148"/>
      <c r="AB156" s="148"/>
      <c r="AC156" s="116"/>
      <c r="AD156" s="116"/>
      <c r="AE156" s="116"/>
      <c r="AF156" s="114"/>
      <c r="AG156" s="114"/>
      <c r="AH156" s="114"/>
      <c r="AI156" s="114"/>
      <c r="AJ156" s="114"/>
      <c r="AK156" s="114"/>
      <c r="AL156" s="114"/>
      <c r="AM156" s="121"/>
      <c r="AN156" s="121"/>
      <c r="AO156" s="121"/>
      <c r="AP156" s="121"/>
      <c r="AQ156" s="126" t="e">
        <f t="shared" si="7"/>
        <v>#N/A</v>
      </c>
      <c r="AR156" s="127"/>
      <c r="AS156" s="127"/>
      <c r="AT156" s="131" t="str">
        <f t="shared" si="8"/>
        <v>蔡跃国(P2)</v>
      </c>
      <c r="AU156" s="132" t="e">
        <f t="shared" si="6"/>
        <v>#N/A</v>
      </c>
    </row>
    <row r="157" spans="1:47" ht="25.05" customHeight="1">
      <c r="A157" s="106" t="s">
        <v>772</v>
      </c>
      <c r="B157" s="107" t="s">
        <v>773</v>
      </c>
      <c r="C157" s="108" t="s">
        <v>392</v>
      </c>
      <c r="D157" s="108" t="s">
        <v>722</v>
      </c>
      <c r="E157" s="108" t="s">
        <v>63</v>
      </c>
      <c r="F157" s="108" t="s">
        <v>203</v>
      </c>
      <c r="G157" s="108" t="s">
        <v>204</v>
      </c>
      <c r="H157" s="108" t="s">
        <v>388</v>
      </c>
      <c r="I157" s="108" t="s">
        <v>415</v>
      </c>
      <c r="J157" s="108" t="s">
        <v>774</v>
      </c>
      <c r="K157" s="108">
        <v>34</v>
      </c>
      <c r="L157" s="108" t="s">
        <v>93</v>
      </c>
      <c r="M157" s="108" t="s">
        <v>416</v>
      </c>
      <c r="N157" s="110">
        <v>43605</v>
      </c>
      <c r="O157" s="111" t="s">
        <v>775</v>
      </c>
      <c r="P157" s="110" t="s">
        <v>234</v>
      </c>
      <c r="Q157" s="110" t="s">
        <v>72</v>
      </c>
      <c r="R157" s="110"/>
      <c r="S157" s="114"/>
      <c r="T157" s="147" t="s">
        <v>210</v>
      </c>
      <c r="U157" s="147"/>
      <c r="V157" s="147"/>
      <c r="W157" s="147"/>
      <c r="X157" s="147"/>
      <c r="Y157" s="147"/>
      <c r="Z157" s="148" t="s">
        <v>222</v>
      </c>
      <c r="AA157" s="148"/>
      <c r="AB157" s="148"/>
      <c r="AC157" s="116">
        <v>1</v>
      </c>
      <c r="AD157" s="116">
        <v>1</v>
      </c>
      <c r="AE157" s="116"/>
      <c r="AF157" s="114"/>
      <c r="AG157" s="114"/>
      <c r="AH157" s="114"/>
      <c r="AI157" s="114"/>
      <c r="AJ157" s="114"/>
      <c r="AK157" s="114"/>
      <c r="AL157" s="114"/>
      <c r="AM157" s="121"/>
      <c r="AN157" s="121"/>
      <c r="AO157" s="121"/>
      <c r="AP157" s="121"/>
      <c r="AQ157" s="126" t="e">
        <f t="shared" si="7"/>
        <v>#N/A</v>
      </c>
      <c r="AR157" s="128" t="s">
        <v>235</v>
      </c>
      <c r="AS157" s="127"/>
      <c r="AT157" s="131" t="str">
        <f t="shared" si="8"/>
        <v>钟奕饶(M5)</v>
      </c>
      <c r="AU157" s="132" t="e">
        <f t="shared" si="6"/>
        <v>#N/A</v>
      </c>
    </row>
    <row r="158" spans="1:47" ht="25.05" customHeight="1">
      <c r="A158" s="106" t="s">
        <v>776</v>
      </c>
      <c r="B158" s="107" t="s">
        <v>777</v>
      </c>
      <c r="C158" s="108" t="s">
        <v>778</v>
      </c>
      <c r="D158" s="108" t="s">
        <v>140</v>
      </c>
      <c r="E158" s="108" t="s">
        <v>63</v>
      </c>
      <c r="F158" s="108" t="s">
        <v>203</v>
      </c>
      <c r="G158" s="108" t="s">
        <v>204</v>
      </c>
      <c r="H158" s="108" t="s">
        <v>388</v>
      </c>
      <c r="I158" s="108" t="s">
        <v>415</v>
      </c>
      <c r="J158" s="108" t="s">
        <v>747</v>
      </c>
      <c r="K158" s="108">
        <v>30</v>
      </c>
      <c r="L158" s="108" t="s">
        <v>68</v>
      </c>
      <c r="M158" s="108" t="s">
        <v>416</v>
      </c>
      <c r="N158" s="110">
        <v>43773</v>
      </c>
      <c r="O158" s="111"/>
      <c r="P158" s="110" t="s">
        <v>392</v>
      </c>
      <c r="Q158" s="110" t="s">
        <v>72</v>
      </c>
      <c r="R158" s="110"/>
      <c r="S158" s="114"/>
      <c r="T158" s="147" t="s">
        <v>210</v>
      </c>
      <c r="U158" s="147"/>
      <c r="V158" s="147"/>
      <c r="W158" s="147"/>
      <c r="X158" s="147"/>
      <c r="Y158" s="147"/>
      <c r="Z158" s="148" t="s">
        <v>210</v>
      </c>
      <c r="AA158" s="148"/>
      <c r="AB158" s="148"/>
      <c r="AC158" s="116"/>
      <c r="AD158" s="116"/>
      <c r="AE158" s="116"/>
      <c r="AF158" s="114"/>
      <c r="AG158" s="114"/>
      <c r="AH158" s="114"/>
      <c r="AI158" s="114"/>
      <c r="AJ158" s="114"/>
      <c r="AK158" s="114"/>
      <c r="AL158" s="114"/>
      <c r="AM158" s="121"/>
      <c r="AN158" s="121"/>
      <c r="AO158" s="121"/>
      <c r="AP158" s="121"/>
      <c r="AQ158" s="126" t="e">
        <f t="shared" si="7"/>
        <v>#N/A</v>
      </c>
      <c r="AR158" s="127"/>
      <c r="AS158" s="127"/>
      <c r="AT158" s="131" t="str">
        <f t="shared" si="8"/>
        <v>黄雄清(P2)</v>
      </c>
      <c r="AU158" s="132" t="e">
        <f t="shared" ref="AU158:AU221" si="9">AT158&amp;IF(COUNTIF(AQ159:AQ1070,AQ158),"，"&amp;VLOOKUP(AQ158,AQ159:AU1070,5,0),"")</f>
        <v>#N/A</v>
      </c>
    </row>
    <row r="159" spans="1:47" ht="25.05" customHeight="1">
      <c r="A159" s="106" t="s">
        <v>779</v>
      </c>
      <c r="B159" s="107" t="s">
        <v>780</v>
      </c>
      <c r="C159" s="108" t="s">
        <v>453</v>
      </c>
      <c r="D159" s="108" t="s">
        <v>722</v>
      </c>
      <c r="E159" s="108" t="s">
        <v>63</v>
      </c>
      <c r="F159" s="108" t="s">
        <v>203</v>
      </c>
      <c r="G159" s="108" t="s">
        <v>204</v>
      </c>
      <c r="H159" s="108" t="s">
        <v>449</v>
      </c>
      <c r="I159" s="108" t="s">
        <v>450</v>
      </c>
      <c r="J159" s="108" t="s">
        <v>774</v>
      </c>
      <c r="K159" s="108">
        <v>32</v>
      </c>
      <c r="L159" s="108" t="s">
        <v>68</v>
      </c>
      <c r="M159" s="108" t="s">
        <v>69</v>
      </c>
      <c r="N159" s="110">
        <v>43710</v>
      </c>
      <c r="O159" s="111" t="s">
        <v>781</v>
      </c>
      <c r="P159" s="110" t="s">
        <v>234</v>
      </c>
      <c r="Q159" s="110" t="s">
        <v>72</v>
      </c>
      <c r="R159" s="110"/>
      <c r="S159" s="114"/>
      <c r="T159" s="147" t="s">
        <v>222</v>
      </c>
      <c r="U159" s="147"/>
      <c r="V159" s="147"/>
      <c r="W159" s="147"/>
      <c r="X159" s="147"/>
      <c r="Y159" s="147"/>
      <c r="Z159" s="148" t="s">
        <v>210</v>
      </c>
      <c r="AA159" s="148"/>
      <c r="AB159" s="148"/>
      <c r="AC159" s="116">
        <v>1</v>
      </c>
      <c r="AD159" s="116">
        <v>1</v>
      </c>
      <c r="AE159" s="116"/>
      <c r="AF159" s="114"/>
      <c r="AG159" s="114"/>
      <c r="AH159" s="114"/>
      <c r="AI159" s="114"/>
      <c r="AJ159" s="114"/>
      <c r="AK159" s="114"/>
      <c r="AL159" s="114"/>
      <c r="AM159" s="121"/>
      <c r="AN159" s="121"/>
      <c r="AO159" s="121"/>
      <c r="AP159" s="121"/>
      <c r="AQ159" s="126" t="e">
        <f t="shared" si="7"/>
        <v>#N/A</v>
      </c>
      <c r="AR159" s="128" t="s">
        <v>235</v>
      </c>
      <c r="AS159" s="127"/>
      <c r="AT159" s="131" t="str">
        <f t="shared" si="8"/>
        <v>杨玉湖(M5)</v>
      </c>
      <c r="AU159" s="132" t="e">
        <f t="shared" si="9"/>
        <v>#N/A</v>
      </c>
    </row>
    <row r="160" spans="1:47" ht="25.05" customHeight="1">
      <c r="A160" s="106" t="s">
        <v>782</v>
      </c>
      <c r="B160" s="107" t="s">
        <v>783</v>
      </c>
      <c r="C160" s="108" t="s">
        <v>784</v>
      </c>
      <c r="D160" s="108" t="s">
        <v>140</v>
      </c>
      <c r="E160" s="108" t="s">
        <v>63</v>
      </c>
      <c r="F160" s="108" t="s">
        <v>203</v>
      </c>
      <c r="G160" s="108" t="s">
        <v>204</v>
      </c>
      <c r="H160" s="108" t="s">
        <v>469</v>
      </c>
      <c r="I160" s="108" t="s">
        <v>470</v>
      </c>
      <c r="J160" s="108" t="s">
        <v>747</v>
      </c>
      <c r="K160" s="108">
        <v>25</v>
      </c>
      <c r="L160" s="108" t="s">
        <v>68</v>
      </c>
      <c r="M160" s="108" t="s">
        <v>117</v>
      </c>
      <c r="N160" s="110">
        <v>43636</v>
      </c>
      <c r="O160" s="111" t="s">
        <v>785</v>
      </c>
      <c r="P160" s="110" t="s">
        <v>442</v>
      </c>
      <c r="Q160" s="110" t="s">
        <v>72</v>
      </c>
      <c r="R160" s="110"/>
      <c r="S160" s="114"/>
      <c r="T160" s="147" t="s">
        <v>210</v>
      </c>
      <c r="U160" s="147"/>
      <c r="V160" s="147"/>
      <c r="W160" s="147"/>
      <c r="X160" s="147"/>
      <c r="Y160" s="147"/>
      <c r="Z160" s="148" t="s">
        <v>210</v>
      </c>
      <c r="AA160" s="148"/>
      <c r="AB160" s="148"/>
      <c r="AC160" s="116"/>
      <c r="AD160" s="116"/>
      <c r="AE160" s="116"/>
      <c r="AF160" s="114"/>
      <c r="AG160" s="114"/>
      <c r="AH160" s="114"/>
      <c r="AI160" s="114"/>
      <c r="AJ160" s="114"/>
      <c r="AK160" s="114"/>
      <c r="AL160" s="114"/>
      <c r="AM160" s="121"/>
      <c r="AN160" s="121"/>
      <c r="AO160" s="121"/>
      <c r="AP160" s="121"/>
      <c r="AQ160" s="126" t="e">
        <f t="shared" si="7"/>
        <v>#N/A</v>
      </c>
      <c r="AR160" s="127"/>
      <c r="AS160" s="127"/>
      <c r="AT160" s="131" t="str">
        <f t="shared" si="8"/>
        <v>肖艳佩(P2)</v>
      </c>
      <c r="AU160" s="132" t="e">
        <f t="shared" si="9"/>
        <v>#N/A</v>
      </c>
    </row>
    <row r="161" spans="1:47" ht="25.05" customHeight="1">
      <c r="A161" s="106" t="s">
        <v>786</v>
      </c>
      <c r="B161" s="107" t="s">
        <v>787</v>
      </c>
      <c r="C161" s="108" t="s">
        <v>788</v>
      </c>
      <c r="D161" s="108" t="s">
        <v>711</v>
      </c>
      <c r="E161" s="108" t="s">
        <v>494</v>
      </c>
      <c r="F161" s="108" t="s">
        <v>495</v>
      </c>
      <c r="G161" s="108" t="s">
        <v>65</v>
      </c>
      <c r="H161" s="108"/>
      <c r="I161" s="108"/>
      <c r="J161" s="108" t="s">
        <v>712</v>
      </c>
      <c r="K161" s="108">
        <v>34</v>
      </c>
      <c r="L161" s="108" t="s">
        <v>93</v>
      </c>
      <c r="M161" s="108" t="s">
        <v>69</v>
      </c>
      <c r="N161" s="110">
        <v>42773</v>
      </c>
      <c r="O161" s="111" t="s">
        <v>789</v>
      </c>
      <c r="P161" s="110" t="s">
        <v>790</v>
      </c>
      <c r="Q161" s="110" t="s">
        <v>72</v>
      </c>
      <c r="R161" s="110"/>
      <c r="S161" s="114"/>
      <c r="T161" s="147" t="s">
        <v>210</v>
      </c>
      <c r="U161" s="147"/>
      <c r="V161" s="147"/>
      <c r="W161" s="147"/>
      <c r="X161" s="147"/>
      <c r="Y161" s="147"/>
      <c r="Z161" s="148" t="s">
        <v>210</v>
      </c>
      <c r="AA161" s="148"/>
      <c r="AB161" s="148"/>
      <c r="AC161" s="116">
        <v>0.88</v>
      </c>
      <c r="AD161" s="116">
        <v>0.93</v>
      </c>
      <c r="AE161" s="116"/>
      <c r="AF161" s="114"/>
      <c r="AG161" s="114"/>
      <c r="AH161" s="114"/>
      <c r="AI161" s="114"/>
      <c r="AJ161" s="114"/>
      <c r="AK161" s="114"/>
      <c r="AL161" s="114"/>
      <c r="AM161" s="121"/>
      <c r="AN161" s="121"/>
      <c r="AO161" s="121"/>
      <c r="AP161" s="121"/>
      <c r="AQ161" s="126" t="e">
        <f t="shared" si="7"/>
        <v>#N/A</v>
      </c>
      <c r="AR161" s="127" t="str">
        <f>AS161</f>
        <v>Y</v>
      </c>
      <c r="AS161" s="127" t="s">
        <v>235</v>
      </c>
      <c r="AT161" s="131" t="str">
        <f t="shared" si="8"/>
        <v>李庆严(M6)</v>
      </c>
      <c r="AU161" s="132" t="e">
        <f t="shared" si="9"/>
        <v>#N/A</v>
      </c>
    </row>
    <row r="162" spans="1:47" ht="25.05" customHeight="1">
      <c r="A162" s="106" t="s">
        <v>791</v>
      </c>
      <c r="B162" s="107" t="s">
        <v>792</v>
      </c>
      <c r="C162" s="108" t="s">
        <v>793</v>
      </c>
      <c r="D162" s="108" t="s">
        <v>62</v>
      </c>
      <c r="E162" s="108" t="s">
        <v>494</v>
      </c>
      <c r="F162" s="108" t="s">
        <v>495</v>
      </c>
      <c r="G162" s="108" t="s">
        <v>65</v>
      </c>
      <c r="H162" s="108"/>
      <c r="I162" s="108"/>
      <c r="J162" s="108" t="s">
        <v>718</v>
      </c>
      <c r="K162" s="108">
        <v>34</v>
      </c>
      <c r="L162" s="108" t="s">
        <v>68</v>
      </c>
      <c r="M162" s="108" t="s">
        <v>69</v>
      </c>
      <c r="N162" s="110">
        <v>43076</v>
      </c>
      <c r="O162" s="111" t="s">
        <v>794</v>
      </c>
      <c r="P162" s="110" t="s">
        <v>788</v>
      </c>
      <c r="Q162" s="110" t="s">
        <v>72</v>
      </c>
      <c r="R162" s="110">
        <v>43993</v>
      </c>
      <c r="S162" s="114"/>
      <c r="T162" s="147" t="s">
        <v>210</v>
      </c>
      <c r="U162" s="147"/>
      <c r="V162" s="147"/>
      <c r="W162" s="147"/>
      <c r="X162" s="147"/>
      <c r="Y162" s="147"/>
      <c r="Z162" s="148" t="s">
        <v>222</v>
      </c>
      <c r="AA162" s="148"/>
      <c r="AB162" s="148"/>
      <c r="AC162" s="116"/>
      <c r="AD162" s="116"/>
      <c r="AE162" s="116"/>
      <c r="AF162" s="114"/>
      <c r="AG162" s="114"/>
      <c r="AH162" s="114"/>
      <c r="AI162" s="114"/>
      <c r="AJ162" s="114"/>
      <c r="AK162" s="114"/>
      <c r="AL162" s="114"/>
      <c r="AM162" s="121"/>
      <c r="AN162" s="121"/>
      <c r="AO162" s="121"/>
      <c r="AP162" s="121"/>
      <c r="AQ162" s="126" t="e">
        <f t="shared" si="7"/>
        <v>#N/A</v>
      </c>
      <c r="AR162" s="127"/>
      <c r="AS162" s="127"/>
      <c r="AT162" s="131" t="str">
        <f t="shared" si="8"/>
        <v>郭丽针(P3)</v>
      </c>
      <c r="AU162" s="132" t="e">
        <f t="shared" si="9"/>
        <v>#N/A</v>
      </c>
    </row>
    <row r="163" spans="1:47" ht="25.05" customHeight="1">
      <c r="A163" s="106" t="s">
        <v>795</v>
      </c>
      <c r="B163" s="107" t="s">
        <v>796</v>
      </c>
      <c r="C163" s="108" t="s">
        <v>498</v>
      </c>
      <c r="D163" s="108" t="s">
        <v>722</v>
      </c>
      <c r="E163" s="108" t="s">
        <v>494</v>
      </c>
      <c r="F163" s="108" t="s">
        <v>495</v>
      </c>
      <c r="G163" s="108" t="s">
        <v>65</v>
      </c>
      <c r="H163" s="108" t="s">
        <v>66</v>
      </c>
      <c r="I163" s="108"/>
      <c r="J163" s="108" t="s">
        <v>723</v>
      </c>
      <c r="K163" s="108">
        <v>35</v>
      </c>
      <c r="L163" s="108" t="s">
        <v>68</v>
      </c>
      <c r="M163" s="108" t="s">
        <v>69</v>
      </c>
      <c r="N163" s="110">
        <v>43075</v>
      </c>
      <c r="O163" s="111" t="s">
        <v>797</v>
      </c>
      <c r="P163" s="110" t="s">
        <v>788</v>
      </c>
      <c r="Q163" s="110" t="s">
        <v>72</v>
      </c>
      <c r="R163" s="110"/>
      <c r="S163" s="114"/>
      <c r="T163" s="147" t="s">
        <v>211</v>
      </c>
      <c r="U163" s="147"/>
      <c r="V163" s="147"/>
      <c r="W163" s="147"/>
      <c r="X163" s="147"/>
      <c r="Y163" s="147"/>
      <c r="Z163" s="148" t="s">
        <v>217</v>
      </c>
      <c r="AA163" s="148"/>
      <c r="AB163" s="148"/>
      <c r="AC163" s="116">
        <v>0.71</v>
      </c>
      <c r="AD163" s="116">
        <v>0.9</v>
      </c>
      <c r="AE163" s="116"/>
      <c r="AF163" s="114"/>
      <c r="AG163" s="114"/>
      <c r="AH163" s="114"/>
      <c r="AI163" s="114"/>
      <c r="AJ163" s="114"/>
      <c r="AK163" s="114"/>
      <c r="AL163" s="114"/>
      <c r="AM163" s="121"/>
      <c r="AN163" s="121"/>
      <c r="AO163" s="121"/>
      <c r="AP163" s="121"/>
      <c r="AQ163" s="126" t="e">
        <f t="shared" si="7"/>
        <v>#N/A</v>
      </c>
      <c r="AR163" s="128" t="s">
        <v>235</v>
      </c>
      <c r="AS163" s="127"/>
      <c r="AT163" s="131" t="str">
        <f t="shared" si="8"/>
        <v>郑志中(M5)</v>
      </c>
      <c r="AU163" s="132" t="e">
        <f t="shared" si="9"/>
        <v>#N/A</v>
      </c>
    </row>
    <row r="164" spans="1:47" ht="25.05" customHeight="1">
      <c r="A164" s="106" t="s">
        <v>798</v>
      </c>
      <c r="B164" s="107" t="s">
        <v>799</v>
      </c>
      <c r="C164" s="108" t="s">
        <v>536</v>
      </c>
      <c r="D164" s="108" t="s">
        <v>722</v>
      </c>
      <c r="E164" s="108" t="s">
        <v>494</v>
      </c>
      <c r="F164" s="108" t="s">
        <v>495</v>
      </c>
      <c r="G164" s="108" t="s">
        <v>65</v>
      </c>
      <c r="H164" s="108" t="s">
        <v>148</v>
      </c>
      <c r="I164" s="108"/>
      <c r="J164" s="108" t="s">
        <v>723</v>
      </c>
      <c r="K164" s="108">
        <v>36</v>
      </c>
      <c r="L164" s="108" t="s">
        <v>93</v>
      </c>
      <c r="M164" s="108" t="s">
        <v>148</v>
      </c>
      <c r="N164" s="110">
        <v>43522</v>
      </c>
      <c r="O164" s="111" t="s">
        <v>800</v>
      </c>
      <c r="P164" s="110" t="s">
        <v>788</v>
      </c>
      <c r="Q164" s="110" t="s">
        <v>151</v>
      </c>
      <c r="R164" s="110"/>
      <c r="S164" s="114"/>
      <c r="T164" s="147" t="s">
        <v>211</v>
      </c>
      <c r="U164" s="147"/>
      <c r="V164" s="147"/>
      <c r="W164" s="147"/>
      <c r="X164" s="147"/>
      <c r="Y164" s="147"/>
      <c r="Z164" s="148" t="s">
        <v>210</v>
      </c>
      <c r="AA164" s="148"/>
      <c r="AB164" s="148"/>
      <c r="AC164" s="116">
        <v>1.05</v>
      </c>
      <c r="AD164" s="116">
        <v>1.21</v>
      </c>
      <c r="AE164" s="116"/>
      <c r="AF164" s="114"/>
      <c r="AG164" s="114"/>
      <c r="AH164" s="114"/>
      <c r="AI164" s="114"/>
      <c r="AJ164" s="114"/>
      <c r="AK164" s="114"/>
      <c r="AL164" s="114"/>
      <c r="AM164" s="121"/>
      <c r="AN164" s="121"/>
      <c r="AO164" s="121"/>
      <c r="AP164" s="121"/>
      <c r="AQ164" s="126" t="e">
        <f t="shared" si="7"/>
        <v>#N/A</v>
      </c>
      <c r="AR164" s="128" t="s">
        <v>235</v>
      </c>
      <c r="AS164" s="127"/>
      <c r="AT164" s="131" t="str">
        <f t="shared" si="8"/>
        <v>陈兰兰(M5)</v>
      </c>
      <c r="AU164" s="132" t="e">
        <f t="shared" si="9"/>
        <v>#N/A</v>
      </c>
    </row>
    <row r="165" spans="1:47" ht="25.05" customHeight="1">
      <c r="A165" s="106" t="s">
        <v>801</v>
      </c>
      <c r="B165" s="107" t="s">
        <v>802</v>
      </c>
      <c r="C165" s="108" t="s">
        <v>565</v>
      </c>
      <c r="D165" s="108" t="s">
        <v>722</v>
      </c>
      <c r="E165" s="108" t="s">
        <v>494</v>
      </c>
      <c r="F165" s="108" t="s">
        <v>495</v>
      </c>
      <c r="G165" s="108" t="s">
        <v>65</v>
      </c>
      <c r="H165" s="108" t="s">
        <v>187</v>
      </c>
      <c r="I165" s="108"/>
      <c r="J165" s="108" t="s">
        <v>723</v>
      </c>
      <c r="K165" s="108">
        <v>31</v>
      </c>
      <c r="L165" s="108" t="s">
        <v>68</v>
      </c>
      <c r="M165" s="108" t="s">
        <v>803</v>
      </c>
      <c r="N165" s="110">
        <v>44385</v>
      </c>
      <c r="O165" s="111" t="s">
        <v>804</v>
      </c>
      <c r="P165" s="110" t="s">
        <v>788</v>
      </c>
      <c r="Q165" s="110" t="s">
        <v>151</v>
      </c>
      <c r="R165" s="110"/>
      <c r="S165" s="114"/>
      <c r="T165" s="147" t="s">
        <v>728</v>
      </c>
      <c r="U165" s="147"/>
      <c r="V165" s="147"/>
      <c r="W165" s="147"/>
      <c r="X165" s="147"/>
      <c r="Y165" s="147"/>
      <c r="Z165" s="148" t="s">
        <v>728</v>
      </c>
      <c r="AA165" s="148"/>
      <c r="AB165" s="148"/>
      <c r="AC165" s="116">
        <v>0.78</v>
      </c>
      <c r="AD165" s="116">
        <v>0.71</v>
      </c>
      <c r="AE165" s="116"/>
      <c r="AF165" s="114"/>
      <c r="AG165" s="114"/>
      <c r="AH165" s="114"/>
      <c r="AI165" s="114"/>
      <c r="AJ165" s="114"/>
      <c r="AK165" s="114"/>
      <c r="AL165" s="114"/>
      <c r="AM165" s="121"/>
      <c r="AN165" s="121"/>
      <c r="AO165" s="121"/>
      <c r="AP165" s="121"/>
      <c r="AQ165" s="126" t="e">
        <f t="shared" si="7"/>
        <v>#N/A</v>
      </c>
      <c r="AR165" s="128" t="s">
        <v>235</v>
      </c>
      <c r="AS165" s="127"/>
      <c r="AT165" s="131" t="str">
        <f t="shared" si="8"/>
        <v>熊烈(M5)</v>
      </c>
      <c r="AU165" s="132" t="e">
        <f t="shared" si="9"/>
        <v>#N/A</v>
      </c>
    </row>
    <row r="166" spans="1:47" ht="25.05" customHeight="1">
      <c r="A166" s="106" t="s">
        <v>805</v>
      </c>
      <c r="B166" s="107" t="s">
        <v>806</v>
      </c>
      <c r="C166" s="108" t="s">
        <v>591</v>
      </c>
      <c r="D166" s="108" t="s">
        <v>751</v>
      </c>
      <c r="E166" s="108" t="s">
        <v>494</v>
      </c>
      <c r="F166" s="108" t="s">
        <v>495</v>
      </c>
      <c r="G166" s="108" t="s">
        <v>65</v>
      </c>
      <c r="H166" s="108" t="s">
        <v>176</v>
      </c>
      <c r="I166" s="108"/>
      <c r="J166" s="108" t="s">
        <v>807</v>
      </c>
      <c r="K166" s="108">
        <v>31</v>
      </c>
      <c r="L166" s="108" t="s">
        <v>68</v>
      </c>
      <c r="M166" s="108" t="s">
        <v>177</v>
      </c>
      <c r="N166" s="110">
        <v>44266</v>
      </c>
      <c r="O166" s="111" t="s">
        <v>808</v>
      </c>
      <c r="P166" s="110" t="s">
        <v>788</v>
      </c>
      <c r="Q166" s="110" t="s">
        <v>72</v>
      </c>
      <c r="R166" s="110"/>
      <c r="S166" s="114"/>
      <c r="T166" s="147" t="s">
        <v>210</v>
      </c>
      <c r="U166" s="147"/>
      <c r="V166" s="147"/>
      <c r="W166" s="147"/>
      <c r="X166" s="147"/>
      <c r="Y166" s="147"/>
      <c r="Z166" s="148" t="s">
        <v>212</v>
      </c>
      <c r="AA166" s="148"/>
      <c r="AB166" s="148"/>
      <c r="AC166" s="116">
        <v>0.85</v>
      </c>
      <c r="AD166" s="116">
        <v>1.07</v>
      </c>
      <c r="AE166" s="116"/>
      <c r="AF166" s="114"/>
      <c r="AG166" s="114"/>
      <c r="AH166" s="114"/>
      <c r="AI166" s="114"/>
      <c r="AJ166" s="114"/>
      <c r="AK166" s="114"/>
      <c r="AL166" s="114"/>
      <c r="AM166" s="121"/>
      <c r="AN166" s="121"/>
      <c r="AO166" s="121"/>
      <c r="AP166" s="121"/>
      <c r="AQ166" s="126" t="e">
        <f t="shared" si="7"/>
        <v>#N/A</v>
      </c>
      <c r="AR166" s="127"/>
      <c r="AS166" s="127"/>
      <c r="AT166" s="131" t="str">
        <f t="shared" si="8"/>
        <v>蒋中成(M4)</v>
      </c>
      <c r="AU166" s="132" t="e">
        <f t="shared" si="9"/>
        <v>#N/A</v>
      </c>
    </row>
    <row r="167" spans="1:47" ht="25.05" customHeight="1">
      <c r="A167" s="106" t="s">
        <v>809</v>
      </c>
      <c r="B167" s="107" t="s">
        <v>810</v>
      </c>
      <c r="C167" s="108" t="s">
        <v>608</v>
      </c>
      <c r="D167" s="108" t="s">
        <v>722</v>
      </c>
      <c r="E167" s="108" t="s">
        <v>494</v>
      </c>
      <c r="F167" s="108" t="s">
        <v>495</v>
      </c>
      <c r="G167" s="108" t="s">
        <v>65</v>
      </c>
      <c r="H167" s="108" t="s">
        <v>147</v>
      </c>
      <c r="I167" s="108"/>
      <c r="J167" s="108" t="s">
        <v>723</v>
      </c>
      <c r="K167" s="108">
        <v>29</v>
      </c>
      <c r="L167" s="108" t="s">
        <v>93</v>
      </c>
      <c r="M167" s="108" t="s">
        <v>147</v>
      </c>
      <c r="N167" s="110">
        <v>43416</v>
      </c>
      <c r="O167" s="111" t="s">
        <v>811</v>
      </c>
      <c r="P167" s="110" t="s">
        <v>788</v>
      </c>
      <c r="Q167" s="110" t="s">
        <v>151</v>
      </c>
      <c r="R167" s="110"/>
      <c r="S167" s="114"/>
      <c r="T167" s="147" t="s">
        <v>217</v>
      </c>
      <c r="U167" s="147"/>
      <c r="V167" s="147"/>
      <c r="W167" s="147"/>
      <c r="X167" s="147"/>
      <c r="Y167" s="147"/>
      <c r="Z167" s="148" t="s">
        <v>210</v>
      </c>
      <c r="AA167" s="148"/>
      <c r="AB167" s="148"/>
      <c r="AC167" s="116">
        <v>0.91</v>
      </c>
      <c r="AD167" s="116">
        <v>0.91</v>
      </c>
      <c r="AE167" s="116"/>
      <c r="AF167" s="114"/>
      <c r="AG167" s="114"/>
      <c r="AH167" s="114"/>
      <c r="AI167" s="114"/>
      <c r="AJ167" s="114"/>
      <c r="AK167" s="114"/>
      <c r="AL167" s="114"/>
      <c r="AM167" s="121"/>
      <c r="AN167" s="121"/>
      <c r="AO167" s="121"/>
      <c r="AP167" s="121"/>
      <c r="AQ167" s="126" t="e">
        <f t="shared" si="7"/>
        <v>#N/A</v>
      </c>
      <c r="AR167" s="128" t="s">
        <v>235</v>
      </c>
      <c r="AS167" s="127"/>
      <c r="AT167" s="131" t="str">
        <f t="shared" si="8"/>
        <v>陈滨宏(M5)</v>
      </c>
      <c r="AU167" s="132" t="e">
        <f t="shared" si="9"/>
        <v>#N/A</v>
      </c>
    </row>
    <row r="168" spans="1:47" ht="25.05" customHeight="1">
      <c r="A168" s="106" t="s">
        <v>812</v>
      </c>
      <c r="B168" s="107" t="s">
        <v>813</v>
      </c>
      <c r="C168" s="108" t="s">
        <v>632</v>
      </c>
      <c r="D168" s="108" t="s">
        <v>751</v>
      </c>
      <c r="E168" s="108" t="s">
        <v>494</v>
      </c>
      <c r="F168" s="108" t="s">
        <v>495</v>
      </c>
      <c r="G168" s="108" t="s">
        <v>65</v>
      </c>
      <c r="H168" s="108" t="s">
        <v>105</v>
      </c>
      <c r="I168" s="108"/>
      <c r="J168" s="108" t="s">
        <v>807</v>
      </c>
      <c r="K168" s="108">
        <v>30</v>
      </c>
      <c r="L168" s="108" t="s">
        <v>68</v>
      </c>
      <c r="M168" s="108" t="s">
        <v>390</v>
      </c>
      <c r="N168" s="110">
        <v>43640</v>
      </c>
      <c r="O168" s="111" t="s">
        <v>814</v>
      </c>
      <c r="P168" s="110" t="s">
        <v>788</v>
      </c>
      <c r="Q168" s="110" t="s">
        <v>72</v>
      </c>
      <c r="R168" s="110">
        <v>44299</v>
      </c>
      <c r="S168" s="114"/>
      <c r="T168" s="147" t="s">
        <v>210</v>
      </c>
      <c r="U168" s="147"/>
      <c r="V168" s="147"/>
      <c r="W168" s="147"/>
      <c r="X168" s="147"/>
      <c r="Y168" s="147"/>
      <c r="Z168" s="148" t="s">
        <v>210</v>
      </c>
      <c r="AA168" s="148"/>
      <c r="AB168" s="148"/>
      <c r="AC168" s="116">
        <v>0.88</v>
      </c>
      <c r="AD168" s="116">
        <v>1.07</v>
      </c>
      <c r="AE168" s="116"/>
      <c r="AF168" s="114"/>
      <c r="AG168" s="114"/>
      <c r="AH168" s="114"/>
      <c r="AI168" s="114"/>
      <c r="AJ168" s="114"/>
      <c r="AK168" s="114"/>
      <c r="AL168" s="114"/>
      <c r="AM168" s="121"/>
      <c r="AN168" s="121"/>
      <c r="AO168" s="121"/>
      <c r="AP168" s="121"/>
      <c r="AQ168" s="126" t="e">
        <f t="shared" si="7"/>
        <v>#N/A</v>
      </c>
      <c r="AR168" s="127"/>
      <c r="AS168" s="127"/>
      <c r="AT168" s="131" t="str">
        <f t="shared" si="8"/>
        <v>宁仁昌(M4)</v>
      </c>
      <c r="AU168" s="132" t="e">
        <f t="shared" si="9"/>
        <v>#N/A</v>
      </c>
    </row>
    <row r="169" spans="1:47" ht="25.05" customHeight="1">
      <c r="A169" s="106" t="s">
        <v>815</v>
      </c>
      <c r="B169" s="107" t="s">
        <v>816</v>
      </c>
      <c r="C169" s="108" t="s">
        <v>666</v>
      </c>
      <c r="D169" s="108" t="s">
        <v>751</v>
      </c>
      <c r="E169" s="108" t="s">
        <v>494</v>
      </c>
      <c r="F169" s="108" t="s">
        <v>495</v>
      </c>
      <c r="G169" s="108" t="s">
        <v>65</v>
      </c>
      <c r="H169" s="108" t="s">
        <v>451</v>
      </c>
      <c r="I169" s="108"/>
      <c r="J169" s="108" t="s">
        <v>807</v>
      </c>
      <c r="K169" s="108">
        <v>31</v>
      </c>
      <c r="L169" s="108" t="s">
        <v>68</v>
      </c>
      <c r="M169" s="108" t="s">
        <v>451</v>
      </c>
      <c r="N169" s="110">
        <v>43297</v>
      </c>
      <c r="O169" s="111" t="s">
        <v>817</v>
      </c>
      <c r="P169" s="110" t="s">
        <v>788</v>
      </c>
      <c r="Q169" s="110" t="s">
        <v>72</v>
      </c>
      <c r="R169" s="110">
        <v>44299</v>
      </c>
      <c r="S169" s="114"/>
      <c r="T169" s="147" t="s">
        <v>210</v>
      </c>
      <c r="U169" s="147"/>
      <c r="V169" s="147"/>
      <c r="W169" s="147"/>
      <c r="X169" s="147"/>
      <c r="Y169" s="147"/>
      <c r="Z169" s="148" t="s">
        <v>210</v>
      </c>
      <c r="AA169" s="148"/>
      <c r="AB169" s="148"/>
      <c r="AC169" s="116">
        <v>1.1200000000000001</v>
      </c>
      <c r="AD169" s="116">
        <v>1.06</v>
      </c>
      <c r="AE169" s="116"/>
      <c r="AF169" s="114"/>
      <c r="AG169" s="114"/>
      <c r="AH169" s="114"/>
      <c r="AI169" s="114"/>
      <c r="AJ169" s="114"/>
      <c r="AK169" s="114"/>
      <c r="AL169" s="114"/>
      <c r="AM169" s="121"/>
      <c r="AN169" s="121"/>
      <c r="AO169" s="121"/>
      <c r="AP169" s="121"/>
      <c r="AQ169" s="126" t="e">
        <f t="shared" si="7"/>
        <v>#N/A</v>
      </c>
      <c r="AR169" s="127"/>
      <c r="AS169" s="127"/>
      <c r="AT169" s="131" t="str">
        <f t="shared" si="8"/>
        <v>闵永恒(M4)</v>
      </c>
      <c r="AU169" s="132" t="e">
        <f t="shared" si="9"/>
        <v>#N/A</v>
      </c>
    </row>
    <row r="170" spans="1:47" ht="25.05" customHeight="1">
      <c r="A170" s="106" t="s">
        <v>818</v>
      </c>
      <c r="B170" s="107" t="s">
        <v>819</v>
      </c>
      <c r="C170" s="108" t="s">
        <v>688</v>
      </c>
      <c r="D170" s="108" t="s">
        <v>751</v>
      </c>
      <c r="E170" s="108" t="s">
        <v>494</v>
      </c>
      <c r="F170" s="108" t="s">
        <v>495</v>
      </c>
      <c r="G170" s="108" t="s">
        <v>65</v>
      </c>
      <c r="H170" s="108" t="s">
        <v>117</v>
      </c>
      <c r="I170" s="108"/>
      <c r="J170" s="108" t="s">
        <v>807</v>
      </c>
      <c r="K170" s="108">
        <v>29</v>
      </c>
      <c r="L170" s="108" t="s">
        <v>68</v>
      </c>
      <c r="M170" s="108" t="s">
        <v>117</v>
      </c>
      <c r="N170" s="110">
        <v>43437</v>
      </c>
      <c r="O170" s="111" t="s">
        <v>820</v>
      </c>
      <c r="P170" s="110" t="s">
        <v>788</v>
      </c>
      <c r="Q170" s="110" t="s">
        <v>72</v>
      </c>
      <c r="R170" s="110">
        <v>44299</v>
      </c>
      <c r="S170" s="114"/>
      <c r="T170" s="147" t="s">
        <v>210</v>
      </c>
      <c r="U170" s="147"/>
      <c r="V170" s="147"/>
      <c r="W170" s="147"/>
      <c r="X170" s="147"/>
      <c r="Y170" s="147"/>
      <c r="Z170" s="148" t="s">
        <v>210</v>
      </c>
      <c r="AA170" s="148"/>
      <c r="AB170" s="148"/>
      <c r="AC170" s="116">
        <v>1.0900000000000001</v>
      </c>
      <c r="AD170" s="116">
        <v>0.9</v>
      </c>
      <c r="AE170" s="116"/>
      <c r="AF170" s="114"/>
      <c r="AG170" s="114"/>
      <c r="AH170" s="114"/>
      <c r="AI170" s="114"/>
      <c r="AJ170" s="114"/>
      <c r="AK170" s="114"/>
      <c r="AL170" s="114"/>
      <c r="AM170" s="121"/>
      <c r="AN170" s="121"/>
      <c r="AO170" s="121"/>
      <c r="AP170" s="121"/>
      <c r="AQ170" s="126" t="e">
        <f t="shared" si="7"/>
        <v>#N/A</v>
      </c>
      <c r="AR170" s="127"/>
      <c r="AS170" s="127"/>
      <c r="AT170" s="131" t="str">
        <f t="shared" si="8"/>
        <v>孙开成(M4)</v>
      </c>
      <c r="AU170" s="132" t="e">
        <f t="shared" si="9"/>
        <v>#N/A</v>
      </c>
    </row>
    <row r="171" spans="1:47" ht="25.05" customHeight="1">
      <c r="A171" s="134"/>
      <c r="B171" s="134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6"/>
      <c r="O171" s="137"/>
      <c r="P171" s="136"/>
      <c r="Q171" s="136"/>
      <c r="R171" s="136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9"/>
      <c r="AN171" s="139"/>
      <c r="AO171" s="139"/>
      <c r="AP171" s="139"/>
      <c r="AQ171" s="140" t="e">
        <f t="shared" ref="AQ171:AQ195" si="10">VLOOKUP(S171&amp;AF171,AV:AW,2,0)</f>
        <v>#N/A</v>
      </c>
      <c r="AR171" s="103"/>
      <c r="AT171" s="131" t="str">
        <f t="shared" si="8"/>
        <v>()</v>
      </c>
      <c r="AU171" s="132" t="e">
        <f t="shared" si="9"/>
        <v>#N/A</v>
      </c>
    </row>
    <row r="172" spans="1:47" ht="25.05" customHeight="1">
      <c r="A172" s="134"/>
      <c r="B172" s="134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6"/>
      <c r="O172" s="137"/>
      <c r="P172" s="136"/>
      <c r="Q172" s="136"/>
      <c r="R172" s="136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9"/>
      <c r="AN172" s="139"/>
      <c r="AO172" s="139"/>
      <c r="AP172" s="139"/>
      <c r="AQ172" s="140" t="e">
        <f t="shared" si="10"/>
        <v>#N/A</v>
      </c>
      <c r="AR172" s="103"/>
      <c r="AT172" s="131" t="str">
        <f t="shared" si="8"/>
        <v>()</v>
      </c>
      <c r="AU172" s="132" t="e">
        <f t="shared" si="9"/>
        <v>#N/A</v>
      </c>
    </row>
    <row r="173" spans="1:47" ht="25.05" customHeight="1">
      <c r="A173" s="134"/>
      <c r="B173" s="134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6"/>
      <c r="O173" s="137"/>
      <c r="P173" s="136"/>
      <c r="Q173" s="136"/>
      <c r="R173" s="136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9"/>
      <c r="AN173" s="139"/>
      <c r="AO173" s="139"/>
      <c r="AP173" s="139"/>
      <c r="AQ173" s="140" t="e">
        <f t="shared" si="10"/>
        <v>#N/A</v>
      </c>
      <c r="AR173" s="103"/>
      <c r="AT173" s="131" t="str">
        <f t="shared" si="8"/>
        <v>()</v>
      </c>
      <c r="AU173" s="132" t="e">
        <f t="shared" si="9"/>
        <v>#N/A</v>
      </c>
    </row>
    <row r="174" spans="1:47" ht="25.05" customHeight="1">
      <c r="A174" s="134"/>
      <c r="B174" s="134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6"/>
      <c r="O174" s="137"/>
      <c r="P174" s="136"/>
      <c r="Q174" s="136"/>
      <c r="R174" s="136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9"/>
      <c r="AN174" s="139"/>
      <c r="AO174" s="139"/>
      <c r="AP174" s="139"/>
      <c r="AQ174" s="140" t="e">
        <f t="shared" si="10"/>
        <v>#N/A</v>
      </c>
      <c r="AR174" s="103"/>
      <c r="AT174" s="131" t="str">
        <f t="shared" si="8"/>
        <v>()</v>
      </c>
      <c r="AU174" s="132" t="e">
        <f t="shared" si="9"/>
        <v>#N/A</v>
      </c>
    </row>
    <row r="175" spans="1:47" ht="25.05" customHeight="1">
      <c r="A175" s="134"/>
      <c r="B175" s="134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6"/>
      <c r="O175" s="137"/>
      <c r="P175" s="136"/>
      <c r="Q175" s="136"/>
      <c r="R175" s="136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9"/>
      <c r="AN175" s="139"/>
      <c r="AO175" s="139"/>
      <c r="AP175" s="139"/>
      <c r="AQ175" s="140" t="e">
        <f t="shared" si="10"/>
        <v>#N/A</v>
      </c>
      <c r="AR175" s="103"/>
      <c r="AT175" s="131" t="str">
        <f t="shared" si="8"/>
        <v>()</v>
      </c>
      <c r="AU175" s="132" t="e">
        <f t="shared" si="9"/>
        <v>#N/A</v>
      </c>
    </row>
    <row r="176" spans="1:47" ht="25.05" customHeight="1">
      <c r="A176" s="134"/>
      <c r="B176" s="134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6"/>
      <c r="O176" s="137"/>
      <c r="P176" s="136"/>
      <c r="Q176" s="136"/>
      <c r="R176" s="136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9"/>
      <c r="AN176" s="139"/>
      <c r="AO176" s="139"/>
      <c r="AP176" s="139"/>
      <c r="AQ176" s="140" t="e">
        <f t="shared" si="10"/>
        <v>#N/A</v>
      </c>
      <c r="AR176" s="103"/>
      <c r="AT176" s="131" t="str">
        <f t="shared" si="8"/>
        <v>()</v>
      </c>
      <c r="AU176" s="132" t="e">
        <f t="shared" si="9"/>
        <v>#N/A</v>
      </c>
    </row>
    <row r="177" spans="1:47" ht="25.05" customHeight="1">
      <c r="A177" s="134"/>
      <c r="B177" s="134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6"/>
      <c r="O177" s="137"/>
      <c r="P177" s="136"/>
      <c r="Q177" s="136"/>
      <c r="R177" s="136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9"/>
      <c r="AN177" s="139"/>
      <c r="AO177" s="139"/>
      <c r="AP177" s="139"/>
      <c r="AQ177" s="140" t="e">
        <f t="shared" si="10"/>
        <v>#N/A</v>
      </c>
      <c r="AR177" s="103"/>
      <c r="AT177" s="131" t="str">
        <f t="shared" si="8"/>
        <v>()</v>
      </c>
      <c r="AU177" s="132" t="e">
        <f t="shared" si="9"/>
        <v>#N/A</v>
      </c>
    </row>
    <row r="178" spans="1:47" ht="25.05" customHeight="1">
      <c r="A178" s="134"/>
      <c r="B178" s="134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6"/>
      <c r="O178" s="137"/>
      <c r="P178" s="136"/>
      <c r="Q178" s="136"/>
      <c r="R178" s="136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9"/>
      <c r="AN178" s="139"/>
      <c r="AO178" s="139"/>
      <c r="AP178" s="139"/>
      <c r="AQ178" s="140" t="e">
        <f t="shared" si="10"/>
        <v>#N/A</v>
      </c>
      <c r="AR178" s="103"/>
      <c r="AT178" s="131" t="str">
        <f t="shared" si="8"/>
        <v>()</v>
      </c>
      <c r="AU178" s="132" t="e">
        <f t="shared" si="9"/>
        <v>#N/A</v>
      </c>
    </row>
    <row r="179" spans="1:47" ht="25.05" customHeight="1">
      <c r="A179" s="134"/>
      <c r="B179" s="134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6"/>
      <c r="O179" s="137"/>
      <c r="P179" s="136"/>
      <c r="Q179" s="136"/>
      <c r="R179" s="136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9"/>
      <c r="AN179" s="139"/>
      <c r="AO179" s="139"/>
      <c r="AP179" s="139"/>
      <c r="AQ179" s="140" t="e">
        <f t="shared" si="10"/>
        <v>#N/A</v>
      </c>
      <c r="AR179" s="103"/>
      <c r="AT179" s="131" t="str">
        <f t="shared" si="8"/>
        <v>()</v>
      </c>
      <c r="AU179" s="132" t="e">
        <f t="shared" si="9"/>
        <v>#N/A</v>
      </c>
    </row>
    <row r="180" spans="1:47" ht="25.05" customHeight="1">
      <c r="A180" s="134"/>
      <c r="B180" s="134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6"/>
      <c r="O180" s="137"/>
      <c r="P180" s="136"/>
      <c r="Q180" s="136"/>
      <c r="R180" s="136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9"/>
      <c r="AN180" s="139"/>
      <c r="AO180" s="139"/>
      <c r="AP180" s="139"/>
      <c r="AQ180" s="140" t="e">
        <f t="shared" si="10"/>
        <v>#N/A</v>
      </c>
      <c r="AR180" s="103"/>
      <c r="AT180" s="131" t="str">
        <f t="shared" si="8"/>
        <v>()</v>
      </c>
      <c r="AU180" s="132" t="e">
        <f t="shared" si="9"/>
        <v>#N/A</v>
      </c>
    </row>
    <row r="181" spans="1:47" ht="25.05" customHeight="1">
      <c r="A181" s="134"/>
      <c r="B181" s="134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6"/>
      <c r="O181" s="137"/>
      <c r="P181" s="136"/>
      <c r="Q181" s="136"/>
      <c r="R181" s="136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9"/>
      <c r="AN181" s="139"/>
      <c r="AO181" s="139"/>
      <c r="AP181" s="139"/>
      <c r="AQ181" s="140" t="e">
        <f t="shared" si="10"/>
        <v>#N/A</v>
      </c>
      <c r="AR181" s="103"/>
      <c r="AT181" s="131" t="str">
        <f t="shared" si="8"/>
        <v>()</v>
      </c>
      <c r="AU181" s="132" t="e">
        <f t="shared" si="9"/>
        <v>#N/A</v>
      </c>
    </row>
    <row r="182" spans="1:47" ht="25.05" customHeight="1">
      <c r="A182" s="134"/>
      <c r="B182" s="134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6"/>
      <c r="O182" s="137"/>
      <c r="P182" s="136"/>
      <c r="Q182" s="136"/>
      <c r="R182" s="136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9"/>
      <c r="AN182" s="139"/>
      <c r="AO182" s="139"/>
      <c r="AP182" s="139"/>
      <c r="AQ182" s="140" t="e">
        <f t="shared" si="10"/>
        <v>#N/A</v>
      </c>
      <c r="AR182" s="103"/>
      <c r="AT182" s="131" t="str">
        <f t="shared" si="8"/>
        <v>()</v>
      </c>
      <c r="AU182" s="132" t="e">
        <f t="shared" si="9"/>
        <v>#N/A</v>
      </c>
    </row>
    <row r="183" spans="1:47" ht="25.05" customHeight="1">
      <c r="A183" s="134"/>
      <c r="B183" s="134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6"/>
      <c r="O183" s="137"/>
      <c r="P183" s="136"/>
      <c r="Q183" s="136"/>
      <c r="R183" s="136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9"/>
      <c r="AN183" s="139"/>
      <c r="AO183" s="139"/>
      <c r="AP183" s="139"/>
      <c r="AQ183" s="140" t="e">
        <f t="shared" si="10"/>
        <v>#N/A</v>
      </c>
      <c r="AR183" s="103"/>
      <c r="AT183" s="131" t="str">
        <f t="shared" si="8"/>
        <v>()</v>
      </c>
      <c r="AU183" s="132" t="e">
        <f t="shared" si="9"/>
        <v>#N/A</v>
      </c>
    </row>
    <row r="184" spans="1:47" ht="25.05" customHeight="1">
      <c r="A184" s="134"/>
      <c r="B184" s="134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6"/>
      <c r="O184" s="137"/>
      <c r="P184" s="136"/>
      <c r="Q184" s="136"/>
      <c r="R184" s="136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9"/>
      <c r="AN184" s="139"/>
      <c r="AO184" s="139"/>
      <c r="AP184" s="139"/>
      <c r="AQ184" s="140" t="e">
        <f t="shared" si="10"/>
        <v>#N/A</v>
      </c>
      <c r="AR184" s="103"/>
      <c r="AT184" s="131" t="str">
        <f t="shared" si="8"/>
        <v>()</v>
      </c>
      <c r="AU184" s="132" t="e">
        <f t="shared" si="9"/>
        <v>#N/A</v>
      </c>
    </row>
    <row r="185" spans="1:47" ht="25.05" customHeight="1">
      <c r="A185" s="134"/>
      <c r="B185" s="134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6"/>
      <c r="O185" s="137"/>
      <c r="P185" s="136"/>
      <c r="Q185" s="136"/>
      <c r="R185" s="136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9"/>
      <c r="AN185" s="139"/>
      <c r="AO185" s="139"/>
      <c r="AP185" s="139"/>
      <c r="AQ185" s="140" t="e">
        <f t="shared" si="10"/>
        <v>#N/A</v>
      </c>
      <c r="AR185" s="103"/>
      <c r="AT185" s="131" t="str">
        <f t="shared" si="8"/>
        <v>()</v>
      </c>
      <c r="AU185" s="132" t="e">
        <f t="shared" si="9"/>
        <v>#N/A</v>
      </c>
    </row>
    <row r="186" spans="1:47" ht="25.05" customHeight="1">
      <c r="A186" s="134"/>
      <c r="B186" s="134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6"/>
      <c r="O186" s="137"/>
      <c r="P186" s="136"/>
      <c r="Q186" s="136"/>
      <c r="R186" s="136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9"/>
      <c r="AN186" s="139"/>
      <c r="AO186" s="139"/>
      <c r="AP186" s="139"/>
      <c r="AQ186" s="140" t="e">
        <f t="shared" si="10"/>
        <v>#N/A</v>
      </c>
      <c r="AR186" s="103"/>
      <c r="AT186" s="131" t="str">
        <f t="shared" si="8"/>
        <v>()</v>
      </c>
      <c r="AU186" s="132" t="e">
        <f t="shared" si="9"/>
        <v>#N/A</v>
      </c>
    </row>
    <row r="187" spans="1:47" ht="25.05" customHeight="1">
      <c r="A187" s="134"/>
      <c r="B187" s="134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6"/>
      <c r="O187" s="137"/>
      <c r="P187" s="136"/>
      <c r="Q187" s="136"/>
      <c r="R187" s="136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9"/>
      <c r="AN187" s="139"/>
      <c r="AO187" s="139"/>
      <c r="AP187" s="139"/>
      <c r="AQ187" s="140" t="e">
        <f t="shared" si="10"/>
        <v>#N/A</v>
      </c>
      <c r="AR187" s="103"/>
      <c r="AT187" s="131" t="str">
        <f t="shared" si="8"/>
        <v>()</v>
      </c>
      <c r="AU187" s="132" t="e">
        <f t="shared" si="9"/>
        <v>#N/A</v>
      </c>
    </row>
    <row r="188" spans="1:47" ht="25.05" customHeight="1">
      <c r="A188" s="134"/>
      <c r="B188" s="134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6"/>
      <c r="O188" s="137"/>
      <c r="P188" s="136"/>
      <c r="Q188" s="136"/>
      <c r="R188" s="136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9"/>
      <c r="AN188" s="139"/>
      <c r="AO188" s="139"/>
      <c r="AP188" s="139"/>
      <c r="AQ188" s="140" t="e">
        <f t="shared" si="10"/>
        <v>#N/A</v>
      </c>
      <c r="AR188" s="103"/>
      <c r="AT188" s="131" t="str">
        <f t="shared" si="8"/>
        <v>()</v>
      </c>
      <c r="AU188" s="132" t="e">
        <f t="shared" si="9"/>
        <v>#N/A</v>
      </c>
    </row>
    <row r="189" spans="1:47" ht="25.05" customHeight="1">
      <c r="A189" s="134"/>
      <c r="B189" s="134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6"/>
      <c r="O189" s="137"/>
      <c r="P189" s="136"/>
      <c r="Q189" s="136"/>
      <c r="R189" s="136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9"/>
      <c r="AN189" s="139"/>
      <c r="AO189" s="139"/>
      <c r="AP189" s="139"/>
      <c r="AQ189" s="140" t="e">
        <f t="shared" si="10"/>
        <v>#N/A</v>
      </c>
      <c r="AR189" s="103"/>
      <c r="AT189" s="131" t="str">
        <f t="shared" si="8"/>
        <v>()</v>
      </c>
      <c r="AU189" s="132" t="e">
        <f t="shared" si="9"/>
        <v>#N/A</v>
      </c>
    </row>
    <row r="190" spans="1:47" ht="25.05" customHeight="1">
      <c r="A190" s="134"/>
      <c r="B190" s="134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6"/>
      <c r="O190" s="137"/>
      <c r="P190" s="136"/>
      <c r="Q190" s="136"/>
      <c r="R190" s="136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9"/>
      <c r="AN190" s="139"/>
      <c r="AO190" s="139"/>
      <c r="AP190" s="139"/>
      <c r="AQ190" s="140" t="e">
        <f t="shared" si="10"/>
        <v>#N/A</v>
      </c>
      <c r="AR190" s="103"/>
      <c r="AT190" s="131" t="str">
        <f t="shared" si="8"/>
        <v>()</v>
      </c>
      <c r="AU190" s="132" t="e">
        <f t="shared" si="9"/>
        <v>#N/A</v>
      </c>
    </row>
    <row r="191" spans="1:47" ht="25.05" customHeight="1">
      <c r="A191" s="134"/>
      <c r="B191" s="134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6"/>
      <c r="O191" s="137"/>
      <c r="P191" s="136"/>
      <c r="Q191" s="136"/>
      <c r="R191" s="136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9"/>
      <c r="AN191" s="139"/>
      <c r="AO191" s="139"/>
      <c r="AP191" s="139"/>
      <c r="AQ191" s="140" t="e">
        <f t="shared" si="10"/>
        <v>#N/A</v>
      </c>
      <c r="AR191" s="103"/>
      <c r="AT191" s="131" t="str">
        <f t="shared" si="8"/>
        <v>()</v>
      </c>
      <c r="AU191" s="132" t="e">
        <f t="shared" si="9"/>
        <v>#N/A</v>
      </c>
    </row>
    <row r="192" spans="1:47" ht="25.05" customHeight="1">
      <c r="A192" s="134"/>
      <c r="B192" s="134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6"/>
      <c r="O192" s="137"/>
      <c r="P192" s="136"/>
      <c r="Q192" s="136"/>
      <c r="R192" s="136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9"/>
      <c r="AN192" s="139"/>
      <c r="AO192" s="139"/>
      <c r="AP192" s="139"/>
      <c r="AQ192" s="140" t="e">
        <f t="shared" si="10"/>
        <v>#N/A</v>
      </c>
      <c r="AR192" s="103"/>
      <c r="AT192" s="131" t="str">
        <f t="shared" si="8"/>
        <v>()</v>
      </c>
      <c r="AU192" s="132" t="e">
        <f t="shared" si="9"/>
        <v>#N/A</v>
      </c>
    </row>
    <row r="193" spans="1:47" ht="25.05" customHeight="1">
      <c r="A193" s="134"/>
      <c r="B193" s="134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6"/>
      <c r="O193" s="137"/>
      <c r="P193" s="136"/>
      <c r="Q193" s="136"/>
      <c r="R193" s="136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9"/>
      <c r="AN193" s="139"/>
      <c r="AO193" s="139"/>
      <c r="AP193" s="139"/>
      <c r="AQ193" s="140" t="e">
        <f t="shared" si="10"/>
        <v>#N/A</v>
      </c>
      <c r="AR193" s="103"/>
      <c r="AT193" s="131" t="str">
        <f t="shared" si="8"/>
        <v>()</v>
      </c>
      <c r="AU193" s="132" t="e">
        <f t="shared" si="9"/>
        <v>#N/A</v>
      </c>
    </row>
    <row r="194" spans="1:47" ht="25.05" customHeight="1">
      <c r="A194" s="134"/>
      <c r="B194" s="134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6"/>
      <c r="O194" s="137"/>
      <c r="P194" s="136"/>
      <c r="Q194" s="136"/>
      <c r="R194" s="136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9"/>
      <c r="AN194" s="139"/>
      <c r="AO194" s="139"/>
      <c r="AP194" s="139"/>
      <c r="AQ194" s="140" t="e">
        <f t="shared" si="10"/>
        <v>#N/A</v>
      </c>
      <c r="AR194" s="103"/>
      <c r="AT194" s="131" t="str">
        <f t="shared" si="8"/>
        <v>()</v>
      </c>
      <c r="AU194" s="132" t="e">
        <f t="shared" si="9"/>
        <v>#N/A</v>
      </c>
    </row>
    <row r="195" spans="1:47" ht="25.05" customHeight="1">
      <c r="A195" s="134"/>
      <c r="B195" s="134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6"/>
      <c r="O195" s="137"/>
      <c r="P195" s="136"/>
      <c r="Q195" s="136"/>
      <c r="R195" s="136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9"/>
      <c r="AN195" s="139"/>
      <c r="AO195" s="139"/>
      <c r="AP195" s="139"/>
      <c r="AQ195" s="140" t="e">
        <f t="shared" si="10"/>
        <v>#N/A</v>
      </c>
      <c r="AR195" s="103"/>
      <c r="AT195" s="131" t="str">
        <f t="shared" si="8"/>
        <v>()</v>
      </c>
      <c r="AU195" s="132" t="e">
        <f t="shared" si="9"/>
        <v>#N/A</v>
      </c>
    </row>
    <row r="196" spans="1:47" ht="25.05" customHeight="1">
      <c r="A196" s="134"/>
      <c r="B196" s="134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6"/>
      <c r="O196" s="137"/>
      <c r="P196" s="136"/>
      <c r="Q196" s="136"/>
      <c r="R196" s="136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9"/>
      <c r="AN196" s="139"/>
      <c r="AO196" s="139"/>
      <c r="AP196" s="139"/>
      <c r="AQ196" s="140" t="e">
        <f t="shared" ref="AQ196:AQ259" si="11">VLOOKUP(S196&amp;AF196,AV:AW,2,0)</f>
        <v>#N/A</v>
      </c>
      <c r="AR196" s="103"/>
      <c r="AT196" s="131" t="str">
        <f t="shared" ref="AT196:AT259" si="12">C196&amp;"("&amp;D196&amp;")"</f>
        <v>()</v>
      </c>
      <c r="AU196" s="132" t="e">
        <f t="shared" si="9"/>
        <v>#N/A</v>
      </c>
    </row>
    <row r="197" spans="1:47" ht="25.05" customHeight="1">
      <c r="A197" s="134"/>
      <c r="B197" s="134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6"/>
      <c r="O197" s="137"/>
      <c r="P197" s="136"/>
      <c r="Q197" s="136"/>
      <c r="R197" s="136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9"/>
      <c r="AN197" s="139"/>
      <c r="AO197" s="139"/>
      <c r="AP197" s="139"/>
      <c r="AQ197" s="140" t="e">
        <f t="shared" si="11"/>
        <v>#N/A</v>
      </c>
      <c r="AR197" s="103"/>
      <c r="AT197" s="131" t="str">
        <f t="shared" si="12"/>
        <v>()</v>
      </c>
      <c r="AU197" s="132" t="e">
        <f t="shared" si="9"/>
        <v>#N/A</v>
      </c>
    </row>
    <row r="198" spans="1:47" ht="25.05" customHeight="1">
      <c r="A198" s="134"/>
      <c r="B198" s="134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6"/>
      <c r="O198" s="137"/>
      <c r="P198" s="136"/>
      <c r="Q198" s="136"/>
      <c r="R198" s="136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9"/>
      <c r="AN198" s="139"/>
      <c r="AO198" s="139"/>
      <c r="AP198" s="139"/>
      <c r="AQ198" s="140" t="e">
        <f t="shared" si="11"/>
        <v>#N/A</v>
      </c>
      <c r="AR198" s="103"/>
      <c r="AT198" s="131" t="str">
        <f t="shared" si="12"/>
        <v>()</v>
      </c>
      <c r="AU198" s="132" t="e">
        <f t="shared" si="9"/>
        <v>#N/A</v>
      </c>
    </row>
    <row r="199" spans="1:47" ht="25.05" customHeight="1">
      <c r="A199" s="134"/>
      <c r="B199" s="134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6"/>
      <c r="O199" s="137"/>
      <c r="P199" s="136"/>
      <c r="Q199" s="136"/>
      <c r="R199" s="136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9"/>
      <c r="AN199" s="139"/>
      <c r="AO199" s="139"/>
      <c r="AP199" s="139"/>
      <c r="AQ199" s="140" t="e">
        <f t="shared" si="11"/>
        <v>#N/A</v>
      </c>
      <c r="AR199" s="103"/>
      <c r="AT199" s="131" t="str">
        <f t="shared" si="12"/>
        <v>()</v>
      </c>
      <c r="AU199" s="132" t="e">
        <f t="shared" si="9"/>
        <v>#N/A</v>
      </c>
    </row>
    <row r="200" spans="1:47" ht="25.05" customHeight="1">
      <c r="A200" s="134"/>
      <c r="B200" s="134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6"/>
      <c r="O200" s="137"/>
      <c r="P200" s="136"/>
      <c r="Q200" s="136"/>
      <c r="R200" s="136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9"/>
      <c r="AN200" s="139"/>
      <c r="AO200" s="139"/>
      <c r="AP200" s="139"/>
      <c r="AQ200" s="140" t="e">
        <f t="shared" si="11"/>
        <v>#N/A</v>
      </c>
      <c r="AR200" s="103"/>
      <c r="AT200" s="131" t="str">
        <f t="shared" si="12"/>
        <v>()</v>
      </c>
      <c r="AU200" s="132" t="e">
        <f t="shared" si="9"/>
        <v>#N/A</v>
      </c>
    </row>
    <row r="201" spans="1:47" ht="25.05" customHeight="1">
      <c r="A201" s="134"/>
      <c r="B201" s="134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6"/>
      <c r="O201" s="137"/>
      <c r="P201" s="136"/>
      <c r="Q201" s="136"/>
      <c r="R201" s="136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9"/>
      <c r="AN201" s="139"/>
      <c r="AO201" s="139"/>
      <c r="AP201" s="139"/>
      <c r="AQ201" s="140" t="e">
        <f t="shared" si="11"/>
        <v>#N/A</v>
      </c>
      <c r="AR201" s="103"/>
      <c r="AT201" s="131" t="str">
        <f t="shared" si="12"/>
        <v>()</v>
      </c>
      <c r="AU201" s="132" t="e">
        <f t="shared" si="9"/>
        <v>#N/A</v>
      </c>
    </row>
    <row r="202" spans="1:47" ht="25.05" customHeight="1">
      <c r="A202" s="134"/>
      <c r="B202" s="134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6"/>
      <c r="O202" s="137"/>
      <c r="P202" s="136"/>
      <c r="Q202" s="136"/>
      <c r="R202" s="136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9"/>
      <c r="AN202" s="139"/>
      <c r="AO202" s="139"/>
      <c r="AP202" s="139"/>
      <c r="AQ202" s="140" t="e">
        <f t="shared" si="11"/>
        <v>#N/A</v>
      </c>
      <c r="AR202" s="103"/>
      <c r="AT202" s="131" t="str">
        <f t="shared" si="12"/>
        <v>()</v>
      </c>
      <c r="AU202" s="132" t="e">
        <f t="shared" si="9"/>
        <v>#N/A</v>
      </c>
    </row>
    <row r="203" spans="1:47" ht="25.05" customHeight="1">
      <c r="A203" s="134"/>
      <c r="B203" s="134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6"/>
      <c r="O203" s="137"/>
      <c r="P203" s="136"/>
      <c r="Q203" s="136"/>
      <c r="R203" s="136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9"/>
      <c r="AN203" s="139"/>
      <c r="AO203" s="139"/>
      <c r="AP203" s="139"/>
      <c r="AQ203" s="140" t="e">
        <f t="shared" si="11"/>
        <v>#N/A</v>
      </c>
      <c r="AR203" s="103"/>
      <c r="AT203" s="131" t="str">
        <f t="shared" si="12"/>
        <v>()</v>
      </c>
      <c r="AU203" s="132" t="e">
        <f t="shared" si="9"/>
        <v>#N/A</v>
      </c>
    </row>
    <row r="204" spans="1:47" ht="25.05" customHeight="1">
      <c r="A204" s="134"/>
      <c r="B204" s="134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6"/>
      <c r="O204" s="137"/>
      <c r="P204" s="136"/>
      <c r="Q204" s="136"/>
      <c r="R204" s="136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9"/>
      <c r="AN204" s="139"/>
      <c r="AO204" s="139"/>
      <c r="AP204" s="139"/>
      <c r="AQ204" s="140" t="e">
        <f t="shared" si="11"/>
        <v>#N/A</v>
      </c>
      <c r="AR204" s="103"/>
      <c r="AT204" s="131" t="str">
        <f t="shared" si="12"/>
        <v>()</v>
      </c>
      <c r="AU204" s="132" t="e">
        <f t="shared" si="9"/>
        <v>#N/A</v>
      </c>
    </row>
    <row r="205" spans="1:47" ht="25.05" customHeight="1">
      <c r="A205" s="134"/>
      <c r="B205" s="134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6"/>
      <c r="O205" s="137"/>
      <c r="P205" s="136"/>
      <c r="Q205" s="136"/>
      <c r="R205" s="136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9"/>
      <c r="AN205" s="139"/>
      <c r="AO205" s="139"/>
      <c r="AP205" s="139"/>
      <c r="AQ205" s="140" t="e">
        <f t="shared" si="11"/>
        <v>#N/A</v>
      </c>
      <c r="AR205" s="103"/>
      <c r="AT205" s="131" t="str">
        <f t="shared" si="12"/>
        <v>()</v>
      </c>
      <c r="AU205" s="132" t="e">
        <f t="shared" si="9"/>
        <v>#N/A</v>
      </c>
    </row>
    <row r="206" spans="1:47" ht="25.05" customHeight="1">
      <c r="A206" s="134"/>
      <c r="B206" s="134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6"/>
      <c r="O206" s="137"/>
      <c r="P206" s="136"/>
      <c r="Q206" s="136"/>
      <c r="R206" s="136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9"/>
      <c r="AN206" s="139"/>
      <c r="AO206" s="139"/>
      <c r="AP206" s="139"/>
      <c r="AQ206" s="140" t="e">
        <f t="shared" si="11"/>
        <v>#N/A</v>
      </c>
      <c r="AR206" s="103"/>
      <c r="AT206" s="131" t="str">
        <f t="shared" si="12"/>
        <v>()</v>
      </c>
      <c r="AU206" s="132" t="e">
        <f t="shared" si="9"/>
        <v>#N/A</v>
      </c>
    </row>
    <row r="207" spans="1:47" ht="25.05" customHeight="1">
      <c r="A207" s="134"/>
      <c r="B207" s="134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6"/>
      <c r="O207" s="137"/>
      <c r="P207" s="136"/>
      <c r="Q207" s="136"/>
      <c r="R207" s="136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9"/>
      <c r="AN207" s="139"/>
      <c r="AO207" s="139"/>
      <c r="AP207" s="139"/>
      <c r="AQ207" s="140" t="e">
        <f t="shared" si="11"/>
        <v>#N/A</v>
      </c>
      <c r="AR207" s="103"/>
      <c r="AT207" s="131" t="str">
        <f t="shared" si="12"/>
        <v>()</v>
      </c>
      <c r="AU207" s="132" t="e">
        <f t="shared" si="9"/>
        <v>#N/A</v>
      </c>
    </row>
    <row r="208" spans="1:47" ht="25.05" customHeight="1">
      <c r="A208" s="134"/>
      <c r="B208" s="134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6"/>
      <c r="O208" s="137"/>
      <c r="P208" s="136"/>
      <c r="Q208" s="136"/>
      <c r="R208" s="136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9"/>
      <c r="AN208" s="139"/>
      <c r="AO208" s="139"/>
      <c r="AP208" s="139"/>
      <c r="AQ208" s="140" t="e">
        <f t="shared" si="11"/>
        <v>#N/A</v>
      </c>
      <c r="AR208" s="103"/>
      <c r="AT208" s="131" t="str">
        <f t="shared" si="12"/>
        <v>()</v>
      </c>
      <c r="AU208" s="132" t="e">
        <f t="shared" si="9"/>
        <v>#N/A</v>
      </c>
    </row>
    <row r="209" spans="1:47" ht="25.05" customHeight="1">
      <c r="A209" s="134"/>
      <c r="B209" s="134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6"/>
      <c r="O209" s="137"/>
      <c r="P209" s="136"/>
      <c r="Q209" s="136"/>
      <c r="R209" s="136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9"/>
      <c r="AN209" s="139"/>
      <c r="AO209" s="139"/>
      <c r="AP209" s="139"/>
      <c r="AQ209" s="140" t="e">
        <f t="shared" si="11"/>
        <v>#N/A</v>
      </c>
      <c r="AR209" s="103"/>
      <c r="AT209" s="131" t="str">
        <f t="shared" si="12"/>
        <v>()</v>
      </c>
      <c r="AU209" s="132" t="e">
        <f t="shared" si="9"/>
        <v>#N/A</v>
      </c>
    </row>
    <row r="210" spans="1:47" ht="25.05" customHeight="1">
      <c r="A210" s="134"/>
      <c r="B210" s="134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6"/>
      <c r="O210" s="137"/>
      <c r="P210" s="136"/>
      <c r="Q210" s="136"/>
      <c r="R210" s="136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9"/>
      <c r="AN210" s="139"/>
      <c r="AO210" s="139"/>
      <c r="AP210" s="139"/>
      <c r="AQ210" s="140" t="e">
        <f t="shared" si="11"/>
        <v>#N/A</v>
      </c>
      <c r="AR210" s="103"/>
      <c r="AT210" s="131" t="str">
        <f t="shared" si="12"/>
        <v>()</v>
      </c>
      <c r="AU210" s="132" t="e">
        <f t="shared" si="9"/>
        <v>#N/A</v>
      </c>
    </row>
    <row r="211" spans="1:47" ht="25.05" customHeight="1">
      <c r="A211" s="134"/>
      <c r="B211" s="134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6"/>
      <c r="O211" s="137"/>
      <c r="P211" s="136"/>
      <c r="Q211" s="136"/>
      <c r="R211" s="136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9"/>
      <c r="AN211" s="139"/>
      <c r="AO211" s="139"/>
      <c r="AP211" s="139"/>
      <c r="AQ211" s="140" t="e">
        <f t="shared" si="11"/>
        <v>#N/A</v>
      </c>
      <c r="AR211" s="103"/>
      <c r="AT211" s="131" t="str">
        <f t="shared" si="12"/>
        <v>()</v>
      </c>
      <c r="AU211" s="132" t="e">
        <f t="shared" si="9"/>
        <v>#N/A</v>
      </c>
    </row>
    <row r="212" spans="1:47" ht="25.05" customHeight="1">
      <c r="A212" s="134"/>
      <c r="B212" s="134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6"/>
      <c r="O212" s="137"/>
      <c r="P212" s="136"/>
      <c r="Q212" s="136"/>
      <c r="R212" s="136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9"/>
      <c r="AN212" s="139"/>
      <c r="AO212" s="139"/>
      <c r="AP212" s="139"/>
      <c r="AQ212" s="140" t="e">
        <f t="shared" si="11"/>
        <v>#N/A</v>
      </c>
      <c r="AR212" s="103"/>
      <c r="AT212" s="131" t="str">
        <f t="shared" si="12"/>
        <v>()</v>
      </c>
      <c r="AU212" s="132" t="e">
        <f t="shared" si="9"/>
        <v>#N/A</v>
      </c>
    </row>
    <row r="213" spans="1:47" ht="25.05" customHeight="1">
      <c r="A213" s="134"/>
      <c r="B213" s="134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6"/>
      <c r="O213" s="137"/>
      <c r="P213" s="136"/>
      <c r="Q213" s="136"/>
      <c r="R213" s="136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9"/>
      <c r="AN213" s="139"/>
      <c r="AO213" s="139"/>
      <c r="AP213" s="139"/>
      <c r="AQ213" s="140" t="e">
        <f t="shared" si="11"/>
        <v>#N/A</v>
      </c>
      <c r="AR213" s="103"/>
      <c r="AT213" s="131" t="str">
        <f t="shared" si="12"/>
        <v>()</v>
      </c>
      <c r="AU213" s="132" t="e">
        <f t="shared" si="9"/>
        <v>#N/A</v>
      </c>
    </row>
    <row r="214" spans="1:47" ht="25.05" customHeight="1">
      <c r="A214" s="134"/>
      <c r="B214" s="134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6"/>
      <c r="O214" s="137"/>
      <c r="P214" s="136"/>
      <c r="Q214" s="136"/>
      <c r="R214" s="136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9"/>
      <c r="AN214" s="139"/>
      <c r="AO214" s="139"/>
      <c r="AP214" s="139"/>
      <c r="AQ214" s="140" t="e">
        <f t="shared" si="11"/>
        <v>#N/A</v>
      </c>
      <c r="AR214" s="103"/>
      <c r="AT214" s="131" t="str">
        <f t="shared" si="12"/>
        <v>()</v>
      </c>
      <c r="AU214" s="132" t="e">
        <f t="shared" si="9"/>
        <v>#N/A</v>
      </c>
    </row>
    <row r="215" spans="1:47" ht="25.05" customHeight="1">
      <c r="A215" s="134"/>
      <c r="B215" s="134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6"/>
      <c r="O215" s="137"/>
      <c r="P215" s="136"/>
      <c r="Q215" s="136"/>
      <c r="R215" s="136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9"/>
      <c r="AN215" s="139"/>
      <c r="AO215" s="139"/>
      <c r="AP215" s="139"/>
      <c r="AQ215" s="140" t="e">
        <f t="shared" si="11"/>
        <v>#N/A</v>
      </c>
      <c r="AR215" s="103"/>
      <c r="AT215" s="131" t="str">
        <f t="shared" si="12"/>
        <v>()</v>
      </c>
      <c r="AU215" s="132" t="e">
        <f t="shared" si="9"/>
        <v>#N/A</v>
      </c>
    </row>
    <row r="216" spans="1:47" ht="25.05" customHeight="1">
      <c r="A216" s="134"/>
      <c r="B216" s="134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6"/>
      <c r="O216" s="137"/>
      <c r="P216" s="136"/>
      <c r="Q216" s="136"/>
      <c r="R216" s="136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9"/>
      <c r="AN216" s="139"/>
      <c r="AO216" s="139"/>
      <c r="AP216" s="139"/>
      <c r="AQ216" s="140" t="e">
        <f t="shared" si="11"/>
        <v>#N/A</v>
      </c>
      <c r="AR216" s="103"/>
      <c r="AT216" s="131" t="str">
        <f t="shared" si="12"/>
        <v>()</v>
      </c>
      <c r="AU216" s="132" t="e">
        <f t="shared" si="9"/>
        <v>#N/A</v>
      </c>
    </row>
    <row r="217" spans="1:47" ht="25.05" customHeight="1">
      <c r="A217" s="134"/>
      <c r="B217" s="134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6"/>
      <c r="O217" s="137"/>
      <c r="P217" s="136"/>
      <c r="Q217" s="136"/>
      <c r="R217" s="136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9"/>
      <c r="AN217" s="139"/>
      <c r="AO217" s="139"/>
      <c r="AP217" s="139"/>
      <c r="AQ217" s="140" t="e">
        <f t="shared" si="11"/>
        <v>#N/A</v>
      </c>
      <c r="AR217" s="103"/>
      <c r="AT217" s="131" t="str">
        <f t="shared" si="12"/>
        <v>()</v>
      </c>
      <c r="AU217" s="132" t="e">
        <f t="shared" si="9"/>
        <v>#N/A</v>
      </c>
    </row>
    <row r="218" spans="1:47" ht="25.05" customHeight="1">
      <c r="A218" s="134"/>
      <c r="B218" s="134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6"/>
      <c r="O218" s="137"/>
      <c r="P218" s="136"/>
      <c r="Q218" s="136"/>
      <c r="R218" s="136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9"/>
      <c r="AN218" s="139"/>
      <c r="AO218" s="139"/>
      <c r="AP218" s="139"/>
      <c r="AQ218" s="140" t="e">
        <f t="shared" si="11"/>
        <v>#N/A</v>
      </c>
      <c r="AR218" s="103"/>
      <c r="AT218" s="131" t="str">
        <f t="shared" si="12"/>
        <v>()</v>
      </c>
      <c r="AU218" s="132" t="e">
        <f t="shared" si="9"/>
        <v>#N/A</v>
      </c>
    </row>
    <row r="219" spans="1:47" ht="25.05" customHeight="1">
      <c r="A219" s="134"/>
      <c r="B219" s="134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6"/>
      <c r="O219" s="137"/>
      <c r="P219" s="136"/>
      <c r="Q219" s="136"/>
      <c r="R219" s="136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9"/>
      <c r="AN219" s="139"/>
      <c r="AO219" s="139"/>
      <c r="AP219" s="139"/>
      <c r="AQ219" s="140" t="e">
        <f t="shared" si="11"/>
        <v>#N/A</v>
      </c>
      <c r="AR219" s="103"/>
      <c r="AT219" s="131" t="str">
        <f t="shared" si="12"/>
        <v>()</v>
      </c>
      <c r="AU219" s="132" t="e">
        <f t="shared" si="9"/>
        <v>#N/A</v>
      </c>
    </row>
    <row r="220" spans="1:47" ht="25.05" customHeight="1">
      <c r="A220" s="134"/>
      <c r="B220" s="134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6"/>
      <c r="O220" s="137"/>
      <c r="P220" s="136"/>
      <c r="Q220" s="136"/>
      <c r="R220" s="136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9"/>
      <c r="AN220" s="139"/>
      <c r="AO220" s="139"/>
      <c r="AP220" s="139"/>
      <c r="AQ220" s="140" t="e">
        <f t="shared" si="11"/>
        <v>#N/A</v>
      </c>
      <c r="AR220" s="103"/>
      <c r="AT220" s="131" t="str">
        <f t="shared" si="12"/>
        <v>()</v>
      </c>
      <c r="AU220" s="132" t="e">
        <f t="shared" si="9"/>
        <v>#N/A</v>
      </c>
    </row>
    <row r="221" spans="1:47" ht="25.05" customHeight="1">
      <c r="A221" s="134"/>
      <c r="B221" s="134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6"/>
      <c r="O221" s="137"/>
      <c r="P221" s="136"/>
      <c r="Q221" s="136"/>
      <c r="R221" s="136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9"/>
      <c r="AN221" s="139"/>
      <c r="AO221" s="139"/>
      <c r="AP221" s="139"/>
      <c r="AQ221" s="140" t="e">
        <f t="shared" si="11"/>
        <v>#N/A</v>
      </c>
      <c r="AR221" s="103"/>
      <c r="AT221" s="131" t="str">
        <f t="shared" si="12"/>
        <v>()</v>
      </c>
      <c r="AU221" s="132" t="e">
        <f t="shared" si="9"/>
        <v>#N/A</v>
      </c>
    </row>
    <row r="222" spans="1:47" ht="25.05" customHeight="1">
      <c r="A222" s="134"/>
      <c r="B222" s="134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6"/>
      <c r="O222" s="137"/>
      <c r="P222" s="136"/>
      <c r="Q222" s="136"/>
      <c r="R222" s="136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9"/>
      <c r="AN222" s="139"/>
      <c r="AO222" s="139"/>
      <c r="AP222" s="139"/>
      <c r="AQ222" s="140" t="e">
        <f t="shared" si="11"/>
        <v>#N/A</v>
      </c>
      <c r="AR222" s="103"/>
      <c r="AT222" s="131" t="str">
        <f t="shared" si="12"/>
        <v>()</v>
      </c>
      <c r="AU222" s="132" t="e">
        <f t="shared" ref="AU222:AU285" si="13">AT222&amp;IF(COUNTIF(AQ223:AQ1134,AQ222),"，"&amp;VLOOKUP(AQ222,AQ223:AU1134,5,0),"")</f>
        <v>#N/A</v>
      </c>
    </row>
    <row r="223" spans="1:47" ht="25.05" customHeight="1">
      <c r="A223" s="134"/>
      <c r="B223" s="134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6"/>
      <c r="O223" s="137"/>
      <c r="P223" s="136"/>
      <c r="Q223" s="136"/>
      <c r="R223" s="136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9"/>
      <c r="AN223" s="139"/>
      <c r="AO223" s="139"/>
      <c r="AP223" s="139"/>
      <c r="AQ223" s="140" t="e">
        <f t="shared" si="11"/>
        <v>#N/A</v>
      </c>
      <c r="AR223" s="103"/>
      <c r="AT223" s="131" t="str">
        <f t="shared" si="12"/>
        <v>()</v>
      </c>
      <c r="AU223" s="132" t="e">
        <f t="shared" si="13"/>
        <v>#N/A</v>
      </c>
    </row>
    <row r="224" spans="1:47" ht="25.05" customHeight="1">
      <c r="A224" s="134"/>
      <c r="B224" s="134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6"/>
      <c r="O224" s="137"/>
      <c r="P224" s="136"/>
      <c r="Q224" s="136"/>
      <c r="R224" s="136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9"/>
      <c r="AN224" s="139"/>
      <c r="AO224" s="139"/>
      <c r="AP224" s="139"/>
      <c r="AQ224" s="140" t="e">
        <f t="shared" si="11"/>
        <v>#N/A</v>
      </c>
      <c r="AR224" s="103"/>
      <c r="AT224" s="131" t="str">
        <f t="shared" si="12"/>
        <v>()</v>
      </c>
      <c r="AU224" s="132" t="e">
        <f t="shared" si="13"/>
        <v>#N/A</v>
      </c>
    </row>
    <row r="225" spans="1:47" ht="25.05" customHeight="1">
      <c r="A225" s="134"/>
      <c r="B225" s="134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6"/>
      <c r="O225" s="137"/>
      <c r="P225" s="136"/>
      <c r="Q225" s="136"/>
      <c r="R225" s="136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9"/>
      <c r="AN225" s="139"/>
      <c r="AO225" s="139"/>
      <c r="AP225" s="139"/>
      <c r="AQ225" s="140" t="e">
        <f t="shared" si="11"/>
        <v>#N/A</v>
      </c>
      <c r="AR225" s="103"/>
      <c r="AT225" s="131" t="str">
        <f t="shared" si="12"/>
        <v>()</v>
      </c>
      <c r="AU225" s="132" t="e">
        <f t="shared" si="13"/>
        <v>#N/A</v>
      </c>
    </row>
    <row r="226" spans="1:47" ht="25.05" customHeight="1">
      <c r="A226" s="134"/>
      <c r="B226" s="134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6"/>
      <c r="O226" s="137"/>
      <c r="P226" s="136"/>
      <c r="Q226" s="136"/>
      <c r="R226" s="136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9"/>
      <c r="AN226" s="139"/>
      <c r="AO226" s="139"/>
      <c r="AP226" s="139"/>
      <c r="AQ226" s="140" t="e">
        <f t="shared" si="11"/>
        <v>#N/A</v>
      </c>
      <c r="AR226" s="103"/>
      <c r="AT226" s="131" t="str">
        <f t="shared" si="12"/>
        <v>()</v>
      </c>
      <c r="AU226" s="132" t="e">
        <f t="shared" si="13"/>
        <v>#N/A</v>
      </c>
    </row>
    <row r="227" spans="1:47" ht="25.05" customHeight="1">
      <c r="A227" s="134"/>
      <c r="B227" s="134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6"/>
      <c r="O227" s="137"/>
      <c r="P227" s="136"/>
      <c r="Q227" s="136"/>
      <c r="R227" s="136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9"/>
      <c r="AN227" s="139"/>
      <c r="AO227" s="139"/>
      <c r="AP227" s="139"/>
      <c r="AQ227" s="140" t="e">
        <f t="shared" si="11"/>
        <v>#N/A</v>
      </c>
      <c r="AR227" s="103"/>
      <c r="AT227" s="131" t="str">
        <f t="shared" si="12"/>
        <v>()</v>
      </c>
      <c r="AU227" s="132" t="e">
        <f t="shared" si="13"/>
        <v>#N/A</v>
      </c>
    </row>
    <row r="228" spans="1:47" ht="25.05" customHeight="1">
      <c r="A228" s="134"/>
      <c r="B228" s="134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6"/>
      <c r="O228" s="137"/>
      <c r="P228" s="136"/>
      <c r="Q228" s="136"/>
      <c r="R228" s="136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9"/>
      <c r="AN228" s="139"/>
      <c r="AO228" s="139"/>
      <c r="AP228" s="139"/>
      <c r="AQ228" s="140" t="e">
        <f t="shared" si="11"/>
        <v>#N/A</v>
      </c>
      <c r="AR228" s="103"/>
      <c r="AT228" s="131" t="str">
        <f t="shared" si="12"/>
        <v>()</v>
      </c>
      <c r="AU228" s="132" t="e">
        <f t="shared" si="13"/>
        <v>#N/A</v>
      </c>
    </row>
    <row r="229" spans="1:47" ht="25.05" customHeight="1">
      <c r="A229" s="134"/>
      <c r="B229" s="134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6"/>
      <c r="O229" s="137"/>
      <c r="P229" s="136"/>
      <c r="Q229" s="136"/>
      <c r="R229" s="136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9"/>
      <c r="AN229" s="139"/>
      <c r="AO229" s="139"/>
      <c r="AP229" s="139"/>
      <c r="AQ229" s="140" t="e">
        <f t="shared" si="11"/>
        <v>#N/A</v>
      </c>
      <c r="AR229" s="103"/>
      <c r="AT229" s="131" t="str">
        <f t="shared" si="12"/>
        <v>()</v>
      </c>
      <c r="AU229" s="132" t="e">
        <f t="shared" si="13"/>
        <v>#N/A</v>
      </c>
    </row>
    <row r="230" spans="1:47" ht="25.05" customHeight="1">
      <c r="A230" s="134"/>
      <c r="B230" s="134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6"/>
      <c r="O230" s="137"/>
      <c r="P230" s="136"/>
      <c r="Q230" s="136"/>
      <c r="R230" s="136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9"/>
      <c r="AN230" s="139"/>
      <c r="AO230" s="139"/>
      <c r="AP230" s="139"/>
      <c r="AQ230" s="140" t="e">
        <f t="shared" si="11"/>
        <v>#N/A</v>
      </c>
      <c r="AR230" s="103"/>
      <c r="AT230" s="131" t="str">
        <f t="shared" si="12"/>
        <v>()</v>
      </c>
      <c r="AU230" s="132" t="e">
        <f t="shared" si="13"/>
        <v>#N/A</v>
      </c>
    </row>
    <row r="231" spans="1:47" ht="25.05" customHeight="1">
      <c r="A231" s="134"/>
      <c r="B231" s="134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6"/>
      <c r="O231" s="137"/>
      <c r="P231" s="136"/>
      <c r="Q231" s="136"/>
      <c r="R231" s="136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9"/>
      <c r="AN231" s="139"/>
      <c r="AO231" s="139"/>
      <c r="AP231" s="139"/>
      <c r="AQ231" s="140" t="e">
        <f t="shared" si="11"/>
        <v>#N/A</v>
      </c>
      <c r="AR231" s="103"/>
      <c r="AT231" s="131" t="str">
        <f t="shared" si="12"/>
        <v>()</v>
      </c>
      <c r="AU231" s="132" t="e">
        <f t="shared" si="13"/>
        <v>#N/A</v>
      </c>
    </row>
    <row r="232" spans="1:47" ht="25.05" customHeight="1">
      <c r="A232" s="134"/>
      <c r="B232" s="134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6"/>
      <c r="O232" s="137"/>
      <c r="P232" s="136"/>
      <c r="Q232" s="136"/>
      <c r="R232" s="136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9"/>
      <c r="AN232" s="139"/>
      <c r="AO232" s="139"/>
      <c r="AP232" s="139"/>
      <c r="AQ232" s="140" t="e">
        <f t="shared" si="11"/>
        <v>#N/A</v>
      </c>
      <c r="AR232" s="103"/>
      <c r="AT232" s="131" t="str">
        <f t="shared" si="12"/>
        <v>()</v>
      </c>
      <c r="AU232" s="132" t="e">
        <f t="shared" si="13"/>
        <v>#N/A</v>
      </c>
    </row>
    <row r="233" spans="1:47">
      <c r="A233" s="134"/>
      <c r="B233" s="134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6"/>
      <c r="O233" s="137"/>
      <c r="P233" s="136"/>
      <c r="Q233" s="136"/>
      <c r="R233" s="136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9"/>
      <c r="AN233" s="139"/>
      <c r="AO233" s="139"/>
      <c r="AP233" s="139"/>
      <c r="AQ233" s="140" t="e">
        <f t="shared" si="11"/>
        <v>#N/A</v>
      </c>
      <c r="AR233" s="103"/>
      <c r="AT233" s="131" t="str">
        <f t="shared" si="12"/>
        <v>()</v>
      </c>
      <c r="AU233" s="132" t="e">
        <f t="shared" si="13"/>
        <v>#N/A</v>
      </c>
    </row>
    <row r="234" spans="1:47">
      <c r="A234" s="134"/>
      <c r="B234" s="134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6"/>
      <c r="O234" s="137"/>
      <c r="P234" s="136"/>
      <c r="Q234" s="136"/>
      <c r="R234" s="136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9"/>
      <c r="AN234" s="139"/>
      <c r="AO234" s="139"/>
      <c r="AP234" s="139"/>
      <c r="AQ234" s="140" t="e">
        <f t="shared" si="11"/>
        <v>#N/A</v>
      </c>
      <c r="AR234" s="103"/>
      <c r="AT234" s="131" t="str">
        <f t="shared" si="12"/>
        <v>()</v>
      </c>
      <c r="AU234" s="132" t="e">
        <f t="shared" si="13"/>
        <v>#N/A</v>
      </c>
    </row>
    <row r="235" spans="1:47">
      <c r="A235" s="134"/>
      <c r="B235" s="134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6"/>
      <c r="O235" s="137"/>
      <c r="P235" s="136"/>
      <c r="Q235" s="136"/>
      <c r="R235" s="136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9"/>
      <c r="AN235" s="139"/>
      <c r="AO235" s="139"/>
      <c r="AP235" s="139"/>
      <c r="AQ235" s="140" t="e">
        <f t="shared" si="11"/>
        <v>#N/A</v>
      </c>
      <c r="AR235" s="103"/>
      <c r="AT235" s="131" t="str">
        <f t="shared" si="12"/>
        <v>()</v>
      </c>
      <c r="AU235" s="132" t="e">
        <f t="shared" si="13"/>
        <v>#N/A</v>
      </c>
    </row>
    <row r="236" spans="1:47">
      <c r="A236" s="134"/>
      <c r="B236" s="134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6"/>
      <c r="O236" s="137"/>
      <c r="P236" s="136"/>
      <c r="Q236" s="136"/>
      <c r="R236" s="136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9"/>
      <c r="AN236" s="139"/>
      <c r="AO236" s="139"/>
      <c r="AP236" s="139"/>
      <c r="AQ236" s="140" t="e">
        <f t="shared" si="11"/>
        <v>#N/A</v>
      </c>
      <c r="AR236" s="103"/>
      <c r="AT236" s="131" t="str">
        <f t="shared" si="12"/>
        <v>()</v>
      </c>
      <c r="AU236" s="132" t="e">
        <f t="shared" si="13"/>
        <v>#N/A</v>
      </c>
    </row>
    <row r="237" spans="1:47">
      <c r="A237" s="134"/>
      <c r="B237" s="134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6"/>
      <c r="O237" s="137"/>
      <c r="P237" s="136"/>
      <c r="Q237" s="136"/>
      <c r="R237" s="136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9"/>
      <c r="AN237" s="139"/>
      <c r="AO237" s="139"/>
      <c r="AP237" s="139"/>
      <c r="AQ237" s="140" t="e">
        <f t="shared" si="11"/>
        <v>#N/A</v>
      </c>
      <c r="AR237" s="103"/>
      <c r="AT237" s="131" t="str">
        <f t="shared" si="12"/>
        <v>()</v>
      </c>
      <c r="AU237" s="132" t="e">
        <f t="shared" si="13"/>
        <v>#N/A</v>
      </c>
    </row>
    <row r="238" spans="1:47">
      <c r="A238" s="134"/>
      <c r="B238" s="134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6"/>
      <c r="O238" s="137"/>
      <c r="P238" s="136"/>
      <c r="Q238" s="136"/>
      <c r="R238" s="136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9"/>
      <c r="AN238" s="139"/>
      <c r="AO238" s="139"/>
      <c r="AP238" s="139"/>
      <c r="AQ238" s="140" t="e">
        <f t="shared" si="11"/>
        <v>#N/A</v>
      </c>
      <c r="AR238" s="103"/>
      <c r="AT238" s="131" t="str">
        <f t="shared" si="12"/>
        <v>()</v>
      </c>
      <c r="AU238" s="132" t="e">
        <f t="shared" si="13"/>
        <v>#N/A</v>
      </c>
    </row>
    <row r="239" spans="1:47">
      <c r="A239" s="134"/>
      <c r="B239" s="134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6"/>
      <c r="O239" s="137"/>
      <c r="P239" s="136"/>
      <c r="Q239" s="136"/>
      <c r="R239" s="136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9"/>
      <c r="AN239" s="139"/>
      <c r="AO239" s="139"/>
      <c r="AP239" s="139"/>
      <c r="AQ239" s="140" t="e">
        <f t="shared" si="11"/>
        <v>#N/A</v>
      </c>
      <c r="AR239" s="103"/>
      <c r="AT239" s="131" t="str">
        <f t="shared" si="12"/>
        <v>()</v>
      </c>
      <c r="AU239" s="132" t="e">
        <f t="shared" si="13"/>
        <v>#N/A</v>
      </c>
    </row>
    <row r="240" spans="1:47">
      <c r="A240" s="134"/>
      <c r="B240" s="134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6"/>
      <c r="O240" s="137"/>
      <c r="P240" s="136"/>
      <c r="Q240" s="136"/>
      <c r="R240" s="136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9"/>
      <c r="AN240" s="139"/>
      <c r="AO240" s="139"/>
      <c r="AP240" s="139"/>
      <c r="AQ240" s="140" t="e">
        <f t="shared" si="11"/>
        <v>#N/A</v>
      </c>
      <c r="AR240" s="103"/>
      <c r="AT240" s="131" t="str">
        <f t="shared" si="12"/>
        <v>()</v>
      </c>
      <c r="AU240" s="132" t="e">
        <f t="shared" si="13"/>
        <v>#N/A</v>
      </c>
    </row>
    <row r="241" spans="1:47">
      <c r="A241" s="134"/>
      <c r="B241" s="134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6"/>
      <c r="O241" s="137"/>
      <c r="P241" s="136"/>
      <c r="Q241" s="136"/>
      <c r="R241" s="136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9"/>
      <c r="AN241" s="139"/>
      <c r="AO241" s="139"/>
      <c r="AP241" s="139"/>
      <c r="AQ241" s="140" t="e">
        <f t="shared" si="11"/>
        <v>#N/A</v>
      </c>
      <c r="AR241" s="103"/>
      <c r="AT241" s="131" t="str">
        <f t="shared" si="12"/>
        <v>()</v>
      </c>
      <c r="AU241" s="132" t="e">
        <f t="shared" si="13"/>
        <v>#N/A</v>
      </c>
    </row>
    <row r="242" spans="1:47">
      <c r="A242" s="134"/>
      <c r="B242" s="134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6"/>
      <c r="O242" s="137"/>
      <c r="P242" s="136"/>
      <c r="Q242" s="136"/>
      <c r="R242" s="136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9"/>
      <c r="AN242" s="139"/>
      <c r="AO242" s="139"/>
      <c r="AP242" s="139"/>
      <c r="AQ242" s="140" t="e">
        <f t="shared" si="11"/>
        <v>#N/A</v>
      </c>
      <c r="AR242" s="103"/>
      <c r="AT242" s="131" t="str">
        <f t="shared" si="12"/>
        <v>()</v>
      </c>
      <c r="AU242" s="132" t="e">
        <f t="shared" si="13"/>
        <v>#N/A</v>
      </c>
    </row>
    <row r="243" spans="1:47">
      <c r="A243" s="134"/>
      <c r="B243" s="134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6"/>
      <c r="O243" s="137"/>
      <c r="P243" s="136"/>
      <c r="Q243" s="136"/>
      <c r="R243" s="136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9"/>
      <c r="AN243" s="139"/>
      <c r="AO243" s="139"/>
      <c r="AP243" s="139"/>
      <c r="AQ243" s="140" t="e">
        <f t="shared" si="11"/>
        <v>#N/A</v>
      </c>
      <c r="AR243" s="103"/>
      <c r="AT243" s="131" t="str">
        <f t="shared" si="12"/>
        <v>()</v>
      </c>
      <c r="AU243" s="132" t="e">
        <f t="shared" si="13"/>
        <v>#N/A</v>
      </c>
    </row>
    <row r="244" spans="1:47">
      <c r="A244" s="134"/>
      <c r="B244" s="134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6"/>
      <c r="O244" s="137"/>
      <c r="P244" s="136"/>
      <c r="Q244" s="136"/>
      <c r="R244" s="136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9"/>
      <c r="AN244" s="139"/>
      <c r="AO244" s="139"/>
      <c r="AP244" s="139"/>
      <c r="AQ244" s="140" t="e">
        <f t="shared" si="11"/>
        <v>#N/A</v>
      </c>
      <c r="AR244" s="103"/>
      <c r="AT244" s="131" t="str">
        <f t="shared" si="12"/>
        <v>()</v>
      </c>
      <c r="AU244" s="132" t="e">
        <f t="shared" si="13"/>
        <v>#N/A</v>
      </c>
    </row>
    <row r="245" spans="1:47">
      <c r="A245" s="134"/>
      <c r="B245" s="134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6"/>
      <c r="O245" s="137"/>
      <c r="P245" s="136"/>
      <c r="Q245" s="136"/>
      <c r="R245" s="136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9"/>
      <c r="AN245" s="139"/>
      <c r="AO245" s="139"/>
      <c r="AP245" s="139"/>
      <c r="AQ245" s="140" t="e">
        <f t="shared" si="11"/>
        <v>#N/A</v>
      </c>
      <c r="AR245" s="103"/>
      <c r="AT245" s="131" t="str">
        <f t="shared" si="12"/>
        <v>()</v>
      </c>
      <c r="AU245" s="132" t="e">
        <f t="shared" si="13"/>
        <v>#N/A</v>
      </c>
    </row>
    <row r="246" spans="1:47">
      <c r="A246" s="134"/>
      <c r="B246" s="134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6"/>
      <c r="O246" s="137"/>
      <c r="P246" s="136"/>
      <c r="Q246" s="136"/>
      <c r="R246" s="136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9"/>
      <c r="AN246" s="139"/>
      <c r="AO246" s="139"/>
      <c r="AP246" s="139"/>
      <c r="AQ246" s="140" t="e">
        <f t="shared" si="11"/>
        <v>#N/A</v>
      </c>
      <c r="AR246" s="103"/>
      <c r="AT246" s="131" t="str">
        <f t="shared" si="12"/>
        <v>()</v>
      </c>
      <c r="AU246" s="132" t="e">
        <f t="shared" si="13"/>
        <v>#N/A</v>
      </c>
    </row>
    <row r="247" spans="1:47">
      <c r="A247" s="134"/>
      <c r="B247" s="134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6"/>
      <c r="O247" s="137"/>
      <c r="P247" s="136"/>
      <c r="Q247" s="136"/>
      <c r="R247" s="136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9"/>
      <c r="AN247" s="139"/>
      <c r="AO247" s="139"/>
      <c r="AP247" s="139"/>
      <c r="AQ247" s="140" t="e">
        <f t="shared" si="11"/>
        <v>#N/A</v>
      </c>
      <c r="AR247" s="103"/>
      <c r="AT247" s="131" t="str">
        <f t="shared" si="12"/>
        <v>()</v>
      </c>
      <c r="AU247" s="132" t="e">
        <f t="shared" si="13"/>
        <v>#N/A</v>
      </c>
    </row>
    <row r="248" spans="1:47">
      <c r="A248" s="134"/>
      <c r="B248" s="134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6"/>
      <c r="O248" s="137"/>
      <c r="P248" s="136"/>
      <c r="Q248" s="136"/>
      <c r="R248" s="136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9"/>
      <c r="AN248" s="139"/>
      <c r="AO248" s="139"/>
      <c r="AP248" s="139"/>
      <c r="AQ248" s="140" t="e">
        <f t="shared" si="11"/>
        <v>#N/A</v>
      </c>
      <c r="AR248" s="103"/>
      <c r="AT248" s="131" t="str">
        <f t="shared" si="12"/>
        <v>()</v>
      </c>
      <c r="AU248" s="132" t="e">
        <f t="shared" si="13"/>
        <v>#N/A</v>
      </c>
    </row>
    <row r="249" spans="1:47">
      <c r="A249" s="134"/>
      <c r="B249" s="134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6"/>
      <c r="O249" s="137"/>
      <c r="P249" s="136"/>
      <c r="Q249" s="136"/>
      <c r="R249" s="136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9"/>
      <c r="AN249" s="139"/>
      <c r="AO249" s="139"/>
      <c r="AP249" s="139"/>
      <c r="AQ249" s="140" t="e">
        <f t="shared" si="11"/>
        <v>#N/A</v>
      </c>
      <c r="AR249" s="103"/>
      <c r="AT249" s="131" t="str">
        <f t="shared" si="12"/>
        <v>()</v>
      </c>
      <c r="AU249" s="132" t="e">
        <f t="shared" si="13"/>
        <v>#N/A</v>
      </c>
    </row>
    <row r="250" spans="1:47">
      <c r="A250" s="134"/>
      <c r="B250" s="134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6"/>
      <c r="O250" s="137"/>
      <c r="P250" s="136"/>
      <c r="Q250" s="136"/>
      <c r="R250" s="136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9"/>
      <c r="AN250" s="139"/>
      <c r="AO250" s="139"/>
      <c r="AP250" s="139"/>
      <c r="AQ250" s="140" t="e">
        <f t="shared" si="11"/>
        <v>#N/A</v>
      </c>
      <c r="AR250" s="103"/>
      <c r="AT250" s="131" t="str">
        <f t="shared" si="12"/>
        <v>()</v>
      </c>
      <c r="AU250" s="132" t="e">
        <f t="shared" si="13"/>
        <v>#N/A</v>
      </c>
    </row>
    <row r="251" spans="1:47">
      <c r="A251" s="134"/>
      <c r="B251" s="134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6"/>
      <c r="O251" s="137"/>
      <c r="P251" s="136"/>
      <c r="Q251" s="136"/>
      <c r="R251" s="136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9"/>
      <c r="AN251" s="139"/>
      <c r="AO251" s="139"/>
      <c r="AP251" s="139"/>
      <c r="AQ251" s="140" t="e">
        <f t="shared" si="11"/>
        <v>#N/A</v>
      </c>
      <c r="AR251" s="103"/>
      <c r="AT251" s="131" t="str">
        <f t="shared" si="12"/>
        <v>()</v>
      </c>
      <c r="AU251" s="132" t="e">
        <f t="shared" si="13"/>
        <v>#N/A</v>
      </c>
    </row>
    <row r="252" spans="1:47">
      <c r="A252" s="134"/>
      <c r="B252" s="134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6"/>
      <c r="O252" s="137"/>
      <c r="P252" s="136"/>
      <c r="Q252" s="136"/>
      <c r="R252" s="136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9"/>
      <c r="AN252" s="139"/>
      <c r="AO252" s="139"/>
      <c r="AP252" s="139"/>
      <c r="AQ252" s="140" t="e">
        <f t="shared" si="11"/>
        <v>#N/A</v>
      </c>
      <c r="AR252" s="103"/>
      <c r="AT252" s="131" t="str">
        <f t="shared" si="12"/>
        <v>()</v>
      </c>
      <c r="AU252" s="132" t="e">
        <f t="shared" si="13"/>
        <v>#N/A</v>
      </c>
    </row>
    <row r="253" spans="1:47">
      <c r="A253" s="134"/>
      <c r="B253" s="134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6"/>
      <c r="O253" s="137"/>
      <c r="P253" s="136"/>
      <c r="Q253" s="136"/>
      <c r="R253" s="136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9"/>
      <c r="AN253" s="139"/>
      <c r="AO253" s="139"/>
      <c r="AP253" s="139"/>
      <c r="AQ253" s="140" t="e">
        <f t="shared" si="11"/>
        <v>#N/A</v>
      </c>
      <c r="AR253" s="103"/>
      <c r="AT253" s="131" t="str">
        <f t="shared" si="12"/>
        <v>()</v>
      </c>
      <c r="AU253" s="132" t="e">
        <f t="shared" si="13"/>
        <v>#N/A</v>
      </c>
    </row>
    <row r="254" spans="1:47">
      <c r="A254" s="134"/>
      <c r="B254" s="134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6"/>
      <c r="O254" s="137"/>
      <c r="P254" s="136"/>
      <c r="Q254" s="136"/>
      <c r="R254" s="136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9"/>
      <c r="AN254" s="139"/>
      <c r="AO254" s="139"/>
      <c r="AP254" s="139"/>
      <c r="AQ254" s="140" t="e">
        <f t="shared" si="11"/>
        <v>#N/A</v>
      </c>
      <c r="AR254" s="103"/>
      <c r="AT254" s="131" t="str">
        <f t="shared" si="12"/>
        <v>()</v>
      </c>
      <c r="AU254" s="132" t="e">
        <f t="shared" si="13"/>
        <v>#N/A</v>
      </c>
    </row>
    <row r="255" spans="1:47">
      <c r="A255" s="134"/>
      <c r="B255" s="134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6"/>
      <c r="O255" s="137"/>
      <c r="P255" s="136"/>
      <c r="Q255" s="136"/>
      <c r="R255" s="136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9"/>
      <c r="AN255" s="139"/>
      <c r="AO255" s="139"/>
      <c r="AP255" s="139"/>
      <c r="AQ255" s="140" t="e">
        <f t="shared" si="11"/>
        <v>#N/A</v>
      </c>
      <c r="AR255" s="103"/>
      <c r="AT255" s="131" t="str">
        <f t="shared" si="12"/>
        <v>()</v>
      </c>
      <c r="AU255" s="132" t="e">
        <f t="shared" si="13"/>
        <v>#N/A</v>
      </c>
    </row>
    <row r="256" spans="1:47">
      <c r="A256" s="134"/>
      <c r="B256" s="134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6"/>
      <c r="O256" s="137"/>
      <c r="P256" s="136"/>
      <c r="Q256" s="136"/>
      <c r="R256" s="136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9"/>
      <c r="AN256" s="139"/>
      <c r="AO256" s="139"/>
      <c r="AP256" s="139"/>
      <c r="AQ256" s="140" t="e">
        <f t="shared" si="11"/>
        <v>#N/A</v>
      </c>
      <c r="AR256" s="103"/>
      <c r="AT256" s="131" t="str">
        <f t="shared" si="12"/>
        <v>()</v>
      </c>
      <c r="AU256" s="132" t="e">
        <f t="shared" si="13"/>
        <v>#N/A</v>
      </c>
    </row>
    <row r="257" spans="1:47">
      <c r="A257" s="134"/>
      <c r="B257" s="134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6"/>
      <c r="O257" s="137"/>
      <c r="P257" s="136"/>
      <c r="Q257" s="136"/>
      <c r="R257" s="136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9"/>
      <c r="AN257" s="139"/>
      <c r="AO257" s="139"/>
      <c r="AP257" s="139"/>
      <c r="AQ257" s="140" t="e">
        <f t="shared" si="11"/>
        <v>#N/A</v>
      </c>
      <c r="AR257" s="103"/>
      <c r="AT257" s="131" t="str">
        <f t="shared" si="12"/>
        <v>()</v>
      </c>
      <c r="AU257" s="132" t="e">
        <f t="shared" si="13"/>
        <v>#N/A</v>
      </c>
    </row>
    <row r="258" spans="1:47">
      <c r="A258" s="134"/>
      <c r="B258" s="134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6"/>
      <c r="O258" s="137"/>
      <c r="P258" s="136"/>
      <c r="Q258" s="136"/>
      <c r="R258" s="136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9"/>
      <c r="AN258" s="139"/>
      <c r="AO258" s="139"/>
      <c r="AP258" s="139"/>
      <c r="AQ258" s="140" t="e">
        <f t="shared" si="11"/>
        <v>#N/A</v>
      </c>
      <c r="AR258" s="103"/>
      <c r="AT258" s="131" t="str">
        <f t="shared" si="12"/>
        <v>()</v>
      </c>
      <c r="AU258" s="132" t="e">
        <f t="shared" si="13"/>
        <v>#N/A</v>
      </c>
    </row>
    <row r="259" spans="1:47">
      <c r="A259" s="134"/>
      <c r="B259" s="134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6"/>
      <c r="O259" s="137"/>
      <c r="P259" s="136"/>
      <c r="Q259" s="136"/>
      <c r="R259" s="136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9"/>
      <c r="AN259" s="139"/>
      <c r="AO259" s="139"/>
      <c r="AP259" s="139"/>
      <c r="AQ259" s="140" t="e">
        <f t="shared" si="11"/>
        <v>#N/A</v>
      </c>
      <c r="AR259" s="103"/>
      <c r="AT259" s="131" t="str">
        <f t="shared" si="12"/>
        <v>()</v>
      </c>
      <c r="AU259" s="132" t="e">
        <f t="shared" si="13"/>
        <v>#N/A</v>
      </c>
    </row>
    <row r="260" spans="1:47">
      <c r="A260" s="134"/>
      <c r="B260" s="134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6"/>
      <c r="O260" s="137"/>
      <c r="P260" s="136"/>
      <c r="Q260" s="136"/>
      <c r="R260" s="136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9"/>
      <c r="AN260" s="139"/>
      <c r="AO260" s="139"/>
      <c r="AP260" s="139"/>
      <c r="AQ260" s="140" t="e">
        <f t="shared" ref="AQ260:AQ323" si="14">VLOOKUP(S260&amp;AF260,AV:AW,2,0)</f>
        <v>#N/A</v>
      </c>
      <c r="AR260" s="103"/>
      <c r="AT260" s="131" t="str">
        <f t="shared" ref="AT260:AT323" si="15">C260&amp;"("&amp;D260&amp;")"</f>
        <v>()</v>
      </c>
      <c r="AU260" s="132" t="e">
        <f t="shared" si="13"/>
        <v>#N/A</v>
      </c>
    </row>
    <row r="261" spans="1:47">
      <c r="A261" s="134"/>
      <c r="B261" s="134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6"/>
      <c r="O261" s="137"/>
      <c r="P261" s="136"/>
      <c r="Q261" s="136"/>
      <c r="R261" s="136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9"/>
      <c r="AN261" s="139"/>
      <c r="AO261" s="139"/>
      <c r="AP261" s="139"/>
      <c r="AQ261" s="140" t="e">
        <f t="shared" si="14"/>
        <v>#N/A</v>
      </c>
      <c r="AR261" s="103"/>
      <c r="AT261" s="131" t="str">
        <f t="shared" si="15"/>
        <v>()</v>
      </c>
      <c r="AU261" s="132" t="e">
        <f t="shared" si="13"/>
        <v>#N/A</v>
      </c>
    </row>
    <row r="262" spans="1:47">
      <c r="A262" s="134"/>
      <c r="B262" s="134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6"/>
      <c r="O262" s="137"/>
      <c r="P262" s="136"/>
      <c r="Q262" s="136"/>
      <c r="R262" s="136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9"/>
      <c r="AN262" s="139"/>
      <c r="AO262" s="139"/>
      <c r="AP262" s="139"/>
      <c r="AQ262" s="140" t="e">
        <f t="shared" si="14"/>
        <v>#N/A</v>
      </c>
      <c r="AR262" s="103"/>
      <c r="AT262" s="131" t="str">
        <f t="shared" si="15"/>
        <v>()</v>
      </c>
      <c r="AU262" s="132" t="e">
        <f t="shared" si="13"/>
        <v>#N/A</v>
      </c>
    </row>
    <row r="263" spans="1:47">
      <c r="A263" s="134"/>
      <c r="B263" s="134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6"/>
      <c r="O263" s="137"/>
      <c r="P263" s="136"/>
      <c r="Q263" s="136"/>
      <c r="R263" s="136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9"/>
      <c r="AN263" s="139"/>
      <c r="AO263" s="139"/>
      <c r="AP263" s="139"/>
      <c r="AQ263" s="140" t="e">
        <f t="shared" si="14"/>
        <v>#N/A</v>
      </c>
      <c r="AR263" s="103"/>
      <c r="AT263" s="131" t="str">
        <f t="shared" si="15"/>
        <v>()</v>
      </c>
      <c r="AU263" s="132" t="e">
        <f t="shared" si="13"/>
        <v>#N/A</v>
      </c>
    </row>
    <row r="264" spans="1:47">
      <c r="A264" s="134"/>
      <c r="B264" s="134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6"/>
      <c r="O264" s="137"/>
      <c r="P264" s="136"/>
      <c r="Q264" s="136"/>
      <c r="R264" s="136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9"/>
      <c r="AN264" s="139"/>
      <c r="AO264" s="139"/>
      <c r="AP264" s="139"/>
      <c r="AQ264" s="140" t="e">
        <f t="shared" si="14"/>
        <v>#N/A</v>
      </c>
      <c r="AR264" s="103"/>
      <c r="AT264" s="131" t="str">
        <f t="shared" si="15"/>
        <v>()</v>
      </c>
      <c r="AU264" s="132" t="e">
        <f t="shared" si="13"/>
        <v>#N/A</v>
      </c>
    </row>
    <row r="265" spans="1:47">
      <c r="A265" s="134"/>
      <c r="B265" s="134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6"/>
      <c r="O265" s="137"/>
      <c r="P265" s="136"/>
      <c r="Q265" s="136"/>
      <c r="R265" s="136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9"/>
      <c r="AN265" s="139"/>
      <c r="AO265" s="139"/>
      <c r="AP265" s="139"/>
      <c r="AQ265" s="140" t="e">
        <f t="shared" si="14"/>
        <v>#N/A</v>
      </c>
      <c r="AR265" s="103"/>
      <c r="AT265" s="131" t="str">
        <f t="shared" si="15"/>
        <v>()</v>
      </c>
      <c r="AU265" s="132" t="e">
        <f t="shared" si="13"/>
        <v>#N/A</v>
      </c>
    </row>
    <row r="266" spans="1:47">
      <c r="A266" s="134"/>
      <c r="B266" s="134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6"/>
      <c r="O266" s="137"/>
      <c r="P266" s="136"/>
      <c r="Q266" s="136"/>
      <c r="R266" s="136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9"/>
      <c r="AN266" s="139"/>
      <c r="AO266" s="139"/>
      <c r="AP266" s="139"/>
      <c r="AQ266" s="140" t="e">
        <f t="shared" si="14"/>
        <v>#N/A</v>
      </c>
      <c r="AR266" s="103"/>
      <c r="AT266" s="131" t="str">
        <f t="shared" si="15"/>
        <v>()</v>
      </c>
      <c r="AU266" s="132" t="e">
        <f t="shared" si="13"/>
        <v>#N/A</v>
      </c>
    </row>
    <row r="267" spans="1:47">
      <c r="A267" s="134"/>
      <c r="B267" s="134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6"/>
      <c r="O267" s="137"/>
      <c r="P267" s="136"/>
      <c r="Q267" s="136"/>
      <c r="R267" s="136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9"/>
      <c r="AN267" s="139"/>
      <c r="AO267" s="139"/>
      <c r="AP267" s="139"/>
      <c r="AQ267" s="140" t="e">
        <f t="shared" si="14"/>
        <v>#N/A</v>
      </c>
      <c r="AR267" s="103"/>
      <c r="AT267" s="131" t="str">
        <f t="shared" si="15"/>
        <v>()</v>
      </c>
      <c r="AU267" s="132" t="e">
        <f t="shared" si="13"/>
        <v>#N/A</v>
      </c>
    </row>
    <row r="268" spans="1:47">
      <c r="A268" s="134"/>
      <c r="B268" s="134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6"/>
      <c r="O268" s="137"/>
      <c r="P268" s="136"/>
      <c r="Q268" s="136"/>
      <c r="R268" s="136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9"/>
      <c r="AN268" s="139"/>
      <c r="AO268" s="139"/>
      <c r="AP268" s="139"/>
      <c r="AQ268" s="140" t="e">
        <f t="shared" si="14"/>
        <v>#N/A</v>
      </c>
      <c r="AR268" s="103"/>
      <c r="AT268" s="131" t="str">
        <f t="shared" si="15"/>
        <v>()</v>
      </c>
      <c r="AU268" s="132" t="e">
        <f t="shared" si="13"/>
        <v>#N/A</v>
      </c>
    </row>
    <row r="269" spans="1:47">
      <c r="A269" s="134"/>
      <c r="B269" s="134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6"/>
      <c r="O269" s="137"/>
      <c r="P269" s="136"/>
      <c r="Q269" s="136"/>
      <c r="R269" s="136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9"/>
      <c r="AN269" s="139"/>
      <c r="AO269" s="139"/>
      <c r="AP269" s="139"/>
      <c r="AQ269" s="140" t="e">
        <f t="shared" si="14"/>
        <v>#N/A</v>
      </c>
      <c r="AR269" s="103"/>
      <c r="AT269" s="131" t="str">
        <f t="shared" si="15"/>
        <v>()</v>
      </c>
      <c r="AU269" s="132" t="e">
        <f t="shared" si="13"/>
        <v>#N/A</v>
      </c>
    </row>
    <row r="270" spans="1:47">
      <c r="A270" s="134"/>
      <c r="B270" s="134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6"/>
      <c r="O270" s="137"/>
      <c r="P270" s="136"/>
      <c r="Q270" s="136"/>
      <c r="R270" s="136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9"/>
      <c r="AN270" s="139"/>
      <c r="AO270" s="139"/>
      <c r="AP270" s="139"/>
      <c r="AQ270" s="140" t="e">
        <f t="shared" si="14"/>
        <v>#N/A</v>
      </c>
      <c r="AR270" s="103"/>
      <c r="AT270" s="131" t="str">
        <f t="shared" si="15"/>
        <v>()</v>
      </c>
      <c r="AU270" s="132" t="e">
        <f t="shared" si="13"/>
        <v>#N/A</v>
      </c>
    </row>
    <row r="271" spans="1:47">
      <c r="A271" s="134"/>
      <c r="B271" s="134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6"/>
      <c r="O271" s="137"/>
      <c r="P271" s="136"/>
      <c r="Q271" s="136"/>
      <c r="R271" s="136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9"/>
      <c r="AN271" s="139"/>
      <c r="AO271" s="139"/>
      <c r="AP271" s="139"/>
      <c r="AQ271" s="140" t="e">
        <f t="shared" si="14"/>
        <v>#N/A</v>
      </c>
      <c r="AR271" s="103"/>
      <c r="AT271" s="131" t="str">
        <f t="shared" si="15"/>
        <v>()</v>
      </c>
      <c r="AU271" s="132" t="e">
        <f t="shared" si="13"/>
        <v>#N/A</v>
      </c>
    </row>
    <row r="272" spans="1:47">
      <c r="A272" s="134"/>
      <c r="B272" s="134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6"/>
      <c r="O272" s="137"/>
      <c r="P272" s="136"/>
      <c r="Q272" s="136"/>
      <c r="R272" s="136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9"/>
      <c r="AN272" s="139"/>
      <c r="AO272" s="139"/>
      <c r="AP272" s="139"/>
      <c r="AQ272" s="140" t="e">
        <f t="shared" si="14"/>
        <v>#N/A</v>
      </c>
      <c r="AR272" s="103"/>
      <c r="AT272" s="131" t="str">
        <f t="shared" si="15"/>
        <v>()</v>
      </c>
      <c r="AU272" s="132" t="e">
        <f t="shared" si="13"/>
        <v>#N/A</v>
      </c>
    </row>
    <row r="273" spans="1:47">
      <c r="A273" s="134"/>
      <c r="B273" s="134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6"/>
      <c r="O273" s="137"/>
      <c r="P273" s="136"/>
      <c r="Q273" s="136"/>
      <c r="R273" s="136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9"/>
      <c r="AN273" s="139"/>
      <c r="AO273" s="139"/>
      <c r="AP273" s="139"/>
      <c r="AQ273" s="140" t="e">
        <f t="shared" si="14"/>
        <v>#N/A</v>
      </c>
      <c r="AR273" s="103"/>
      <c r="AT273" s="131" t="str">
        <f t="shared" si="15"/>
        <v>()</v>
      </c>
      <c r="AU273" s="132" t="e">
        <f t="shared" si="13"/>
        <v>#N/A</v>
      </c>
    </row>
    <row r="274" spans="1:47">
      <c r="A274" s="134"/>
      <c r="B274" s="134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6"/>
      <c r="O274" s="137"/>
      <c r="P274" s="136"/>
      <c r="Q274" s="136"/>
      <c r="R274" s="136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9"/>
      <c r="AN274" s="139"/>
      <c r="AO274" s="139"/>
      <c r="AP274" s="139"/>
      <c r="AQ274" s="140" t="e">
        <f t="shared" si="14"/>
        <v>#N/A</v>
      </c>
      <c r="AR274" s="103"/>
      <c r="AT274" s="131" t="str">
        <f t="shared" si="15"/>
        <v>()</v>
      </c>
      <c r="AU274" s="132" t="e">
        <f t="shared" si="13"/>
        <v>#N/A</v>
      </c>
    </row>
    <row r="275" spans="1:47">
      <c r="A275" s="134"/>
      <c r="B275" s="134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6"/>
      <c r="O275" s="137"/>
      <c r="P275" s="136"/>
      <c r="Q275" s="136"/>
      <c r="R275" s="136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9"/>
      <c r="AN275" s="139"/>
      <c r="AO275" s="139"/>
      <c r="AP275" s="139"/>
      <c r="AQ275" s="140" t="e">
        <f t="shared" si="14"/>
        <v>#N/A</v>
      </c>
      <c r="AR275" s="103"/>
      <c r="AT275" s="131" t="str">
        <f t="shared" si="15"/>
        <v>()</v>
      </c>
      <c r="AU275" s="132" t="e">
        <f t="shared" si="13"/>
        <v>#N/A</v>
      </c>
    </row>
    <row r="276" spans="1:47">
      <c r="A276" s="134"/>
      <c r="B276" s="134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6"/>
      <c r="O276" s="137"/>
      <c r="P276" s="136"/>
      <c r="Q276" s="136"/>
      <c r="R276" s="136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9"/>
      <c r="AN276" s="139"/>
      <c r="AO276" s="139"/>
      <c r="AP276" s="139"/>
      <c r="AQ276" s="140" t="e">
        <f t="shared" si="14"/>
        <v>#N/A</v>
      </c>
      <c r="AR276" s="103"/>
      <c r="AT276" s="131" t="str">
        <f t="shared" si="15"/>
        <v>()</v>
      </c>
      <c r="AU276" s="132" t="e">
        <f t="shared" si="13"/>
        <v>#N/A</v>
      </c>
    </row>
    <row r="277" spans="1:47">
      <c r="A277" s="134"/>
      <c r="B277" s="134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6"/>
      <c r="O277" s="137"/>
      <c r="P277" s="136"/>
      <c r="Q277" s="136"/>
      <c r="R277" s="136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9"/>
      <c r="AN277" s="139"/>
      <c r="AO277" s="139"/>
      <c r="AP277" s="139"/>
      <c r="AQ277" s="140" t="e">
        <f t="shared" si="14"/>
        <v>#N/A</v>
      </c>
      <c r="AR277" s="103"/>
      <c r="AT277" s="131" t="str">
        <f t="shared" si="15"/>
        <v>()</v>
      </c>
      <c r="AU277" s="132" t="e">
        <f t="shared" si="13"/>
        <v>#N/A</v>
      </c>
    </row>
    <row r="278" spans="1:47">
      <c r="A278" s="134"/>
      <c r="B278" s="134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6"/>
      <c r="O278" s="137"/>
      <c r="P278" s="136"/>
      <c r="Q278" s="136"/>
      <c r="R278" s="136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9"/>
      <c r="AN278" s="139"/>
      <c r="AO278" s="139"/>
      <c r="AP278" s="139"/>
      <c r="AQ278" s="140" t="e">
        <f t="shared" si="14"/>
        <v>#N/A</v>
      </c>
      <c r="AR278" s="103"/>
      <c r="AT278" s="131" t="str">
        <f t="shared" si="15"/>
        <v>()</v>
      </c>
      <c r="AU278" s="132" t="e">
        <f t="shared" si="13"/>
        <v>#N/A</v>
      </c>
    </row>
    <row r="279" spans="1:47">
      <c r="A279" s="134"/>
      <c r="B279" s="134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6"/>
      <c r="O279" s="137"/>
      <c r="P279" s="136"/>
      <c r="Q279" s="136"/>
      <c r="R279" s="136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9"/>
      <c r="AN279" s="139"/>
      <c r="AO279" s="139"/>
      <c r="AP279" s="139"/>
      <c r="AQ279" s="140" t="e">
        <f t="shared" si="14"/>
        <v>#N/A</v>
      </c>
      <c r="AR279" s="103"/>
      <c r="AT279" s="131" t="str">
        <f t="shared" si="15"/>
        <v>()</v>
      </c>
      <c r="AU279" s="132" t="e">
        <f t="shared" si="13"/>
        <v>#N/A</v>
      </c>
    </row>
    <row r="280" spans="1:47">
      <c r="A280" s="134"/>
      <c r="B280" s="134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6"/>
      <c r="O280" s="137"/>
      <c r="P280" s="136"/>
      <c r="Q280" s="136"/>
      <c r="R280" s="136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9"/>
      <c r="AN280" s="139"/>
      <c r="AO280" s="139"/>
      <c r="AP280" s="139"/>
      <c r="AQ280" s="140" t="e">
        <f t="shared" si="14"/>
        <v>#N/A</v>
      </c>
      <c r="AR280" s="103"/>
      <c r="AT280" s="131" t="str">
        <f t="shared" si="15"/>
        <v>()</v>
      </c>
      <c r="AU280" s="132" t="e">
        <f t="shared" si="13"/>
        <v>#N/A</v>
      </c>
    </row>
    <row r="281" spans="1:47">
      <c r="A281" s="134"/>
      <c r="B281" s="134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6"/>
      <c r="O281" s="137"/>
      <c r="P281" s="136"/>
      <c r="Q281" s="136"/>
      <c r="R281" s="136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9"/>
      <c r="AN281" s="139"/>
      <c r="AO281" s="139"/>
      <c r="AP281" s="139"/>
      <c r="AQ281" s="140" t="e">
        <f t="shared" si="14"/>
        <v>#N/A</v>
      </c>
      <c r="AR281" s="103"/>
      <c r="AT281" s="131" t="str">
        <f t="shared" si="15"/>
        <v>()</v>
      </c>
      <c r="AU281" s="132" t="e">
        <f t="shared" si="13"/>
        <v>#N/A</v>
      </c>
    </row>
    <row r="282" spans="1:47">
      <c r="A282" s="134"/>
      <c r="B282" s="134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6"/>
      <c r="O282" s="137"/>
      <c r="P282" s="136"/>
      <c r="Q282" s="136"/>
      <c r="R282" s="136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9"/>
      <c r="AN282" s="139"/>
      <c r="AO282" s="139"/>
      <c r="AP282" s="139"/>
      <c r="AQ282" s="140" t="e">
        <f t="shared" si="14"/>
        <v>#N/A</v>
      </c>
      <c r="AR282" s="103"/>
      <c r="AT282" s="131" t="str">
        <f t="shared" si="15"/>
        <v>()</v>
      </c>
      <c r="AU282" s="132" t="e">
        <f t="shared" si="13"/>
        <v>#N/A</v>
      </c>
    </row>
    <row r="283" spans="1:47">
      <c r="A283" s="134"/>
      <c r="B283" s="134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6"/>
      <c r="O283" s="137"/>
      <c r="P283" s="136"/>
      <c r="Q283" s="136"/>
      <c r="R283" s="136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9"/>
      <c r="AN283" s="139"/>
      <c r="AO283" s="139"/>
      <c r="AP283" s="139"/>
      <c r="AQ283" s="140" t="e">
        <f t="shared" si="14"/>
        <v>#N/A</v>
      </c>
      <c r="AR283" s="103"/>
      <c r="AT283" s="131" t="str">
        <f t="shared" si="15"/>
        <v>()</v>
      </c>
      <c r="AU283" s="132" t="e">
        <f t="shared" si="13"/>
        <v>#N/A</v>
      </c>
    </row>
    <row r="284" spans="1:47">
      <c r="A284" s="134"/>
      <c r="B284" s="134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6"/>
      <c r="O284" s="137"/>
      <c r="P284" s="136"/>
      <c r="Q284" s="136"/>
      <c r="R284" s="136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9"/>
      <c r="AN284" s="139"/>
      <c r="AO284" s="139"/>
      <c r="AP284" s="139"/>
      <c r="AQ284" s="140" t="e">
        <f t="shared" si="14"/>
        <v>#N/A</v>
      </c>
      <c r="AR284" s="103"/>
      <c r="AT284" s="131" t="str">
        <f t="shared" si="15"/>
        <v>()</v>
      </c>
      <c r="AU284" s="132" t="e">
        <f t="shared" si="13"/>
        <v>#N/A</v>
      </c>
    </row>
    <row r="285" spans="1:47">
      <c r="A285" s="134"/>
      <c r="B285" s="134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6"/>
      <c r="O285" s="137"/>
      <c r="P285" s="136"/>
      <c r="Q285" s="136"/>
      <c r="R285" s="136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9"/>
      <c r="AN285" s="139"/>
      <c r="AO285" s="139"/>
      <c r="AP285" s="139"/>
      <c r="AQ285" s="140" t="e">
        <f t="shared" si="14"/>
        <v>#N/A</v>
      </c>
      <c r="AR285" s="103"/>
      <c r="AT285" s="131" t="str">
        <f t="shared" si="15"/>
        <v>()</v>
      </c>
      <c r="AU285" s="132" t="e">
        <f t="shared" si="13"/>
        <v>#N/A</v>
      </c>
    </row>
    <row r="286" spans="1:47">
      <c r="A286" s="134"/>
      <c r="B286" s="134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6"/>
      <c r="O286" s="137"/>
      <c r="P286" s="136"/>
      <c r="Q286" s="136"/>
      <c r="R286" s="136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9"/>
      <c r="AN286" s="139"/>
      <c r="AO286" s="139"/>
      <c r="AP286" s="139"/>
      <c r="AQ286" s="140" t="e">
        <f t="shared" si="14"/>
        <v>#N/A</v>
      </c>
      <c r="AR286" s="103"/>
      <c r="AT286" s="131" t="str">
        <f t="shared" si="15"/>
        <v>()</v>
      </c>
      <c r="AU286" s="132" t="e">
        <f t="shared" ref="AU286:AU349" si="16">AT286&amp;IF(COUNTIF(AQ287:AQ1198,AQ286),"，"&amp;VLOOKUP(AQ286,AQ287:AU1198,5,0),"")</f>
        <v>#N/A</v>
      </c>
    </row>
    <row r="287" spans="1:47">
      <c r="A287" s="134"/>
      <c r="B287" s="134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6"/>
      <c r="O287" s="137"/>
      <c r="P287" s="136"/>
      <c r="Q287" s="136"/>
      <c r="R287" s="136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9"/>
      <c r="AN287" s="139"/>
      <c r="AO287" s="139"/>
      <c r="AP287" s="139"/>
      <c r="AQ287" s="140" t="e">
        <f t="shared" si="14"/>
        <v>#N/A</v>
      </c>
      <c r="AR287" s="103"/>
      <c r="AT287" s="131" t="str">
        <f t="shared" si="15"/>
        <v>()</v>
      </c>
      <c r="AU287" s="132" t="e">
        <f t="shared" si="16"/>
        <v>#N/A</v>
      </c>
    </row>
    <row r="288" spans="1:47">
      <c r="A288" s="134"/>
      <c r="B288" s="134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6"/>
      <c r="O288" s="137"/>
      <c r="P288" s="136"/>
      <c r="Q288" s="136"/>
      <c r="R288" s="136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9"/>
      <c r="AN288" s="139"/>
      <c r="AO288" s="139"/>
      <c r="AP288" s="139"/>
      <c r="AQ288" s="140" t="e">
        <f t="shared" si="14"/>
        <v>#N/A</v>
      </c>
      <c r="AR288" s="103"/>
      <c r="AT288" s="131" t="str">
        <f t="shared" si="15"/>
        <v>()</v>
      </c>
      <c r="AU288" s="132" t="e">
        <f t="shared" si="16"/>
        <v>#N/A</v>
      </c>
    </row>
    <row r="289" spans="1:47">
      <c r="A289" s="134"/>
      <c r="B289" s="134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6"/>
      <c r="O289" s="137"/>
      <c r="P289" s="136"/>
      <c r="Q289" s="136"/>
      <c r="R289" s="136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9"/>
      <c r="AN289" s="139"/>
      <c r="AO289" s="139"/>
      <c r="AP289" s="139"/>
      <c r="AQ289" s="140" t="e">
        <f t="shared" si="14"/>
        <v>#N/A</v>
      </c>
      <c r="AR289" s="103"/>
      <c r="AT289" s="131" t="str">
        <f t="shared" si="15"/>
        <v>()</v>
      </c>
      <c r="AU289" s="132" t="e">
        <f t="shared" si="16"/>
        <v>#N/A</v>
      </c>
    </row>
    <row r="290" spans="1:47">
      <c r="A290" s="134"/>
      <c r="B290" s="134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6"/>
      <c r="O290" s="137"/>
      <c r="P290" s="136"/>
      <c r="Q290" s="136"/>
      <c r="R290" s="136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9"/>
      <c r="AN290" s="139"/>
      <c r="AO290" s="139"/>
      <c r="AP290" s="139"/>
      <c r="AQ290" s="140" t="e">
        <f t="shared" si="14"/>
        <v>#N/A</v>
      </c>
      <c r="AR290" s="103"/>
      <c r="AT290" s="131" t="str">
        <f t="shared" si="15"/>
        <v>()</v>
      </c>
      <c r="AU290" s="132" t="e">
        <f t="shared" si="16"/>
        <v>#N/A</v>
      </c>
    </row>
    <row r="291" spans="1:47">
      <c r="A291" s="134"/>
      <c r="B291" s="134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6"/>
      <c r="O291" s="137"/>
      <c r="P291" s="136"/>
      <c r="Q291" s="136"/>
      <c r="R291" s="136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9"/>
      <c r="AN291" s="139"/>
      <c r="AO291" s="139"/>
      <c r="AP291" s="139"/>
      <c r="AQ291" s="140" t="e">
        <f t="shared" si="14"/>
        <v>#N/A</v>
      </c>
      <c r="AR291" s="103"/>
      <c r="AT291" s="131" t="str">
        <f t="shared" si="15"/>
        <v>()</v>
      </c>
      <c r="AU291" s="132" t="e">
        <f t="shared" si="16"/>
        <v>#N/A</v>
      </c>
    </row>
    <row r="292" spans="1:47">
      <c r="A292" s="134"/>
      <c r="B292" s="134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6"/>
      <c r="O292" s="137"/>
      <c r="P292" s="136"/>
      <c r="Q292" s="136"/>
      <c r="R292" s="136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9"/>
      <c r="AN292" s="139"/>
      <c r="AO292" s="139"/>
      <c r="AP292" s="139"/>
      <c r="AQ292" s="140" t="e">
        <f t="shared" si="14"/>
        <v>#N/A</v>
      </c>
      <c r="AR292" s="103"/>
      <c r="AT292" s="131" t="str">
        <f t="shared" si="15"/>
        <v>()</v>
      </c>
      <c r="AU292" s="132" t="e">
        <f t="shared" si="16"/>
        <v>#N/A</v>
      </c>
    </row>
    <row r="293" spans="1:47">
      <c r="A293" s="134"/>
      <c r="B293" s="134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6"/>
      <c r="O293" s="137"/>
      <c r="P293" s="136"/>
      <c r="Q293" s="136"/>
      <c r="R293" s="136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9"/>
      <c r="AN293" s="139"/>
      <c r="AO293" s="139"/>
      <c r="AP293" s="139"/>
      <c r="AQ293" s="140" t="e">
        <f t="shared" si="14"/>
        <v>#N/A</v>
      </c>
      <c r="AR293" s="103"/>
      <c r="AT293" s="131" t="str">
        <f t="shared" si="15"/>
        <v>()</v>
      </c>
      <c r="AU293" s="132" t="e">
        <f t="shared" si="16"/>
        <v>#N/A</v>
      </c>
    </row>
    <row r="294" spans="1:47">
      <c r="A294" s="134"/>
      <c r="B294" s="134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6"/>
      <c r="O294" s="137"/>
      <c r="P294" s="136"/>
      <c r="Q294" s="136"/>
      <c r="R294" s="136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9"/>
      <c r="AN294" s="139"/>
      <c r="AO294" s="139"/>
      <c r="AP294" s="139"/>
      <c r="AQ294" s="140" t="e">
        <f t="shared" si="14"/>
        <v>#N/A</v>
      </c>
      <c r="AR294" s="103"/>
      <c r="AT294" s="131" t="str">
        <f t="shared" si="15"/>
        <v>()</v>
      </c>
      <c r="AU294" s="132" t="e">
        <f t="shared" si="16"/>
        <v>#N/A</v>
      </c>
    </row>
    <row r="295" spans="1:47">
      <c r="A295" s="134"/>
      <c r="B295" s="134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6"/>
      <c r="O295" s="137"/>
      <c r="P295" s="136"/>
      <c r="Q295" s="136"/>
      <c r="R295" s="136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9"/>
      <c r="AN295" s="139"/>
      <c r="AO295" s="139"/>
      <c r="AP295" s="139"/>
      <c r="AQ295" s="140" t="e">
        <f t="shared" si="14"/>
        <v>#N/A</v>
      </c>
      <c r="AR295" s="103"/>
      <c r="AT295" s="131" t="str">
        <f t="shared" si="15"/>
        <v>()</v>
      </c>
      <c r="AU295" s="132" t="e">
        <f t="shared" si="16"/>
        <v>#N/A</v>
      </c>
    </row>
    <row r="296" spans="1:47">
      <c r="A296" s="134"/>
      <c r="B296" s="134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6"/>
      <c r="O296" s="137"/>
      <c r="P296" s="136"/>
      <c r="Q296" s="136"/>
      <c r="R296" s="136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9"/>
      <c r="AN296" s="139"/>
      <c r="AO296" s="139"/>
      <c r="AP296" s="139"/>
      <c r="AQ296" s="140" t="e">
        <f t="shared" si="14"/>
        <v>#N/A</v>
      </c>
      <c r="AR296" s="103"/>
      <c r="AT296" s="131" t="str">
        <f t="shared" si="15"/>
        <v>()</v>
      </c>
      <c r="AU296" s="132" t="e">
        <f t="shared" si="16"/>
        <v>#N/A</v>
      </c>
    </row>
    <row r="297" spans="1:47">
      <c r="A297" s="134"/>
      <c r="B297" s="134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6"/>
      <c r="O297" s="137"/>
      <c r="P297" s="136"/>
      <c r="Q297" s="136"/>
      <c r="R297" s="136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9"/>
      <c r="AN297" s="139"/>
      <c r="AO297" s="139"/>
      <c r="AP297" s="139"/>
      <c r="AQ297" s="140" t="e">
        <f t="shared" si="14"/>
        <v>#N/A</v>
      </c>
      <c r="AR297" s="103"/>
      <c r="AT297" s="131" t="str">
        <f t="shared" si="15"/>
        <v>()</v>
      </c>
      <c r="AU297" s="132" t="e">
        <f t="shared" si="16"/>
        <v>#N/A</v>
      </c>
    </row>
    <row r="298" spans="1:47">
      <c r="A298" s="134"/>
      <c r="B298" s="134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6"/>
      <c r="O298" s="137"/>
      <c r="P298" s="136"/>
      <c r="Q298" s="136"/>
      <c r="R298" s="136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9"/>
      <c r="AN298" s="139"/>
      <c r="AO298" s="139"/>
      <c r="AP298" s="139"/>
      <c r="AQ298" s="140" t="e">
        <f t="shared" si="14"/>
        <v>#N/A</v>
      </c>
      <c r="AR298" s="103"/>
      <c r="AT298" s="131" t="str">
        <f t="shared" si="15"/>
        <v>()</v>
      </c>
      <c r="AU298" s="132" t="e">
        <f t="shared" si="16"/>
        <v>#N/A</v>
      </c>
    </row>
    <row r="299" spans="1:47">
      <c r="A299" s="134"/>
      <c r="B299" s="134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6"/>
      <c r="O299" s="137"/>
      <c r="P299" s="136"/>
      <c r="Q299" s="136"/>
      <c r="R299" s="136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9"/>
      <c r="AN299" s="139"/>
      <c r="AO299" s="139"/>
      <c r="AP299" s="139"/>
      <c r="AQ299" s="140" t="e">
        <f t="shared" si="14"/>
        <v>#N/A</v>
      </c>
      <c r="AR299" s="103"/>
      <c r="AT299" s="131" t="str">
        <f t="shared" si="15"/>
        <v>()</v>
      </c>
      <c r="AU299" s="132" t="e">
        <f t="shared" si="16"/>
        <v>#N/A</v>
      </c>
    </row>
    <row r="300" spans="1:47">
      <c r="A300" s="134"/>
      <c r="B300" s="134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6"/>
      <c r="O300" s="137"/>
      <c r="P300" s="136"/>
      <c r="Q300" s="136"/>
      <c r="R300" s="136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9"/>
      <c r="AN300" s="139"/>
      <c r="AO300" s="139"/>
      <c r="AP300" s="139"/>
      <c r="AQ300" s="140" t="e">
        <f t="shared" si="14"/>
        <v>#N/A</v>
      </c>
      <c r="AR300" s="103"/>
      <c r="AT300" s="131" t="str">
        <f t="shared" si="15"/>
        <v>()</v>
      </c>
      <c r="AU300" s="132" t="e">
        <f t="shared" si="16"/>
        <v>#N/A</v>
      </c>
    </row>
    <row r="301" spans="1:47">
      <c r="A301" s="134"/>
      <c r="B301" s="134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6"/>
      <c r="O301" s="137"/>
      <c r="P301" s="136"/>
      <c r="Q301" s="136"/>
      <c r="R301" s="136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9"/>
      <c r="AN301" s="139"/>
      <c r="AO301" s="139"/>
      <c r="AP301" s="139"/>
      <c r="AQ301" s="140" t="e">
        <f t="shared" si="14"/>
        <v>#N/A</v>
      </c>
      <c r="AR301" s="103"/>
      <c r="AT301" s="131" t="str">
        <f t="shared" si="15"/>
        <v>()</v>
      </c>
      <c r="AU301" s="132" t="e">
        <f t="shared" si="16"/>
        <v>#N/A</v>
      </c>
    </row>
    <row r="302" spans="1:47">
      <c r="A302" s="134"/>
      <c r="B302" s="134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6"/>
      <c r="O302" s="137"/>
      <c r="P302" s="136"/>
      <c r="Q302" s="136"/>
      <c r="R302" s="136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9"/>
      <c r="AN302" s="139"/>
      <c r="AO302" s="139"/>
      <c r="AP302" s="139"/>
      <c r="AQ302" s="140" t="e">
        <f t="shared" si="14"/>
        <v>#N/A</v>
      </c>
      <c r="AR302" s="103"/>
      <c r="AT302" s="131" t="str">
        <f t="shared" si="15"/>
        <v>()</v>
      </c>
      <c r="AU302" s="132" t="e">
        <f t="shared" si="16"/>
        <v>#N/A</v>
      </c>
    </row>
    <row r="303" spans="1:47">
      <c r="A303" s="134"/>
      <c r="B303" s="134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6"/>
      <c r="O303" s="137"/>
      <c r="P303" s="136"/>
      <c r="Q303" s="136"/>
      <c r="R303" s="136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9"/>
      <c r="AN303" s="139"/>
      <c r="AO303" s="139"/>
      <c r="AP303" s="139"/>
      <c r="AQ303" s="140" t="e">
        <f t="shared" si="14"/>
        <v>#N/A</v>
      </c>
      <c r="AR303" s="103"/>
      <c r="AT303" s="131" t="str">
        <f t="shared" si="15"/>
        <v>()</v>
      </c>
      <c r="AU303" s="132" t="e">
        <f t="shared" si="16"/>
        <v>#N/A</v>
      </c>
    </row>
    <row r="304" spans="1:47">
      <c r="A304" s="134"/>
      <c r="B304" s="134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6"/>
      <c r="O304" s="137"/>
      <c r="P304" s="136"/>
      <c r="Q304" s="136"/>
      <c r="R304" s="136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9"/>
      <c r="AN304" s="139"/>
      <c r="AO304" s="139"/>
      <c r="AP304" s="139"/>
      <c r="AQ304" s="140" t="e">
        <f t="shared" si="14"/>
        <v>#N/A</v>
      </c>
      <c r="AR304" s="103"/>
      <c r="AT304" s="131" t="str">
        <f t="shared" si="15"/>
        <v>()</v>
      </c>
      <c r="AU304" s="132" t="e">
        <f t="shared" si="16"/>
        <v>#N/A</v>
      </c>
    </row>
    <row r="305" spans="1:47">
      <c r="A305" s="134"/>
      <c r="B305" s="134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6"/>
      <c r="O305" s="137"/>
      <c r="P305" s="136"/>
      <c r="Q305" s="136"/>
      <c r="R305" s="136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9"/>
      <c r="AN305" s="139"/>
      <c r="AO305" s="139"/>
      <c r="AP305" s="139"/>
      <c r="AQ305" s="140" t="e">
        <f t="shared" si="14"/>
        <v>#N/A</v>
      </c>
      <c r="AR305" s="103"/>
      <c r="AT305" s="131" t="str">
        <f t="shared" si="15"/>
        <v>()</v>
      </c>
      <c r="AU305" s="132" t="e">
        <f t="shared" si="16"/>
        <v>#N/A</v>
      </c>
    </row>
    <row r="306" spans="1:47">
      <c r="A306" s="134"/>
      <c r="B306" s="134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6"/>
      <c r="O306" s="137"/>
      <c r="P306" s="136"/>
      <c r="Q306" s="136"/>
      <c r="R306" s="136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9"/>
      <c r="AN306" s="139"/>
      <c r="AO306" s="139"/>
      <c r="AP306" s="139"/>
      <c r="AQ306" s="140" t="e">
        <f t="shared" si="14"/>
        <v>#N/A</v>
      </c>
      <c r="AR306" s="103"/>
      <c r="AT306" s="131" t="str">
        <f t="shared" si="15"/>
        <v>()</v>
      </c>
      <c r="AU306" s="132" t="e">
        <f t="shared" si="16"/>
        <v>#N/A</v>
      </c>
    </row>
    <row r="307" spans="1:47">
      <c r="A307" s="134"/>
      <c r="B307" s="134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6"/>
      <c r="O307" s="137"/>
      <c r="P307" s="136"/>
      <c r="Q307" s="136"/>
      <c r="R307" s="136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9"/>
      <c r="AN307" s="139"/>
      <c r="AO307" s="139"/>
      <c r="AP307" s="139"/>
      <c r="AQ307" s="140" t="e">
        <f t="shared" si="14"/>
        <v>#N/A</v>
      </c>
      <c r="AR307" s="103"/>
      <c r="AT307" s="131" t="str">
        <f t="shared" si="15"/>
        <v>()</v>
      </c>
      <c r="AU307" s="132" t="e">
        <f t="shared" si="16"/>
        <v>#N/A</v>
      </c>
    </row>
    <row r="308" spans="1:47">
      <c r="A308" s="134"/>
      <c r="B308" s="134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6"/>
      <c r="O308" s="137"/>
      <c r="P308" s="136"/>
      <c r="Q308" s="136"/>
      <c r="R308" s="136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9"/>
      <c r="AN308" s="139"/>
      <c r="AO308" s="139"/>
      <c r="AP308" s="139"/>
      <c r="AQ308" s="140" t="e">
        <f t="shared" si="14"/>
        <v>#N/A</v>
      </c>
      <c r="AR308" s="103"/>
      <c r="AT308" s="131" t="str">
        <f t="shared" si="15"/>
        <v>()</v>
      </c>
      <c r="AU308" s="132" t="e">
        <f t="shared" si="16"/>
        <v>#N/A</v>
      </c>
    </row>
    <row r="309" spans="1:47">
      <c r="A309" s="134"/>
      <c r="B309" s="134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6"/>
      <c r="O309" s="137"/>
      <c r="P309" s="136"/>
      <c r="Q309" s="136"/>
      <c r="R309" s="136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9"/>
      <c r="AN309" s="139"/>
      <c r="AO309" s="139"/>
      <c r="AP309" s="139"/>
      <c r="AQ309" s="140" t="e">
        <f t="shared" si="14"/>
        <v>#N/A</v>
      </c>
      <c r="AR309" s="103"/>
      <c r="AT309" s="131" t="str">
        <f t="shared" si="15"/>
        <v>()</v>
      </c>
      <c r="AU309" s="132" t="e">
        <f t="shared" si="16"/>
        <v>#N/A</v>
      </c>
    </row>
    <row r="310" spans="1:47">
      <c r="A310" s="134"/>
      <c r="B310" s="134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6"/>
      <c r="O310" s="137"/>
      <c r="P310" s="136"/>
      <c r="Q310" s="136"/>
      <c r="R310" s="136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9"/>
      <c r="AN310" s="139"/>
      <c r="AO310" s="139"/>
      <c r="AP310" s="139"/>
      <c r="AQ310" s="140" t="e">
        <f t="shared" si="14"/>
        <v>#N/A</v>
      </c>
      <c r="AR310" s="103"/>
      <c r="AT310" s="131" t="str">
        <f t="shared" si="15"/>
        <v>()</v>
      </c>
      <c r="AU310" s="132" t="e">
        <f t="shared" si="16"/>
        <v>#N/A</v>
      </c>
    </row>
    <row r="311" spans="1:47">
      <c r="A311" s="134"/>
      <c r="B311" s="134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6"/>
      <c r="O311" s="137"/>
      <c r="P311" s="136"/>
      <c r="Q311" s="136"/>
      <c r="R311" s="136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9"/>
      <c r="AN311" s="139"/>
      <c r="AO311" s="139"/>
      <c r="AP311" s="139"/>
      <c r="AQ311" s="140" t="e">
        <f t="shared" si="14"/>
        <v>#N/A</v>
      </c>
      <c r="AR311" s="103"/>
      <c r="AT311" s="131" t="str">
        <f t="shared" si="15"/>
        <v>()</v>
      </c>
      <c r="AU311" s="132" t="e">
        <f t="shared" si="16"/>
        <v>#N/A</v>
      </c>
    </row>
    <row r="312" spans="1:47">
      <c r="A312" s="134"/>
      <c r="B312" s="134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6"/>
      <c r="O312" s="137"/>
      <c r="P312" s="136"/>
      <c r="Q312" s="136"/>
      <c r="R312" s="136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9"/>
      <c r="AN312" s="139"/>
      <c r="AO312" s="139"/>
      <c r="AP312" s="139"/>
      <c r="AQ312" s="140" t="e">
        <f t="shared" si="14"/>
        <v>#N/A</v>
      </c>
      <c r="AR312" s="103"/>
      <c r="AT312" s="131" t="str">
        <f t="shared" si="15"/>
        <v>()</v>
      </c>
      <c r="AU312" s="132" t="e">
        <f t="shared" si="16"/>
        <v>#N/A</v>
      </c>
    </row>
    <row r="313" spans="1:47">
      <c r="A313" s="134"/>
      <c r="B313" s="134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6"/>
      <c r="O313" s="137"/>
      <c r="P313" s="136"/>
      <c r="Q313" s="136"/>
      <c r="R313" s="136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9"/>
      <c r="AN313" s="139"/>
      <c r="AO313" s="139"/>
      <c r="AP313" s="139"/>
      <c r="AQ313" s="140" t="e">
        <f t="shared" si="14"/>
        <v>#N/A</v>
      </c>
      <c r="AR313" s="103"/>
      <c r="AT313" s="131" t="str">
        <f t="shared" si="15"/>
        <v>()</v>
      </c>
      <c r="AU313" s="132" t="e">
        <f t="shared" si="16"/>
        <v>#N/A</v>
      </c>
    </row>
    <row r="314" spans="1:47">
      <c r="A314" s="134"/>
      <c r="B314" s="134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6"/>
      <c r="O314" s="137"/>
      <c r="P314" s="136"/>
      <c r="Q314" s="136"/>
      <c r="R314" s="136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9"/>
      <c r="AN314" s="139"/>
      <c r="AO314" s="139"/>
      <c r="AP314" s="139"/>
      <c r="AQ314" s="140" t="e">
        <f t="shared" si="14"/>
        <v>#N/A</v>
      </c>
      <c r="AR314" s="103"/>
      <c r="AT314" s="131" t="str">
        <f t="shared" si="15"/>
        <v>()</v>
      </c>
      <c r="AU314" s="132" t="e">
        <f t="shared" si="16"/>
        <v>#N/A</v>
      </c>
    </row>
    <row r="315" spans="1:47">
      <c r="A315" s="134"/>
      <c r="B315" s="134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6"/>
      <c r="O315" s="137"/>
      <c r="P315" s="136"/>
      <c r="Q315" s="136"/>
      <c r="R315" s="136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9"/>
      <c r="AN315" s="139"/>
      <c r="AO315" s="139"/>
      <c r="AP315" s="139"/>
      <c r="AQ315" s="140" t="e">
        <f t="shared" si="14"/>
        <v>#N/A</v>
      </c>
      <c r="AR315" s="103"/>
      <c r="AT315" s="131" t="str">
        <f t="shared" si="15"/>
        <v>()</v>
      </c>
      <c r="AU315" s="132" t="e">
        <f t="shared" si="16"/>
        <v>#N/A</v>
      </c>
    </row>
    <row r="316" spans="1:47">
      <c r="A316" s="134"/>
      <c r="B316" s="134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6"/>
      <c r="O316" s="137"/>
      <c r="P316" s="136"/>
      <c r="Q316" s="136"/>
      <c r="R316" s="136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9"/>
      <c r="AN316" s="139"/>
      <c r="AO316" s="139"/>
      <c r="AP316" s="139"/>
      <c r="AQ316" s="140" t="e">
        <f t="shared" si="14"/>
        <v>#N/A</v>
      </c>
      <c r="AR316" s="103"/>
      <c r="AT316" s="131" t="str">
        <f t="shared" si="15"/>
        <v>()</v>
      </c>
      <c r="AU316" s="132" t="e">
        <f t="shared" si="16"/>
        <v>#N/A</v>
      </c>
    </row>
    <row r="317" spans="1:47">
      <c r="A317" s="134"/>
      <c r="B317" s="134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6"/>
      <c r="O317" s="137"/>
      <c r="P317" s="136"/>
      <c r="Q317" s="136"/>
      <c r="R317" s="136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9"/>
      <c r="AN317" s="139"/>
      <c r="AO317" s="139"/>
      <c r="AP317" s="139"/>
      <c r="AQ317" s="140" t="e">
        <f t="shared" si="14"/>
        <v>#N/A</v>
      </c>
      <c r="AR317" s="103"/>
      <c r="AT317" s="131" t="str">
        <f t="shared" si="15"/>
        <v>()</v>
      </c>
      <c r="AU317" s="132" t="e">
        <f t="shared" si="16"/>
        <v>#N/A</v>
      </c>
    </row>
    <row r="318" spans="1:47">
      <c r="A318" s="134"/>
      <c r="B318" s="134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6"/>
      <c r="O318" s="137"/>
      <c r="P318" s="136"/>
      <c r="Q318" s="136"/>
      <c r="R318" s="136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9"/>
      <c r="AN318" s="139"/>
      <c r="AO318" s="139"/>
      <c r="AP318" s="139"/>
      <c r="AQ318" s="140" t="e">
        <f t="shared" si="14"/>
        <v>#N/A</v>
      </c>
      <c r="AR318" s="103"/>
      <c r="AT318" s="131" t="str">
        <f t="shared" si="15"/>
        <v>()</v>
      </c>
      <c r="AU318" s="132" t="e">
        <f t="shared" si="16"/>
        <v>#N/A</v>
      </c>
    </row>
    <row r="319" spans="1:47">
      <c r="A319" s="134"/>
      <c r="B319" s="134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6"/>
      <c r="O319" s="137"/>
      <c r="P319" s="136"/>
      <c r="Q319" s="136"/>
      <c r="R319" s="136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9"/>
      <c r="AN319" s="139"/>
      <c r="AO319" s="139"/>
      <c r="AP319" s="139"/>
      <c r="AQ319" s="140" t="e">
        <f t="shared" si="14"/>
        <v>#N/A</v>
      </c>
      <c r="AR319" s="103"/>
      <c r="AT319" s="131" t="str">
        <f t="shared" si="15"/>
        <v>()</v>
      </c>
      <c r="AU319" s="132" t="e">
        <f t="shared" si="16"/>
        <v>#N/A</v>
      </c>
    </row>
    <row r="320" spans="1:47">
      <c r="A320" s="134"/>
      <c r="B320" s="134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6"/>
      <c r="O320" s="137"/>
      <c r="P320" s="136"/>
      <c r="Q320" s="136"/>
      <c r="R320" s="136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9"/>
      <c r="AN320" s="139"/>
      <c r="AO320" s="139"/>
      <c r="AP320" s="139"/>
      <c r="AQ320" s="140" t="e">
        <f t="shared" si="14"/>
        <v>#N/A</v>
      </c>
      <c r="AR320" s="103"/>
      <c r="AT320" s="131" t="str">
        <f t="shared" si="15"/>
        <v>()</v>
      </c>
      <c r="AU320" s="132" t="e">
        <f t="shared" si="16"/>
        <v>#N/A</v>
      </c>
    </row>
    <row r="321" spans="1:47">
      <c r="A321" s="134"/>
      <c r="B321" s="134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6"/>
      <c r="O321" s="137"/>
      <c r="P321" s="136"/>
      <c r="Q321" s="136"/>
      <c r="R321" s="136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9"/>
      <c r="AN321" s="139"/>
      <c r="AO321" s="139"/>
      <c r="AP321" s="139"/>
      <c r="AQ321" s="140" t="e">
        <f t="shared" si="14"/>
        <v>#N/A</v>
      </c>
      <c r="AR321" s="103"/>
      <c r="AT321" s="131" t="str">
        <f t="shared" si="15"/>
        <v>()</v>
      </c>
      <c r="AU321" s="132" t="e">
        <f t="shared" si="16"/>
        <v>#N/A</v>
      </c>
    </row>
    <row r="322" spans="1:47">
      <c r="A322" s="134"/>
      <c r="B322" s="134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6"/>
      <c r="O322" s="137"/>
      <c r="P322" s="136"/>
      <c r="Q322" s="136"/>
      <c r="R322" s="136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9"/>
      <c r="AN322" s="139"/>
      <c r="AO322" s="139"/>
      <c r="AP322" s="139"/>
      <c r="AQ322" s="140" t="e">
        <f t="shared" si="14"/>
        <v>#N/A</v>
      </c>
      <c r="AR322" s="103"/>
      <c r="AT322" s="131" t="str">
        <f t="shared" si="15"/>
        <v>()</v>
      </c>
      <c r="AU322" s="132" t="e">
        <f t="shared" si="16"/>
        <v>#N/A</v>
      </c>
    </row>
    <row r="323" spans="1:47">
      <c r="A323" s="134"/>
      <c r="B323" s="134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6"/>
      <c r="O323" s="137"/>
      <c r="P323" s="136"/>
      <c r="Q323" s="136"/>
      <c r="R323" s="136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9"/>
      <c r="AN323" s="139"/>
      <c r="AO323" s="139"/>
      <c r="AP323" s="139"/>
      <c r="AQ323" s="140" t="e">
        <f t="shared" si="14"/>
        <v>#N/A</v>
      </c>
      <c r="AR323" s="103"/>
      <c r="AT323" s="131" t="str">
        <f t="shared" si="15"/>
        <v>()</v>
      </c>
      <c r="AU323" s="132" t="e">
        <f t="shared" si="16"/>
        <v>#N/A</v>
      </c>
    </row>
    <row r="324" spans="1:47">
      <c r="A324" s="134"/>
      <c r="B324" s="134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6"/>
      <c r="O324" s="137"/>
      <c r="P324" s="136"/>
      <c r="Q324" s="136"/>
      <c r="R324" s="136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9"/>
      <c r="AN324" s="139"/>
      <c r="AO324" s="139"/>
      <c r="AP324" s="139"/>
      <c r="AQ324" s="140" t="e">
        <f t="shared" ref="AQ324:AQ387" si="17">VLOOKUP(S324&amp;AF324,AV:AW,2,0)</f>
        <v>#N/A</v>
      </c>
      <c r="AR324" s="103"/>
      <c r="AT324" s="131" t="str">
        <f t="shared" ref="AT324:AT387" si="18">C324&amp;"("&amp;D324&amp;")"</f>
        <v>()</v>
      </c>
      <c r="AU324" s="132" t="e">
        <f t="shared" si="16"/>
        <v>#N/A</v>
      </c>
    </row>
    <row r="325" spans="1:47">
      <c r="A325" s="134"/>
      <c r="B325" s="134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6"/>
      <c r="O325" s="137"/>
      <c r="P325" s="136"/>
      <c r="Q325" s="136"/>
      <c r="R325" s="136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9"/>
      <c r="AN325" s="139"/>
      <c r="AO325" s="139"/>
      <c r="AP325" s="139"/>
      <c r="AQ325" s="140" t="e">
        <f t="shared" si="17"/>
        <v>#N/A</v>
      </c>
      <c r="AR325" s="103"/>
      <c r="AT325" s="131" t="str">
        <f t="shared" si="18"/>
        <v>()</v>
      </c>
      <c r="AU325" s="132" t="e">
        <f t="shared" si="16"/>
        <v>#N/A</v>
      </c>
    </row>
    <row r="326" spans="1:47">
      <c r="A326" s="134"/>
      <c r="B326" s="134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6"/>
      <c r="O326" s="137"/>
      <c r="P326" s="136"/>
      <c r="Q326" s="136"/>
      <c r="R326" s="136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9"/>
      <c r="AN326" s="139"/>
      <c r="AO326" s="139"/>
      <c r="AP326" s="139"/>
      <c r="AQ326" s="140" t="e">
        <f t="shared" si="17"/>
        <v>#N/A</v>
      </c>
      <c r="AR326" s="103"/>
      <c r="AT326" s="131" t="str">
        <f t="shared" si="18"/>
        <v>()</v>
      </c>
      <c r="AU326" s="132" t="e">
        <f t="shared" si="16"/>
        <v>#N/A</v>
      </c>
    </row>
    <row r="327" spans="1:47">
      <c r="A327" s="134"/>
      <c r="B327" s="134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6"/>
      <c r="O327" s="137"/>
      <c r="P327" s="136"/>
      <c r="Q327" s="136"/>
      <c r="R327" s="136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9"/>
      <c r="AN327" s="139"/>
      <c r="AO327" s="139"/>
      <c r="AP327" s="139"/>
      <c r="AQ327" s="140" t="e">
        <f t="shared" si="17"/>
        <v>#N/A</v>
      </c>
      <c r="AR327" s="103"/>
      <c r="AT327" s="131" t="str">
        <f t="shared" si="18"/>
        <v>()</v>
      </c>
      <c r="AU327" s="132" t="e">
        <f t="shared" si="16"/>
        <v>#N/A</v>
      </c>
    </row>
    <row r="328" spans="1:47">
      <c r="A328" s="134"/>
      <c r="B328" s="134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6"/>
      <c r="O328" s="137"/>
      <c r="P328" s="136"/>
      <c r="Q328" s="136"/>
      <c r="R328" s="136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9"/>
      <c r="AN328" s="139"/>
      <c r="AO328" s="139"/>
      <c r="AP328" s="139"/>
      <c r="AQ328" s="140" t="e">
        <f t="shared" si="17"/>
        <v>#N/A</v>
      </c>
      <c r="AR328" s="103"/>
      <c r="AT328" s="131" t="str">
        <f t="shared" si="18"/>
        <v>()</v>
      </c>
      <c r="AU328" s="132" t="e">
        <f t="shared" si="16"/>
        <v>#N/A</v>
      </c>
    </row>
    <row r="329" spans="1:47">
      <c r="A329" s="134"/>
      <c r="B329" s="134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6"/>
      <c r="O329" s="137"/>
      <c r="P329" s="136"/>
      <c r="Q329" s="136"/>
      <c r="R329" s="136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9"/>
      <c r="AN329" s="139"/>
      <c r="AO329" s="139"/>
      <c r="AP329" s="139"/>
      <c r="AQ329" s="140" t="e">
        <f t="shared" si="17"/>
        <v>#N/A</v>
      </c>
      <c r="AR329" s="103"/>
      <c r="AT329" s="131" t="str">
        <f t="shared" si="18"/>
        <v>()</v>
      </c>
      <c r="AU329" s="132" t="e">
        <f t="shared" si="16"/>
        <v>#N/A</v>
      </c>
    </row>
    <row r="330" spans="1:47">
      <c r="A330" s="134"/>
      <c r="B330" s="134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6"/>
      <c r="O330" s="137"/>
      <c r="P330" s="136"/>
      <c r="Q330" s="136"/>
      <c r="R330" s="136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9"/>
      <c r="AN330" s="139"/>
      <c r="AO330" s="139"/>
      <c r="AP330" s="139"/>
      <c r="AQ330" s="140" t="e">
        <f t="shared" si="17"/>
        <v>#N/A</v>
      </c>
      <c r="AR330" s="103"/>
      <c r="AT330" s="131" t="str">
        <f t="shared" si="18"/>
        <v>()</v>
      </c>
      <c r="AU330" s="132" t="e">
        <f t="shared" si="16"/>
        <v>#N/A</v>
      </c>
    </row>
    <row r="331" spans="1:47">
      <c r="A331" s="134"/>
      <c r="B331" s="134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6"/>
      <c r="O331" s="137"/>
      <c r="P331" s="136"/>
      <c r="Q331" s="136"/>
      <c r="R331" s="136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9"/>
      <c r="AN331" s="139"/>
      <c r="AO331" s="139"/>
      <c r="AP331" s="139"/>
      <c r="AQ331" s="140" t="e">
        <f t="shared" si="17"/>
        <v>#N/A</v>
      </c>
      <c r="AR331" s="103"/>
      <c r="AT331" s="131" t="str">
        <f t="shared" si="18"/>
        <v>()</v>
      </c>
      <c r="AU331" s="132" t="e">
        <f t="shared" si="16"/>
        <v>#N/A</v>
      </c>
    </row>
    <row r="332" spans="1:47">
      <c r="A332" s="134"/>
      <c r="B332" s="134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6"/>
      <c r="O332" s="137"/>
      <c r="P332" s="136"/>
      <c r="Q332" s="136"/>
      <c r="R332" s="136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9"/>
      <c r="AN332" s="139"/>
      <c r="AO332" s="139"/>
      <c r="AP332" s="139"/>
      <c r="AQ332" s="140" t="e">
        <f t="shared" si="17"/>
        <v>#N/A</v>
      </c>
      <c r="AR332" s="103"/>
      <c r="AT332" s="131" t="str">
        <f t="shared" si="18"/>
        <v>()</v>
      </c>
      <c r="AU332" s="132" t="e">
        <f t="shared" si="16"/>
        <v>#N/A</v>
      </c>
    </row>
    <row r="333" spans="1:47">
      <c r="A333" s="134"/>
      <c r="B333" s="134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6"/>
      <c r="O333" s="137"/>
      <c r="P333" s="136"/>
      <c r="Q333" s="136"/>
      <c r="R333" s="136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9"/>
      <c r="AN333" s="139"/>
      <c r="AO333" s="139"/>
      <c r="AP333" s="139"/>
      <c r="AQ333" s="140" t="e">
        <f t="shared" si="17"/>
        <v>#N/A</v>
      </c>
      <c r="AR333" s="103"/>
      <c r="AT333" s="131" t="str">
        <f t="shared" si="18"/>
        <v>()</v>
      </c>
      <c r="AU333" s="132" t="e">
        <f t="shared" si="16"/>
        <v>#N/A</v>
      </c>
    </row>
    <row r="334" spans="1:47">
      <c r="A334" s="134"/>
      <c r="B334" s="134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6"/>
      <c r="O334" s="137"/>
      <c r="P334" s="136"/>
      <c r="Q334" s="136"/>
      <c r="R334" s="136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9"/>
      <c r="AN334" s="139"/>
      <c r="AO334" s="139"/>
      <c r="AP334" s="139"/>
      <c r="AQ334" s="140" t="e">
        <f t="shared" si="17"/>
        <v>#N/A</v>
      </c>
      <c r="AR334" s="103"/>
      <c r="AT334" s="131" t="str">
        <f t="shared" si="18"/>
        <v>()</v>
      </c>
      <c r="AU334" s="132" t="e">
        <f t="shared" si="16"/>
        <v>#N/A</v>
      </c>
    </row>
    <row r="335" spans="1:47">
      <c r="A335" s="134"/>
      <c r="B335" s="134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6"/>
      <c r="O335" s="137"/>
      <c r="P335" s="136"/>
      <c r="Q335" s="136"/>
      <c r="R335" s="136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9"/>
      <c r="AN335" s="139"/>
      <c r="AO335" s="139"/>
      <c r="AP335" s="139"/>
      <c r="AQ335" s="140" t="e">
        <f t="shared" si="17"/>
        <v>#N/A</v>
      </c>
      <c r="AR335" s="103"/>
      <c r="AT335" s="131" t="str">
        <f t="shared" si="18"/>
        <v>()</v>
      </c>
      <c r="AU335" s="132" t="e">
        <f t="shared" si="16"/>
        <v>#N/A</v>
      </c>
    </row>
    <row r="336" spans="1:47">
      <c r="A336" s="134"/>
      <c r="B336" s="134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6"/>
      <c r="O336" s="137"/>
      <c r="P336" s="136"/>
      <c r="Q336" s="136"/>
      <c r="R336" s="136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9"/>
      <c r="AN336" s="139"/>
      <c r="AO336" s="139"/>
      <c r="AP336" s="139"/>
      <c r="AQ336" s="140" t="e">
        <f t="shared" si="17"/>
        <v>#N/A</v>
      </c>
      <c r="AR336" s="103"/>
      <c r="AT336" s="131" t="str">
        <f t="shared" si="18"/>
        <v>()</v>
      </c>
      <c r="AU336" s="132" t="e">
        <f t="shared" si="16"/>
        <v>#N/A</v>
      </c>
    </row>
    <row r="337" spans="1:47">
      <c r="A337" s="134"/>
      <c r="B337" s="134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6"/>
      <c r="O337" s="137"/>
      <c r="P337" s="136"/>
      <c r="Q337" s="136"/>
      <c r="R337" s="136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9"/>
      <c r="AN337" s="139"/>
      <c r="AO337" s="139"/>
      <c r="AP337" s="139"/>
      <c r="AQ337" s="140" t="e">
        <f t="shared" si="17"/>
        <v>#N/A</v>
      </c>
      <c r="AR337" s="103"/>
      <c r="AT337" s="131" t="str">
        <f t="shared" si="18"/>
        <v>()</v>
      </c>
      <c r="AU337" s="132" t="e">
        <f t="shared" si="16"/>
        <v>#N/A</v>
      </c>
    </row>
    <row r="338" spans="1:47">
      <c r="A338" s="134"/>
      <c r="B338" s="134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6"/>
      <c r="O338" s="137"/>
      <c r="P338" s="136"/>
      <c r="Q338" s="136"/>
      <c r="R338" s="136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9"/>
      <c r="AN338" s="139"/>
      <c r="AO338" s="139"/>
      <c r="AP338" s="139"/>
      <c r="AQ338" s="140" t="e">
        <f t="shared" si="17"/>
        <v>#N/A</v>
      </c>
      <c r="AR338" s="103"/>
      <c r="AT338" s="131" t="str">
        <f t="shared" si="18"/>
        <v>()</v>
      </c>
      <c r="AU338" s="132" t="e">
        <f t="shared" si="16"/>
        <v>#N/A</v>
      </c>
    </row>
    <row r="339" spans="1:47">
      <c r="A339" s="134"/>
      <c r="B339" s="134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6"/>
      <c r="O339" s="137"/>
      <c r="P339" s="136"/>
      <c r="Q339" s="136"/>
      <c r="R339" s="136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9"/>
      <c r="AN339" s="139"/>
      <c r="AO339" s="139"/>
      <c r="AP339" s="139"/>
      <c r="AQ339" s="140" t="e">
        <f t="shared" si="17"/>
        <v>#N/A</v>
      </c>
      <c r="AR339" s="103"/>
      <c r="AT339" s="131" t="str">
        <f t="shared" si="18"/>
        <v>()</v>
      </c>
      <c r="AU339" s="132" t="e">
        <f t="shared" si="16"/>
        <v>#N/A</v>
      </c>
    </row>
    <row r="340" spans="1:47">
      <c r="A340" s="134"/>
      <c r="B340" s="134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6"/>
      <c r="O340" s="137"/>
      <c r="P340" s="136"/>
      <c r="Q340" s="136"/>
      <c r="R340" s="136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9"/>
      <c r="AN340" s="139"/>
      <c r="AO340" s="139"/>
      <c r="AP340" s="139"/>
      <c r="AQ340" s="140" t="e">
        <f t="shared" si="17"/>
        <v>#N/A</v>
      </c>
      <c r="AR340" s="103"/>
      <c r="AT340" s="131" t="str">
        <f t="shared" si="18"/>
        <v>()</v>
      </c>
      <c r="AU340" s="132" t="e">
        <f t="shared" si="16"/>
        <v>#N/A</v>
      </c>
    </row>
    <row r="341" spans="1:47">
      <c r="A341" s="134"/>
      <c r="B341" s="134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6"/>
      <c r="O341" s="137"/>
      <c r="P341" s="136"/>
      <c r="Q341" s="136"/>
      <c r="R341" s="136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9"/>
      <c r="AN341" s="139"/>
      <c r="AO341" s="139"/>
      <c r="AP341" s="139"/>
      <c r="AQ341" s="140" t="e">
        <f t="shared" si="17"/>
        <v>#N/A</v>
      </c>
      <c r="AR341" s="103"/>
      <c r="AT341" s="131" t="str">
        <f t="shared" si="18"/>
        <v>()</v>
      </c>
      <c r="AU341" s="132" t="e">
        <f t="shared" si="16"/>
        <v>#N/A</v>
      </c>
    </row>
    <row r="342" spans="1:47">
      <c r="A342" s="134"/>
      <c r="B342" s="134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6"/>
      <c r="O342" s="137"/>
      <c r="P342" s="136"/>
      <c r="Q342" s="136"/>
      <c r="R342" s="136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9"/>
      <c r="AN342" s="139"/>
      <c r="AO342" s="139"/>
      <c r="AP342" s="139"/>
      <c r="AQ342" s="140" t="e">
        <f t="shared" si="17"/>
        <v>#N/A</v>
      </c>
      <c r="AR342" s="103"/>
      <c r="AT342" s="131" t="str">
        <f t="shared" si="18"/>
        <v>()</v>
      </c>
      <c r="AU342" s="132" t="e">
        <f t="shared" si="16"/>
        <v>#N/A</v>
      </c>
    </row>
    <row r="343" spans="1:47">
      <c r="A343" s="134"/>
      <c r="B343" s="134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6"/>
      <c r="O343" s="137"/>
      <c r="P343" s="136"/>
      <c r="Q343" s="136"/>
      <c r="R343" s="136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9"/>
      <c r="AN343" s="139"/>
      <c r="AO343" s="139"/>
      <c r="AP343" s="139"/>
      <c r="AQ343" s="140" t="e">
        <f t="shared" si="17"/>
        <v>#N/A</v>
      </c>
      <c r="AR343" s="103"/>
      <c r="AT343" s="131" t="str">
        <f t="shared" si="18"/>
        <v>()</v>
      </c>
      <c r="AU343" s="132" t="e">
        <f t="shared" si="16"/>
        <v>#N/A</v>
      </c>
    </row>
    <row r="344" spans="1:47">
      <c r="A344" s="134"/>
      <c r="B344" s="134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6"/>
      <c r="O344" s="137"/>
      <c r="P344" s="136"/>
      <c r="Q344" s="136"/>
      <c r="R344" s="136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9"/>
      <c r="AN344" s="139"/>
      <c r="AO344" s="139"/>
      <c r="AP344" s="139"/>
      <c r="AQ344" s="140" t="e">
        <f t="shared" si="17"/>
        <v>#N/A</v>
      </c>
      <c r="AR344" s="103"/>
      <c r="AT344" s="131" t="str">
        <f t="shared" si="18"/>
        <v>()</v>
      </c>
      <c r="AU344" s="132" t="e">
        <f t="shared" si="16"/>
        <v>#N/A</v>
      </c>
    </row>
    <row r="345" spans="1:47">
      <c r="A345" s="134"/>
      <c r="B345" s="134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6"/>
      <c r="O345" s="137"/>
      <c r="P345" s="136"/>
      <c r="Q345" s="136"/>
      <c r="R345" s="136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9"/>
      <c r="AN345" s="139"/>
      <c r="AO345" s="139"/>
      <c r="AP345" s="139"/>
      <c r="AQ345" s="140" t="e">
        <f t="shared" si="17"/>
        <v>#N/A</v>
      </c>
      <c r="AR345" s="103"/>
      <c r="AT345" s="131" t="str">
        <f t="shared" si="18"/>
        <v>()</v>
      </c>
      <c r="AU345" s="132" t="e">
        <f t="shared" si="16"/>
        <v>#N/A</v>
      </c>
    </row>
    <row r="346" spans="1:47">
      <c r="A346" s="134"/>
      <c r="B346" s="134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6"/>
      <c r="O346" s="137"/>
      <c r="P346" s="136"/>
      <c r="Q346" s="136"/>
      <c r="R346" s="136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9"/>
      <c r="AN346" s="139"/>
      <c r="AO346" s="139"/>
      <c r="AP346" s="139"/>
      <c r="AQ346" s="140" t="e">
        <f t="shared" si="17"/>
        <v>#N/A</v>
      </c>
      <c r="AR346" s="103"/>
      <c r="AT346" s="131" t="str">
        <f t="shared" si="18"/>
        <v>()</v>
      </c>
      <c r="AU346" s="132" t="e">
        <f t="shared" si="16"/>
        <v>#N/A</v>
      </c>
    </row>
    <row r="347" spans="1:47">
      <c r="A347" s="134"/>
      <c r="B347" s="134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6"/>
      <c r="O347" s="137"/>
      <c r="P347" s="136"/>
      <c r="Q347" s="136"/>
      <c r="R347" s="136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9"/>
      <c r="AN347" s="139"/>
      <c r="AO347" s="139"/>
      <c r="AP347" s="139"/>
      <c r="AQ347" s="140" t="e">
        <f t="shared" si="17"/>
        <v>#N/A</v>
      </c>
      <c r="AR347" s="103"/>
      <c r="AT347" s="131" t="str">
        <f t="shared" si="18"/>
        <v>()</v>
      </c>
      <c r="AU347" s="132" t="e">
        <f t="shared" si="16"/>
        <v>#N/A</v>
      </c>
    </row>
    <row r="348" spans="1:47">
      <c r="A348" s="134"/>
      <c r="B348" s="134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6"/>
      <c r="O348" s="137"/>
      <c r="P348" s="136"/>
      <c r="Q348" s="136"/>
      <c r="R348" s="136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9"/>
      <c r="AN348" s="139"/>
      <c r="AO348" s="139"/>
      <c r="AP348" s="139"/>
      <c r="AQ348" s="140" t="e">
        <f t="shared" si="17"/>
        <v>#N/A</v>
      </c>
      <c r="AR348" s="103"/>
      <c r="AT348" s="131" t="str">
        <f t="shared" si="18"/>
        <v>()</v>
      </c>
      <c r="AU348" s="132" t="e">
        <f t="shared" si="16"/>
        <v>#N/A</v>
      </c>
    </row>
    <row r="349" spans="1:47">
      <c r="A349" s="134"/>
      <c r="B349" s="134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6"/>
      <c r="O349" s="137"/>
      <c r="P349" s="136"/>
      <c r="Q349" s="136"/>
      <c r="R349" s="136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9"/>
      <c r="AN349" s="139"/>
      <c r="AO349" s="139"/>
      <c r="AP349" s="139"/>
      <c r="AQ349" s="140" t="e">
        <f t="shared" si="17"/>
        <v>#N/A</v>
      </c>
      <c r="AR349" s="103"/>
      <c r="AT349" s="131" t="str">
        <f t="shared" si="18"/>
        <v>()</v>
      </c>
      <c r="AU349" s="132" t="e">
        <f t="shared" si="16"/>
        <v>#N/A</v>
      </c>
    </row>
    <row r="350" spans="1:47">
      <c r="A350" s="134"/>
      <c r="B350" s="134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6"/>
      <c r="O350" s="137"/>
      <c r="P350" s="136"/>
      <c r="Q350" s="136"/>
      <c r="R350" s="136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9"/>
      <c r="AN350" s="139"/>
      <c r="AO350" s="139"/>
      <c r="AP350" s="139"/>
      <c r="AQ350" s="140" t="e">
        <f t="shared" si="17"/>
        <v>#N/A</v>
      </c>
      <c r="AR350" s="103"/>
      <c r="AT350" s="131" t="str">
        <f t="shared" si="18"/>
        <v>()</v>
      </c>
      <c r="AU350" s="132" t="e">
        <f t="shared" ref="AU350:AU413" si="19">AT350&amp;IF(COUNTIF(AQ351:AQ1262,AQ350),"，"&amp;VLOOKUP(AQ350,AQ351:AU1262,5,0),"")</f>
        <v>#N/A</v>
      </c>
    </row>
    <row r="351" spans="1:47">
      <c r="A351" s="134"/>
      <c r="B351" s="134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6"/>
      <c r="O351" s="137"/>
      <c r="P351" s="136"/>
      <c r="Q351" s="136"/>
      <c r="R351" s="136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9"/>
      <c r="AN351" s="139"/>
      <c r="AO351" s="139"/>
      <c r="AP351" s="139"/>
      <c r="AQ351" s="140" t="e">
        <f t="shared" si="17"/>
        <v>#N/A</v>
      </c>
      <c r="AR351" s="103"/>
      <c r="AT351" s="131" t="str">
        <f t="shared" si="18"/>
        <v>()</v>
      </c>
      <c r="AU351" s="132" t="e">
        <f t="shared" si="19"/>
        <v>#N/A</v>
      </c>
    </row>
    <row r="352" spans="1:47">
      <c r="A352" s="134"/>
      <c r="B352" s="134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6"/>
      <c r="O352" s="137"/>
      <c r="P352" s="136"/>
      <c r="Q352" s="136"/>
      <c r="R352" s="136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9"/>
      <c r="AN352" s="139"/>
      <c r="AO352" s="139"/>
      <c r="AP352" s="139"/>
      <c r="AQ352" s="140" t="e">
        <f t="shared" si="17"/>
        <v>#N/A</v>
      </c>
      <c r="AR352" s="103"/>
      <c r="AT352" s="131" t="str">
        <f t="shared" si="18"/>
        <v>()</v>
      </c>
      <c r="AU352" s="132" t="e">
        <f t="shared" si="19"/>
        <v>#N/A</v>
      </c>
    </row>
    <row r="353" spans="1:47">
      <c r="A353" s="134"/>
      <c r="B353" s="134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6"/>
      <c r="O353" s="137"/>
      <c r="P353" s="136"/>
      <c r="Q353" s="136"/>
      <c r="R353" s="136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9"/>
      <c r="AN353" s="139"/>
      <c r="AO353" s="139"/>
      <c r="AP353" s="139"/>
      <c r="AQ353" s="140" t="e">
        <f t="shared" si="17"/>
        <v>#N/A</v>
      </c>
      <c r="AR353" s="103"/>
      <c r="AT353" s="131" t="str">
        <f t="shared" si="18"/>
        <v>()</v>
      </c>
      <c r="AU353" s="132" t="e">
        <f t="shared" si="19"/>
        <v>#N/A</v>
      </c>
    </row>
    <row r="354" spans="1:47">
      <c r="A354" s="134"/>
      <c r="B354" s="134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6"/>
      <c r="O354" s="137"/>
      <c r="P354" s="136"/>
      <c r="Q354" s="136"/>
      <c r="R354" s="136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9"/>
      <c r="AN354" s="139"/>
      <c r="AO354" s="139"/>
      <c r="AP354" s="139"/>
      <c r="AQ354" s="140" t="e">
        <f t="shared" si="17"/>
        <v>#N/A</v>
      </c>
      <c r="AR354" s="103"/>
      <c r="AT354" s="131" t="str">
        <f t="shared" si="18"/>
        <v>()</v>
      </c>
      <c r="AU354" s="132" t="e">
        <f t="shared" si="19"/>
        <v>#N/A</v>
      </c>
    </row>
    <row r="355" spans="1:47">
      <c r="A355" s="134"/>
      <c r="B355" s="134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6"/>
      <c r="O355" s="137"/>
      <c r="P355" s="136"/>
      <c r="Q355" s="136"/>
      <c r="R355" s="136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9"/>
      <c r="AN355" s="139"/>
      <c r="AO355" s="139"/>
      <c r="AP355" s="139"/>
      <c r="AQ355" s="140" t="e">
        <f t="shared" si="17"/>
        <v>#N/A</v>
      </c>
      <c r="AR355" s="103"/>
      <c r="AT355" s="131" t="str">
        <f t="shared" si="18"/>
        <v>()</v>
      </c>
      <c r="AU355" s="132" t="e">
        <f t="shared" si="19"/>
        <v>#N/A</v>
      </c>
    </row>
    <row r="356" spans="1:47">
      <c r="A356" s="134"/>
      <c r="B356" s="134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6"/>
      <c r="O356" s="137"/>
      <c r="P356" s="136"/>
      <c r="Q356" s="136"/>
      <c r="R356" s="136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9"/>
      <c r="AN356" s="139"/>
      <c r="AO356" s="139"/>
      <c r="AP356" s="139"/>
      <c r="AQ356" s="140" t="e">
        <f t="shared" si="17"/>
        <v>#N/A</v>
      </c>
      <c r="AR356" s="103"/>
      <c r="AT356" s="131" t="str">
        <f t="shared" si="18"/>
        <v>()</v>
      </c>
      <c r="AU356" s="132" t="e">
        <f t="shared" si="19"/>
        <v>#N/A</v>
      </c>
    </row>
    <row r="357" spans="1:47">
      <c r="A357" s="134"/>
      <c r="B357" s="134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6"/>
      <c r="O357" s="137"/>
      <c r="P357" s="136"/>
      <c r="Q357" s="136"/>
      <c r="R357" s="136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9"/>
      <c r="AN357" s="139"/>
      <c r="AO357" s="139"/>
      <c r="AP357" s="139"/>
      <c r="AQ357" s="140" t="e">
        <f t="shared" si="17"/>
        <v>#N/A</v>
      </c>
      <c r="AR357" s="103"/>
      <c r="AT357" s="131" t="str">
        <f t="shared" si="18"/>
        <v>()</v>
      </c>
      <c r="AU357" s="132" t="e">
        <f t="shared" si="19"/>
        <v>#N/A</v>
      </c>
    </row>
    <row r="358" spans="1:47">
      <c r="A358" s="134"/>
      <c r="B358" s="134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6"/>
      <c r="O358" s="137"/>
      <c r="P358" s="136"/>
      <c r="Q358" s="136"/>
      <c r="R358" s="136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9"/>
      <c r="AN358" s="139"/>
      <c r="AO358" s="139"/>
      <c r="AP358" s="139"/>
      <c r="AQ358" s="140" t="e">
        <f t="shared" si="17"/>
        <v>#N/A</v>
      </c>
      <c r="AR358" s="103"/>
      <c r="AT358" s="131" t="str">
        <f t="shared" si="18"/>
        <v>()</v>
      </c>
      <c r="AU358" s="132" t="e">
        <f t="shared" si="19"/>
        <v>#N/A</v>
      </c>
    </row>
    <row r="359" spans="1:47">
      <c r="A359" s="134"/>
      <c r="B359" s="134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6"/>
      <c r="O359" s="137"/>
      <c r="P359" s="136"/>
      <c r="Q359" s="136"/>
      <c r="R359" s="136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9"/>
      <c r="AN359" s="139"/>
      <c r="AO359" s="139"/>
      <c r="AP359" s="139"/>
      <c r="AQ359" s="140" t="e">
        <f t="shared" si="17"/>
        <v>#N/A</v>
      </c>
      <c r="AR359" s="103"/>
      <c r="AT359" s="131" t="str">
        <f t="shared" si="18"/>
        <v>()</v>
      </c>
      <c r="AU359" s="132" t="e">
        <f t="shared" si="19"/>
        <v>#N/A</v>
      </c>
    </row>
    <row r="360" spans="1:47">
      <c r="A360" s="134"/>
      <c r="B360" s="134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6"/>
      <c r="O360" s="137"/>
      <c r="P360" s="136"/>
      <c r="Q360" s="136"/>
      <c r="R360" s="136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9"/>
      <c r="AN360" s="139"/>
      <c r="AO360" s="139"/>
      <c r="AP360" s="139"/>
      <c r="AQ360" s="140" t="e">
        <f t="shared" si="17"/>
        <v>#N/A</v>
      </c>
      <c r="AR360" s="103"/>
      <c r="AT360" s="131" t="str">
        <f t="shared" si="18"/>
        <v>()</v>
      </c>
      <c r="AU360" s="132" t="e">
        <f t="shared" si="19"/>
        <v>#N/A</v>
      </c>
    </row>
    <row r="361" spans="1:47">
      <c r="A361" s="134"/>
      <c r="B361" s="134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6"/>
      <c r="O361" s="137"/>
      <c r="P361" s="136"/>
      <c r="Q361" s="136"/>
      <c r="R361" s="136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9"/>
      <c r="AN361" s="139"/>
      <c r="AO361" s="139"/>
      <c r="AP361" s="139"/>
      <c r="AQ361" s="140" t="e">
        <f t="shared" si="17"/>
        <v>#N/A</v>
      </c>
      <c r="AR361" s="103"/>
      <c r="AT361" s="131" t="str">
        <f t="shared" si="18"/>
        <v>()</v>
      </c>
      <c r="AU361" s="132" t="e">
        <f t="shared" si="19"/>
        <v>#N/A</v>
      </c>
    </row>
    <row r="362" spans="1:47">
      <c r="A362" s="134"/>
      <c r="B362" s="134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6"/>
      <c r="O362" s="137"/>
      <c r="P362" s="136"/>
      <c r="Q362" s="136"/>
      <c r="R362" s="136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9"/>
      <c r="AN362" s="139"/>
      <c r="AO362" s="139"/>
      <c r="AP362" s="139"/>
      <c r="AQ362" s="140" t="e">
        <f t="shared" si="17"/>
        <v>#N/A</v>
      </c>
      <c r="AR362" s="103"/>
      <c r="AT362" s="131" t="str">
        <f t="shared" si="18"/>
        <v>()</v>
      </c>
      <c r="AU362" s="132" t="e">
        <f t="shared" si="19"/>
        <v>#N/A</v>
      </c>
    </row>
    <row r="363" spans="1:47">
      <c r="A363" s="134"/>
      <c r="B363" s="134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6"/>
      <c r="O363" s="137"/>
      <c r="P363" s="136"/>
      <c r="Q363" s="136"/>
      <c r="R363" s="136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9"/>
      <c r="AN363" s="139"/>
      <c r="AO363" s="139"/>
      <c r="AP363" s="139"/>
      <c r="AQ363" s="140" t="e">
        <f t="shared" si="17"/>
        <v>#N/A</v>
      </c>
      <c r="AR363" s="103"/>
      <c r="AT363" s="131" t="str">
        <f t="shared" si="18"/>
        <v>()</v>
      </c>
      <c r="AU363" s="132" t="e">
        <f t="shared" si="19"/>
        <v>#N/A</v>
      </c>
    </row>
    <row r="364" spans="1:47">
      <c r="A364" s="134"/>
      <c r="B364" s="134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6"/>
      <c r="O364" s="137"/>
      <c r="P364" s="136"/>
      <c r="Q364" s="136"/>
      <c r="R364" s="136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9"/>
      <c r="AN364" s="139"/>
      <c r="AO364" s="139"/>
      <c r="AP364" s="139"/>
      <c r="AQ364" s="140" t="e">
        <f t="shared" si="17"/>
        <v>#N/A</v>
      </c>
      <c r="AR364" s="103"/>
      <c r="AT364" s="131" t="str">
        <f t="shared" si="18"/>
        <v>()</v>
      </c>
      <c r="AU364" s="132" t="e">
        <f t="shared" si="19"/>
        <v>#N/A</v>
      </c>
    </row>
    <row r="365" spans="1:47">
      <c r="A365" s="134"/>
      <c r="B365" s="134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6"/>
      <c r="O365" s="137"/>
      <c r="P365" s="136"/>
      <c r="Q365" s="136"/>
      <c r="R365" s="136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9"/>
      <c r="AN365" s="139"/>
      <c r="AO365" s="139"/>
      <c r="AP365" s="139"/>
      <c r="AQ365" s="140" t="e">
        <f t="shared" si="17"/>
        <v>#N/A</v>
      </c>
      <c r="AR365" s="103"/>
      <c r="AT365" s="131" t="str">
        <f t="shared" si="18"/>
        <v>()</v>
      </c>
      <c r="AU365" s="132" t="e">
        <f t="shared" si="19"/>
        <v>#N/A</v>
      </c>
    </row>
    <row r="366" spans="1:47">
      <c r="A366" s="134"/>
      <c r="B366" s="134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6"/>
      <c r="O366" s="137"/>
      <c r="P366" s="136"/>
      <c r="Q366" s="136"/>
      <c r="R366" s="136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9"/>
      <c r="AN366" s="139"/>
      <c r="AO366" s="139"/>
      <c r="AP366" s="139"/>
      <c r="AQ366" s="140" t="e">
        <f t="shared" si="17"/>
        <v>#N/A</v>
      </c>
      <c r="AR366" s="103"/>
      <c r="AT366" s="131" t="str">
        <f t="shared" si="18"/>
        <v>()</v>
      </c>
      <c r="AU366" s="132" t="e">
        <f t="shared" si="19"/>
        <v>#N/A</v>
      </c>
    </row>
    <row r="367" spans="1:47">
      <c r="A367" s="134"/>
      <c r="B367" s="134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6"/>
      <c r="O367" s="137"/>
      <c r="P367" s="136"/>
      <c r="Q367" s="136"/>
      <c r="R367" s="136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9"/>
      <c r="AN367" s="139"/>
      <c r="AO367" s="139"/>
      <c r="AP367" s="139"/>
      <c r="AQ367" s="140" t="e">
        <f t="shared" si="17"/>
        <v>#N/A</v>
      </c>
      <c r="AR367" s="103"/>
      <c r="AT367" s="131" t="str">
        <f t="shared" si="18"/>
        <v>()</v>
      </c>
      <c r="AU367" s="132" t="e">
        <f t="shared" si="19"/>
        <v>#N/A</v>
      </c>
    </row>
    <row r="368" spans="1:47">
      <c r="A368" s="134"/>
      <c r="B368" s="134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6"/>
      <c r="O368" s="137"/>
      <c r="P368" s="136"/>
      <c r="Q368" s="136"/>
      <c r="R368" s="136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9"/>
      <c r="AN368" s="139"/>
      <c r="AO368" s="139"/>
      <c r="AP368" s="139"/>
      <c r="AQ368" s="140" t="e">
        <f t="shared" si="17"/>
        <v>#N/A</v>
      </c>
      <c r="AR368" s="103"/>
      <c r="AT368" s="131" t="str">
        <f t="shared" si="18"/>
        <v>()</v>
      </c>
      <c r="AU368" s="132" t="e">
        <f t="shared" si="19"/>
        <v>#N/A</v>
      </c>
    </row>
    <row r="369" spans="1:47">
      <c r="A369" s="134"/>
      <c r="B369" s="134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6"/>
      <c r="O369" s="137"/>
      <c r="P369" s="136"/>
      <c r="Q369" s="136"/>
      <c r="R369" s="136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9"/>
      <c r="AN369" s="139"/>
      <c r="AO369" s="139"/>
      <c r="AP369" s="139"/>
      <c r="AQ369" s="140" t="e">
        <f t="shared" si="17"/>
        <v>#N/A</v>
      </c>
      <c r="AR369" s="103"/>
      <c r="AT369" s="131" t="str">
        <f t="shared" si="18"/>
        <v>()</v>
      </c>
      <c r="AU369" s="132" t="e">
        <f t="shared" si="19"/>
        <v>#N/A</v>
      </c>
    </row>
    <row r="370" spans="1:47">
      <c r="A370" s="134"/>
      <c r="B370" s="134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6"/>
      <c r="O370" s="137"/>
      <c r="P370" s="136"/>
      <c r="Q370" s="136"/>
      <c r="R370" s="136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9"/>
      <c r="AN370" s="139"/>
      <c r="AO370" s="139"/>
      <c r="AP370" s="139"/>
      <c r="AQ370" s="140" t="e">
        <f t="shared" si="17"/>
        <v>#N/A</v>
      </c>
      <c r="AR370" s="103"/>
      <c r="AT370" s="131" t="str">
        <f t="shared" si="18"/>
        <v>()</v>
      </c>
      <c r="AU370" s="132" t="e">
        <f t="shared" si="19"/>
        <v>#N/A</v>
      </c>
    </row>
    <row r="371" spans="1:47">
      <c r="A371" s="134"/>
      <c r="B371" s="134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6"/>
      <c r="O371" s="137"/>
      <c r="P371" s="136"/>
      <c r="Q371" s="136"/>
      <c r="R371" s="136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9"/>
      <c r="AN371" s="139"/>
      <c r="AO371" s="139"/>
      <c r="AP371" s="139"/>
      <c r="AQ371" s="140" t="e">
        <f t="shared" si="17"/>
        <v>#N/A</v>
      </c>
      <c r="AR371" s="103"/>
      <c r="AT371" s="131" t="str">
        <f t="shared" si="18"/>
        <v>()</v>
      </c>
      <c r="AU371" s="132" t="e">
        <f t="shared" si="19"/>
        <v>#N/A</v>
      </c>
    </row>
    <row r="372" spans="1:47">
      <c r="A372" s="134"/>
      <c r="B372" s="134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6"/>
      <c r="O372" s="137"/>
      <c r="P372" s="136"/>
      <c r="Q372" s="136"/>
      <c r="R372" s="136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9"/>
      <c r="AN372" s="139"/>
      <c r="AO372" s="139"/>
      <c r="AP372" s="139"/>
      <c r="AQ372" s="140" t="e">
        <f t="shared" si="17"/>
        <v>#N/A</v>
      </c>
      <c r="AR372" s="103"/>
      <c r="AT372" s="131" t="str">
        <f t="shared" si="18"/>
        <v>()</v>
      </c>
      <c r="AU372" s="132" t="e">
        <f t="shared" si="19"/>
        <v>#N/A</v>
      </c>
    </row>
    <row r="373" spans="1:47">
      <c r="A373" s="134"/>
      <c r="B373" s="134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6"/>
      <c r="O373" s="137"/>
      <c r="P373" s="136"/>
      <c r="Q373" s="136"/>
      <c r="R373" s="136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9"/>
      <c r="AN373" s="139"/>
      <c r="AO373" s="139"/>
      <c r="AP373" s="139"/>
      <c r="AQ373" s="140" t="e">
        <f t="shared" si="17"/>
        <v>#N/A</v>
      </c>
      <c r="AR373" s="103"/>
      <c r="AT373" s="131" t="str">
        <f t="shared" si="18"/>
        <v>()</v>
      </c>
      <c r="AU373" s="132" t="e">
        <f t="shared" si="19"/>
        <v>#N/A</v>
      </c>
    </row>
    <row r="374" spans="1:47">
      <c r="A374" s="134"/>
      <c r="B374" s="134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6"/>
      <c r="O374" s="137"/>
      <c r="P374" s="136"/>
      <c r="Q374" s="136"/>
      <c r="R374" s="136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9"/>
      <c r="AN374" s="139"/>
      <c r="AO374" s="139"/>
      <c r="AP374" s="139"/>
      <c r="AQ374" s="140" t="e">
        <f t="shared" si="17"/>
        <v>#N/A</v>
      </c>
      <c r="AR374" s="103"/>
      <c r="AT374" s="131" t="str">
        <f t="shared" si="18"/>
        <v>()</v>
      </c>
      <c r="AU374" s="132" t="e">
        <f t="shared" si="19"/>
        <v>#N/A</v>
      </c>
    </row>
    <row r="375" spans="1:47">
      <c r="A375" s="134"/>
      <c r="B375" s="134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6"/>
      <c r="O375" s="137"/>
      <c r="P375" s="136"/>
      <c r="Q375" s="136"/>
      <c r="R375" s="136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9"/>
      <c r="AN375" s="139"/>
      <c r="AO375" s="139"/>
      <c r="AP375" s="139"/>
      <c r="AQ375" s="140" t="e">
        <f t="shared" si="17"/>
        <v>#N/A</v>
      </c>
      <c r="AR375" s="103"/>
      <c r="AT375" s="131" t="str">
        <f t="shared" si="18"/>
        <v>()</v>
      </c>
      <c r="AU375" s="132" t="e">
        <f t="shared" si="19"/>
        <v>#N/A</v>
      </c>
    </row>
    <row r="376" spans="1:47">
      <c r="A376" s="134"/>
      <c r="B376" s="134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6"/>
      <c r="O376" s="137"/>
      <c r="P376" s="136"/>
      <c r="Q376" s="136"/>
      <c r="R376" s="136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9"/>
      <c r="AN376" s="139"/>
      <c r="AO376" s="139"/>
      <c r="AP376" s="139"/>
      <c r="AQ376" s="140" t="e">
        <f t="shared" si="17"/>
        <v>#N/A</v>
      </c>
      <c r="AR376" s="103"/>
      <c r="AT376" s="131" t="str">
        <f t="shared" si="18"/>
        <v>()</v>
      </c>
      <c r="AU376" s="132" t="e">
        <f t="shared" si="19"/>
        <v>#N/A</v>
      </c>
    </row>
    <row r="377" spans="1:47">
      <c r="A377" s="134"/>
      <c r="B377" s="134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6"/>
      <c r="O377" s="137"/>
      <c r="P377" s="136"/>
      <c r="Q377" s="136"/>
      <c r="R377" s="136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9"/>
      <c r="AN377" s="139"/>
      <c r="AO377" s="139"/>
      <c r="AP377" s="139"/>
      <c r="AQ377" s="140" t="e">
        <f t="shared" si="17"/>
        <v>#N/A</v>
      </c>
      <c r="AR377" s="103"/>
      <c r="AT377" s="131" t="str">
        <f t="shared" si="18"/>
        <v>()</v>
      </c>
      <c r="AU377" s="132" t="e">
        <f t="shared" si="19"/>
        <v>#N/A</v>
      </c>
    </row>
    <row r="378" spans="1:47">
      <c r="A378" s="134"/>
      <c r="B378" s="134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6"/>
      <c r="O378" s="137"/>
      <c r="P378" s="136"/>
      <c r="Q378" s="136"/>
      <c r="R378" s="136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9"/>
      <c r="AN378" s="139"/>
      <c r="AO378" s="139"/>
      <c r="AP378" s="139"/>
      <c r="AQ378" s="140" t="e">
        <f t="shared" si="17"/>
        <v>#N/A</v>
      </c>
      <c r="AR378" s="103"/>
      <c r="AT378" s="131" t="str">
        <f t="shared" si="18"/>
        <v>()</v>
      </c>
      <c r="AU378" s="132" t="e">
        <f t="shared" si="19"/>
        <v>#N/A</v>
      </c>
    </row>
    <row r="379" spans="1:47">
      <c r="A379" s="134"/>
      <c r="B379" s="134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6"/>
      <c r="O379" s="137"/>
      <c r="P379" s="136"/>
      <c r="Q379" s="136"/>
      <c r="R379" s="136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9"/>
      <c r="AN379" s="139"/>
      <c r="AO379" s="139"/>
      <c r="AP379" s="139"/>
      <c r="AQ379" s="140" t="e">
        <f t="shared" si="17"/>
        <v>#N/A</v>
      </c>
      <c r="AR379" s="103"/>
      <c r="AT379" s="131" t="str">
        <f t="shared" si="18"/>
        <v>()</v>
      </c>
      <c r="AU379" s="132" t="e">
        <f t="shared" si="19"/>
        <v>#N/A</v>
      </c>
    </row>
    <row r="380" spans="1:47">
      <c r="A380" s="134"/>
      <c r="B380" s="134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6"/>
      <c r="O380" s="137"/>
      <c r="P380" s="136"/>
      <c r="Q380" s="136"/>
      <c r="R380" s="136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9"/>
      <c r="AN380" s="139"/>
      <c r="AO380" s="139"/>
      <c r="AP380" s="139"/>
      <c r="AQ380" s="140" t="e">
        <f t="shared" si="17"/>
        <v>#N/A</v>
      </c>
      <c r="AR380" s="103"/>
      <c r="AT380" s="131" t="str">
        <f t="shared" si="18"/>
        <v>()</v>
      </c>
      <c r="AU380" s="132" t="e">
        <f t="shared" si="19"/>
        <v>#N/A</v>
      </c>
    </row>
    <row r="381" spans="1:47">
      <c r="A381" s="134"/>
      <c r="B381" s="134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6"/>
      <c r="O381" s="137"/>
      <c r="P381" s="136"/>
      <c r="Q381" s="136"/>
      <c r="R381" s="136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9"/>
      <c r="AN381" s="139"/>
      <c r="AO381" s="139"/>
      <c r="AP381" s="139"/>
      <c r="AQ381" s="140" t="e">
        <f t="shared" si="17"/>
        <v>#N/A</v>
      </c>
      <c r="AR381" s="103"/>
      <c r="AT381" s="131" t="str">
        <f t="shared" si="18"/>
        <v>()</v>
      </c>
      <c r="AU381" s="132" t="e">
        <f t="shared" si="19"/>
        <v>#N/A</v>
      </c>
    </row>
    <row r="382" spans="1:47">
      <c r="A382" s="134"/>
      <c r="B382" s="134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6"/>
      <c r="O382" s="137"/>
      <c r="P382" s="136"/>
      <c r="Q382" s="136"/>
      <c r="R382" s="136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9"/>
      <c r="AN382" s="139"/>
      <c r="AO382" s="139"/>
      <c r="AP382" s="139"/>
      <c r="AQ382" s="140" t="e">
        <f t="shared" si="17"/>
        <v>#N/A</v>
      </c>
      <c r="AR382" s="103"/>
      <c r="AT382" s="131" t="str">
        <f t="shared" si="18"/>
        <v>()</v>
      </c>
      <c r="AU382" s="132" t="e">
        <f t="shared" si="19"/>
        <v>#N/A</v>
      </c>
    </row>
    <row r="383" spans="1:47">
      <c r="A383" s="134"/>
      <c r="B383" s="134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6"/>
      <c r="O383" s="137"/>
      <c r="P383" s="136"/>
      <c r="Q383" s="136"/>
      <c r="R383" s="136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9"/>
      <c r="AN383" s="139"/>
      <c r="AO383" s="139"/>
      <c r="AP383" s="139"/>
      <c r="AQ383" s="140" t="e">
        <f t="shared" si="17"/>
        <v>#N/A</v>
      </c>
      <c r="AR383" s="103"/>
      <c r="AT383" s="131" t="str">
        <f t="shared" si="18"/>
        <v>()</v>
      </c>
      <c r="AU383" s="132" t="e">
        <f t="shared" si="19"/>
        <v>#N/A</v>
      </c>
    </row>
    <row r="384" spans="1:47">
      <c r="A384" s="134"/>
      <c r="B384" s="134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6"/>
      <c r="O384" s="137"/>
      <c r="P384" s="136"/>
      <c r="Q384" s="136"/>
      <c r="R384" s="136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9"/>
      <c r="AN384" s="139"/>
      <c r="AO384" s="139"/>
      <c r="AP384" s="139"/>
      <c r="AQ384" s="140" t="e">
        <f t="shared" si="17"/>
        <v>#N/A</v>
      </c>
      <c r="AR384" s="103"/>
      <c r="AT384" s="131" t="str">
        <f t="shared" si="18"/>
        <v>()</v>
      </c>
      <c r="AU384" s="132" t="e">
        <f t="shared" si="19"/>
        <v>#N/A</v>
      </c>
    </row>
    <row r="385" spans="1:47">
      <c r="A385" s="134"/>
      <c r="B385" s="134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6"/>
      <c r="O385" s="137"/>
      <c r="P385" s="136"/>
      <c r="Q385" s="136"/>
      <c r="R385" s="136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9"/>
      <c r="AN385" s="139"/>
      <c r="AO385" s="139"/>
      <c r="AP385" s="139"/>
      <c r="AQ385" s="140" t="e">
        <f t="shared" si="17"/>
        <v>#N/A</v>
      </c>
      <c r="AR385" s="103"/>
      <c r="AT385" s="131" t="str">
        <f t="shared" si="18"/>
        <v>()</v>
      </c>
      <c r="AU385" s="132" t="e">
        <f t="shared" si="19"/>
        <v>#N/A</v>
      </c>
    </row>
    <row r="386" spans="1:47">
      <c r="A386" s="134"/>
      <c r="B386" s="134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6"/>
      <c r="O386" s="137"/>
      <c r="P386" s="136"/>
      <c r="Q386" s="136"/>
      <c r="R386" s="136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9"/>
      <c r="AN386" s="139"/>
      <c r="AO386" s="139"/>
      <c r="AP386" s="139"/>
      <c r="AQ386" s="140" t="e">
        <f t="shared" si="17"/>
        <v>#N/A</v>
      </c>
      <c r="AR386" s="103"/>
      <c r="AT386" s="131" t="str">
        <f t="shared" si="18"/>
        <v>()</v>
      </c>
      <c r="AU386" s="132" t="e">
        <f t="shared" si="19"/>
        <v>#N/A</v>
      </c>
    </row>
    <row r="387" spans="1:47">
      <c r="A387" s="134"/>
      <c r="B387" s="134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6"/>
      <c r="O387" s="137"/>
      <c r="P387" s="136"/>
      <c r="Q387" s="136"/>
      <c r="R387" s="136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9"/>
      <c r="AN387" s="139"/>
      <c r="AO387" s="139"/>
      <c r="AP387" s="139"/>
      <c r="AQ387" s="140" t="e">
        <f t="shared" si="17"/>
        <v>#N/A</v>
      </c>
      <c r="AR387" s="103"/>
      <c r="AT387" s="131" t="str">
        <f t="shared" si="18"/>
        <v>()</v>
      </c>
      <c r="AU387" s="132" t="e">
        <f t="shared" si="19"/>
        <v>#N/A</v>
      </c>
    </row>
    <row r="388" spans="1:47">
      <c r="A388" s="134"/>
      <c r="B388" s="134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6"/>
      <c r="O388" s="137"/>
      <c r="P388" s="136"/>
      <c r="Q388" s="136"/>
      <c r="R388" s="136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9"/>
      <c r="AN388" s="139"/>
      <c r="AO388" s="139"/>
      <c r="AP388" s="139"/>
      <c r="AQ388" s="140" t="e">
        <f t="shared" ref="AQ388:AQ451" si="20">VLOOKUP(S388&amp;AF388,AV:AW,2,0)</f>
        <v>#N/A</v>
      </c>
      <c r="AR388" s="103"/>
      <c r="AT388" s="131" t="str">
        <f t="shared" ref="AT388:AT451" si="21">C388&amp;"("&amp;D388&amp;")"</f>
        <v>()</v>
      </c>
      <c r="AU388" s="132" t="e">
        <f t="shared" si="19"/>
        <v>#N/A</v>
      </c>
    </row>
    <row r="389" spans="1:47">
      <c r="A389" s="134"/>
      <c r="B389" s="134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6"/>
      <c r="O389" s="137"/>
      <c r="P389" s="136"/>
      <c r="Q389" s="136"/>
      <c r="R389" s="136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9"/>
      <c r="AN389" s="139"/>
      <c r="AO389" s="139"/>
      <c r="AP389" s="139"/>
      <c r="AQ389" s="140" t="e">
        <f t="shared" si="20"/>
        <v>#N/A</v>
      </c>
      <c r="AR389" s="103"/>
      <c r="AT389" s="131" t="str">
        <f t="shared" si="21"/>
        <v>()</v>
      </c>
      <c r="AU389" s="132" t="e">
        <f t="shared" si="19"/>
        <v>#N/A</v>
      </c>
    </row>
    <row r="390" spans="1:47">
      <c r="A390" s="134"/>
      <c r="B390" s="134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6"/>
      <c r="O390" s="137"/>
      <c r="P390" s="136"/>
      <c r="Q390" s="136"/>
      <c r="R390" s="136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9"/>
      <c r="AN390" s="139"/>
      <c r="AO390" s="139"/>
      <c r="AP390" s="139"/>
      <c r="AQ390" s="140" t="e">
        <f t="shared" si="20"/>
        <v>#N/A</v>
      </c>
      <c r="AR390" s="103"/>
      <c r="AT390" s="131" t="str">
        <f t="shared" si="21"/>
        <v>()</v>
      </c>
      <c r="AU390" s="132" t="e">
        <f t="shared" si="19"/>
        <v>#N/A</v>
      </c>
    </row>
    <row r="391" spans="1:47">
      <c r="A391" s="134"/>
      <c r="B391" s="134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6"/>
      <c r="O391" s="137"/>
      <c r="P391" s="136"/>
      <c r="Q391" s="136"/>
      <c r="R391" s="136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9"/>
      <c r="AN391" s="139"/>
      <c r="AO391" s="139"/>
      <c r="AP391" s="139"/>
      <c r="AQ391" s="140" t="e">
        <f t="shared" si="20"/>
        <v>#N/A</v>
      </c>
      <c r="AR391" s="103"/>
      <c r="AT391" s="131" t="str">
        <f t="shared" si="21"/>
        <v>()</v>
      </c>
      <c r="AU391" s="132" t="e">
        <f t="shared" si="19"/>
        <v>#N/A</v>
      </c>
    </row>
    <row r="392" spans="1:47">
      <c r="A392" s="134"/>
      <c r="B392" s="134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6"/>
      <c r="O392" s="137"/>
      <c r="P392" s="136"/>
      <c r="Q392" s="136"/>
      <c r="R392" s="136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9"/>
      <c r="AN392" s="139"/>
      <c r="AO392" s="139"/>
      <c r="AP392" s="139"/>
      <c r="AQ392" s="140" t="e">
        <f t="shared" si="20"/>
        <v>#N/A</v>
      </c>
      <c r="AR392" s="103"/>
      <c r="AT392" s="131" t="str">
        <f t="shared" si="21"/>
        <v>()</v>
      </c>
      <c r="AU392" s="132" t="e">
        <f t="shared" si="19"/>
        <v>#N/A</v>
      </c>
    </row>
    <row r="393" spans="1:47">
      <c r="A393" s="134"/>
      <c r="B393" s="134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6"/>
      <c r="O393" s="137"/>
      <c r="P393" s="136"/>
      <c r="Q393" s="136"/>
      <c r="R393" s="136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9"/>
      <c r="AN393" s="139"/>
      <c r="AO393" s="139"/>
      <c r="AP393" s="139"/>
      <c r="AQ393" s="140" t="e">
        <f t="shared" si="20"/>
        <v>#N/A</v>
      </c>
      <c r="AR393" s="103"/>
      <c r="AT393" s="131" t="str">
        <f t="shared" si="21"/>
        <v>()</v>
      </c>
      <c r="AU393" s="132" t="e">
        <f t="shared" si="19"/>
        <v>#N/A</v>
      </c>
    </row>
    <row r="394" spans="1:47">
      <c r="A394" s="134"/>
      <c r="B394" s="134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6"/>
      <c r="O394" s="137"/>
      <c r="P394" s="136"/>
      <c r="Q394" s="136"/>
      <c r="R394" s="136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9"/>
      <c r="AN394" s="139"/>
      <c r="AO394" s="139"/>
      <c r="AP394" s="139"/>
      <c r="AQ394" s="140" t="e">
        <f t="shared" si="20"/>
        <v>#N/A</v>
      </c>
      <c r="AR394" s="103"/>
      <c r="AT394" s="131" t="str">
        <f t="shared" si="21"/>
        <v>()</v>
      </c>
      <c r="AU394" s="132" t="e">
        <f t="shared" si="19"/>
        <v>#N/A</v>
      </c>
    </row>
    <row r="395" spans="1:47">
      <c r="A395" s="134"/>
      <c r="B395" s="134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6"/>
      <c r="O395" s="137"/>
      <c r="P395" s="136"/>
      <c r="Q395" s="136"/>
      <c r="R395" s="136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9"/>
      <c r="AN395" s="139"/>
      <c r="AO395" s="139"/>
      <c r="AP395" s="139"/>
      <c r="AQ395" s="140" t="e">
        <f t="shared" si="20"/>
        <v>#N/A</v>
      </c>
      <c r="AR395" s="103"/>
      <c r="AT395" s="131" t="str">
        <f t="shared" si="21"/>
        <v>()</v>
      </c>
      <c r="AU395" s="132" t="e">
        <f t="shared" si="19"/>
        <v>#N/A</v>
      </c>
    </row>
    <row r="396" spans="1:47">
      <c r="A396" s="134"/>
      <c r="B396" s="134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6"/>
      <c r="O396" s="137"/>
      <c r="P396" s="136"/>
      <c r="Q396" s="136"/>
      <c r="R396" s="136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9"/>
      <c r="AN396" s="139"/>
      <c r="AO396" s="139"/>
      <c r="AP396" s="139"/>
      <c r="AQ396" s="140" t="e">
        <f t="shared" si="20"/>
        <v>#N/A</v>
      </c>
      <c r="AR396" s="103"/>
      <c r="AT396" s="131" t="str">
        <f t="shared" si="21"/>
        <v>()</v>
      </c>
      <c r="AU396" s="132" t="e">
        <f t="shared" si="19"/>
        <v>#N/A</v>
      </c>
    </row>
    <row r="397" spans="1:47">
      <c r="A397" s="134"/>
      <c r="B397" s="134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6"/>
      <c r="O397" s="137"/>
      <c r="P397" s="136"/>
      <c r="Q397" s="136"/>
      <c r="R397" s="136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9"/>
      <c r="AN397" s="139"/>
      <c r="AO397" s="139"/>
      <c r="AP397" s="139"/>
      <c r="AQ397" s="140" t="e">
        <f t="shared" si="20"/>
        <v>#N/A</v>
      </c>
      <c r="AR397" s="103"/>
      <c r="AT397" s="131" t="str">
        <f t="shared" si="21"/>
        <v>()</v>
      </c>
      <c r="AU397" s="132" t="e">
        <f t="shared" si="19"/>
        <v>#N/A</v>
      </c>
    </row>
    <row r="398" spans="1:47">
      <c r="A398" s="134"/>
      <c r="B398" s="134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6"/>
      <c r="O398" s="137"/>
      <c r="P398" s="136"/>
      <c r="Q398" s="136"/>
      <c r="R398" s="136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9"/>
      <c r="AN398" s="139"/>
      <c r="AO398" s="139"/>
      <c r="AP398" s="139"/>
      <c r="AQ398" s="140" t="e">
        <f t="shared" si="20"/>
        <v>#N/A</v>
      </c>
      <c r="AR398" s="103"/>
      <c r="AT398" s="131" t="str">
        <f t="shared" si="21"/>
        <v>()</v>
      </c>
      <c r="AU398" s="132" t="e">
        <f t="shared" si="19"/>
        <v>#N/A</v>
      </c>
    </row>
    <row r="399" spans="1:47">
      <c r="A399" s="134"/>
      <c r="B399" s="134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6"/>
      <c r="O399" s="137"/>
      <c r="P399" s="136"/>
      <c r="Q399" s="136"/>
      <c r="R399" s="136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9"/>
      <c r="AN399" s="139"/>
      <c r="AO399" s="139"/>
      <c r="AP399" s="139"/>
      <c r="AQ399" s="140" t="e">
        <f t="shared" si="20"/>
        <v>#N/A</v>
      </c>
      <c r="AR399" s="103"/>
      <c r="AT399" s="131" t="str">
        <f t="shared" si="21"/>
        <v>()</v>
      </c>
      <c r="AU399" s="132" t="e">
        <f t="shared" si="19"/>
        <v>#N/A</v>
      </c>
    </row>
    <row r="400" spans="1:47">
      <c r="A400" s="134"/>
      <c r="B400" s="134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6"/>
      <c r="O400" s="137"/>
      <c r="P400" s="136"/>
      <c r="Q400" s="136"/>
      <c r="R400" s="136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9"/>
      <c r="AN400" s="139"/>
      <c r="AO400" s="139"/>
      <c r="AP400" s="139"/>
      <c r="AQ400" s="140" t="e">
        <f t="shared" si="20"/>
        <v>#N/A</v>
      </c>
      <c r="AR400" s="103"/>
      <c r="AT400" s="131" t="str">
        <f t="shared" si="21"/>
        <v>()</v>
      </c>
      <c r="AU400" s="132" t="e">
        <f t="shared" si="19"/>
        <v>#N/A</v>
      </c>
    </row>
    <row r="401" spans="1:47">
      <c r="A401" s="134"/>
      <c r="B401" s="134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6"/>
      <c r="O401" s="137"/>
      <c r="P401" s="136"/>
      <c r="Q401" s="136"/>
      <c r="R401" s="136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9"/>
      <c r="AN401" s="139"/>
      <c r="AO401" s="139"/>
      <c r="AP401" s="139"/>
      <c r="AQ401" s="140" t="e">
        <f t="shared" si="20"/>
        <v>#N/A</v>
      </c>
      <c r="AR401" s="103"/>
      <c r="AT401" s="131" t="str">
        <f t="shared" si="21"/>
        <v>()</v>
      </c>
      <c r="AU401" s="132" t="e">
        <f t="shared" si="19"/>
        <v>#N/A</v>
      </c>
    </row>
    <row r="402" spans="1:47">
      <c r="A402" s="134"/>
      <c r="B402" s="134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6"/>
      <c r="O402" s="137"/>
      <c r="P402" s="136"/>
      <c r="Q402" s="136"/>
      <c r="R402" s="136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9"/>
      <c r="AN402" s="139"/>
      <c r="AO402" s="139"/>
      <c r="AP402" s="139"/>
      <c r="AQ402" s="140" t="e">
        <f t="shared" si="20"/>
        <v>#N/A</v>
      </c>
      <c r="AR402" s="103"/>
      <c r="AT402" s="131" t="str">
        <f t="shared" si="21"/>
        <v>()</v>
      </c>
      <c r="AU402" s="132" t="e">
        <f t="shared" si="19"/>
        <v>#N/A</v>
      </c>
    </row>
    <row r="403" spans="1:47">
      <c r="A403" s="134"/>
      <c r="B403" s="134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6"/>
      <c r="O403" s="137"/>
      <c r="P403" s="136"/>
      <c r="Q403" s="136"/>
      <c r="R403" s="136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9"/>
      <c r="AN403" s="139"/>
      <c r="AO403" s="139"/>
      <c r="AP403" s="139"/>
      <c r="AQ403" s="140" t="e">
        <f t="shared" si="20"/>
        <v>#N/A</v>
      </c>
      <c r="AR403" s="103"/>
      <c r="AT403" s="131" t="str">
        <f t="shared" si="21"/>
        <v>()</v>
      </c>
      <c r="AU403" s="132" t="e">
        <f t="shared" si="19"/>
        <v>#N/A</v>
      </c>
    </row>
    <row r="404" spans="1:47">
      <c r="A404" s="134"/>
      <c r="B404" s="134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6"/>
      <c r="O404" s="137"/>
      <c r="P404" s="136"/>
      <c r="Q404" s="136"/>
      <c r="R404" s="136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9"/>
      <c r="AN404" s="139"/>
      <c r="AO404" s="139"/>
      <c r="AP404" s="139"/>
      <c r="AQ404" s="140" t="e">
        <f t="shared" si="20"/>
        <v>#N/A</v>
      </c>
      <c r="AR404" s="103"/>
      <c r="AT404" s="131" t="str">
        <f t="shared" si="21"/>
        <v>()</v>
      </c>
      <c r="AU404" s="132" t="e">
        <f t="shared" si="19"/>
        <v>#N/A</v>
      </c>
    </row>
    <row r="405" spans="1:47">
      <c r="A405" s="134"/>
      <c r="B405" s="134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6"/>
      <c r="O405" s="137"/>
      <c r="P405" s="136"/>
      <c r="Q405" s="136"/>
      <c r="R405" s="136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9"/>
      <c r="AN405" s="139"/>
      <c r="AO405" s="139"/>
      <c r="AP405" s="139"/>
      <c r="AQ405" s="140" t="e">
        <f t="shared" si="20"/>
        <v>#N/A</v>
      </c>
      <c r="AR405" s="103"/>
      <c r="AT405" s="131" t="str">
        <f t="shared" si="21"/>
        <v>()</v>
      </c>
      <c r="AU405" s="132" t="e">
        <f t="shared" si="19"/>
        <v>#N/A</v>
      </c>
    </row>
    <row r="406" spans="1:47">
      <c r="A406" s="134"/>
      <c r="B406" s="134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6"/>
      <c r="O406" s="137"/>
      <c r="P406" s="136"/>
      <c r="Q406" s="136"/>
      <c r="R406" s="136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9"/>
      <c r="AN406" s="139"/>
      <c r="AO406" s="139"/>
      <c r="AP406" s="139"/>
      <c r="AQ406" s="140" t="e">
        <f t="shared" si="20"/>
        <v>#N/A</v>
      </c>
      <c r="AR406" s="103"/>
      <c r="AT406" s="131" t="str">
        <f t="shared" si="21"/>
        <v>()</v>
      </c>
      <c r="AU406" s="132" t="e">
        <f t="shared" si="19"/>
        <v>#N/A</v>
      </c>
    </row>
    <row r="407" spans="1:47">
      <c r="A407" s="134"/>
      <c r="B407" s="134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6"/>
      <c r="O407" s="137"/>
      <c r="P407" s="136"/>
      <c r="Q407" s="136"/>
      <c r="R407" s="136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9"/>
      <c r="AN407" s="139"/>
      <c r="AO407" s="139"/>
      <c r="AP407" s="139"/>
      <c r="AQ407" s="140" t="e">
        <f t="shared" si="20"/>
        <v>#N/A</v>
      </c>
      <c r="AR407" s="103"/>
      <c r="AT407" s="131" t="str">
        <f t="shared" si="21"/>
        <v>()</v>
      </c>
      <c r="AU407" s="132" t="e">
        <f t="shared" si="19"/>
        <v>#N/A</v>
      </c>
    </row>
    <row r="408" spans="1:47">
      <c r="A408" s="134"/>
      <c r="B408" s="134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6"/>
      <c r="O408" s="137"/>
      <c r="P408" s="136"/>
      <c r="Q408" s="136"/>
      <c r="R408" s="136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9"/>
      <c r="AN408" s="139"/>
      <c r="AO408" s="139"/>
      <c r="AP408" s="139"/>
      <c r="AQ408" s="140" t="e">
        <f t="shared" si="20"/>
        <v>#N/A</v>
      </c>
      <c r="AR408" s="103"/>
      <c r="AT408" s="131" t="str">
        <f t="shared" si="21"/>
        <v>()</v>
      </c>
      <c r="AU408" s="132" t="e">
        <f t="shared" si="19"/>
        <v>#N/A</v>
      </c>
    </row>
    <row r="409" spans="1:47">
      <c r="A409" s="134"/>
      <c r="B409" s="134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6"/>
      <c r="O409" s="137"/>
      <c r="P409" s="136"/>
      <c r="Q409" s="136"/>
      <c r="R409" s="136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9"/>
      <c r="AN409" s="139"/>
      <c r="AO409" s="139"/>
      <c r="AP409" s="139"/>
      <c r="AQ409" s="140" t="e">
        <f t="shared" si="20"/>
        <v>#N/A</v>
      </c>
      <c r="AR409" s="103"/>
      <c r="AT409" s="131" t="str">
        <f t="shared" si="21"/>
        <v>()</v>
      </c>
      <c r="AU409" s="132" t="e">
        <f t="shared" si="19"/>
        <v>#N/A</v>
      </c>
    </row>
    <row r="410" spans="1:47">
      <c r="A410" s="134"/>
      <c r="B410" s="134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6"/>
      <c r="O410" s="137"/>
      <c r="P410" s="136"/>
      <c r="Q410" s="136"/>
      <c r="R410" s="136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9"/>
      <c r="AN410" s="139"/>
      <c r="AO410" s="139"/>
      <c r="AP410" s="139"/>
      <c r="AQ410" s="140" t="e">
        <f t="shared" si="20"/>
        <v>#N/A</v>
      </c>
      <c r="AR410" s="103"/>
      <c r="AT410" s="131" t="str">
        <f t="shared" si="21"/>
        <v>()</v>
      </c>
      <c r="AU410" s="132" t="e">
        <f t="shared" si="19"/>
        <v>#N/A</v>
      </c>
    </row>
    <row r="411" spans="1:47">
      <c r="A411" s="134"/>
      <c r="B411" s="134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6"/>
      <c r="O411" s="137"/>
      <c r="P411" s="136"/>
      <c r="Q411" s="136"/>
      <c r="R411" s="136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9"/>
      <c r="AN411" s="139"/>
      <c r="AO411" s="139"/>
      <c r="AP411" s="139"/>
      <c r="AQ411" s="140" t="e">
        <f t="shared" si="20"/>
        <v>#N/A</v>
      </c>
      <c r="AR411" s="103"/>
      <c r="AT411" s="131" t="str">
        <f t="shared" si="21"/>
        <v>()</v>
      </c>
      <c r="AU411" s="132" t="e">
        <f t="shared" si="19"/>
        <v>#N/A</v>
      </c>
    </row>
    <row r="412" spans="1:47">
      <c r="A412" s="134"/>
      <c r="B412" s="134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6"/>
      <c r="O412" s="137"/>
      <c r="P412" s="136"/>
      <c r="Q412" s="136"/>
      <c r="R412" s="136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9"/>
      <c r="AN412" s="139"/>
      <c r="AO412" s="139"/>
      <c r="AP412" s="139"/>
      <c r="AQ412" s="140" t="e">
        <f t="shared" si="20"/>
        <v>#N/A</v>
      </c>
      <c r="AR412" s="103"/>
      <c r="AT412" s="131" t="str">
        <f t="shared" si="21"/>
        <v>()</v>
      </c>
      <c r="AU412" s="132" t="e">
        <f t="shared" si="19"/>
        <v>#N/A</v>
      </c>
    </row>
    <row r="413" spans="1:47">
      <c r="A413" s="134"/>
      <c r="B413" s="134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6"/>
      <c r="O413" s="137"/>
      <c r="P413" s="136"/>
      <c r="Q413" s="136"/>
      <c r="R413" s="136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9"/>
      <c r="AN413" s="139"/>
      <c r="AO413" s="139"/>
      <c r="AP413" s="139"/>
      <c r="AQ413" s="140" t="e">
        <f t="shared" si="20"/>
        <v>#N/A</v>
      </c>
      <c r="AR413" s="103"/>
      <c r="AT413" s="131" t="str">
        <f t="shared" si="21"/>
        <v>()</v>
      </c>
      <c r="AU413" s="132" t="e">
        <f t="shared" si="19"/>
        <v>#N/A</v>
      </c>
    </row>
    <row r="414" spans="1:47">
      <c r="A414" s="134"/>
      <c r="B414" s="134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6"/>
      <c r="O414" s="137"/>
      <c r="P414" s="136"/>
      <c r="Q414" s="136"/>
      <c r="R414" s="136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9"/>
      <c r="AN414" s="139"/>
      <c r="AO414" s="139"/>
      <c r="AP414" s="139"/>
      <c r="AQ414" s="140" t="e">
        <f t="shared" si="20"/>
        <v>#N/A</v>
      </c>
      <c r="AR414" s="103"/>
      <c r="AT414" s="131" t="str">
        <f t="shared" si="21"/>
        <v>()</v>
      </c>
      <c r="AU414" s="132" t="e">
        <f t="shared" ref="AU414:AU477" si="22">AT414&amp;IF(COUNTIF(AQ415:AQ1326,AQ414),"，"&amp;VLOOKUP(AQ414,AQ415:AU1326,5,0),"")</f>
        <v>#N/A</v>
      </c>
    </row>
    <row r="415" spans="1:47">
      <c r="A415" s="134"/>
      <c r="B415" s="134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6"/>
      <c r="O415" s="137"/>
      <c r="P415" s="136"/>
      <c r="Q415" s="136"/>
      <c r="R415" s="136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9"/>
      <c r="AN415" s="139"/>
      <c r="AO415" s="139"/>
      <c r="AP415" s="139"/>
      <c r="AQ415" s="140" t="e">
        <f t="shared" si="20"/>
        <v>#N/A</v>
      </c>
      <c r="AR415" s="103"/>
      <c r="AT415" s="131" t="str">
        <f t="shared" si="21"/>
        <v>()</v>
      </c>
      <c r="AU415" s="132" t="e">
        <f t="shared" si="22"/>
        <v>#N/A</v>
      </c>
    </row>
    <row r="416" spans="1:47">
      <c r="A416" s="134"/>
      <c r="B416" s="134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6"/>
      <c r="O416" s="137"/>
      <c r="P416" s="136"/>
      <c r="Q416" s="136"/>
      <c r="R416" s="136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9"/>
      <c r="AN416" s="139"/>
      <c r="AO416" s="139"/>
      <c r="AP416" s="139"/>
      <c r="AQ416" s="140" t="e">
        <f t="shared" si="20"/>
        <v>#N/A</v>
      </c>
      <c r="AR416" s="103"/>
      <c r="AT416" s="131" t="str">
        <f t="shared" si="21"/>
        <v>()</v>
      </c>
      <c r="AU416" s="132" t="e">
        <f t="shared" si="22"/>
        <v>#N/A</v>
      </c>
    </row>
    <row r="417" spans="1:47">
      <c r="A417" s="134"/>
      <c r="B417" s="134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6"/>
      <c r="O417" s="137"/>
      <c r="P417" s="136"/>
      <c r="Q417" s="136"/>
      <c r="R417" s="136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9"/>
      <c r="AN417" s="139"/>
      <c r="AO417" s="139"/>
      <c r="AP417" s="139"/>
      <c r="AQ417" s="140" t="e">
        <f t="shared" si="20"/>
        <v>#N/A</v>
      </c>
      <c r="AR417" s="103"/>
      <c r="AT417" s="131" t="str">
        <f t="shared" si="21"/>
        <v>()</v>
      </c>
      <c r="AU417" s="132" t="e">
        <f t="shared" si="22"/>
        <v>#N/A</v>
      </c>
    </row>
    <row r="418" spans="1:47">
      <c r="A418" s="134"/>
      <c r="B418" s="134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6"/>
      <c r="O418" s="137"/>
      <c r="P418" s="136"/>
      <c r="Q418" s="136"/>
      <c r="R418" s="136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9"/>
      <c r="AN418" s="139"/>
      <c r="AO418" s="139"/>
      <c r="AP418" s="139"/>
      <c r="AQ418" s="140" t="e">
        <f t="shared" si="20"/>
        <v>#N/A</v>
      </c>
      <c r="AR418" s="103"/>
      <c r="AT418" s="131" t="str">
        <f t="shared" si="21"/>
        <v>()</v>
      </c>
      <c r="AU418" s="132" t="e">
        <f t="shared" si="22"/>
        <v>#N/A</v>
      </c>
    </row>
    <row r="419" spans="1:47">
      <c r="A419" s="134"/>
      <c r="B419" s="134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6"/>
      <c r="O419" s="137"/>
      <c r="P419" s="136"/>
      <c r="Q419" s="136"/>
      <c r="R419" s="136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9"/>
      <c r="AN419" s="139"/>
      <c r="AO419" s="139"/>
      <c r="AP419" s="139"/>
      <c r="AQ419" s="140" t="e">
        <f t="shared" si="20"/>
        <v>#N/A</v>
      </c>
      <c r="AR419" s="103"/>
      <c r="AT419" s="131" t="str">
        <f t="shared" si="21"/>
        <v>()</v>
      </c>
      <c r="AU419" s="132" t="e">
        <f t="shared" si="22"/>
        <v>#N/A</v>
      </c>
    </row>
    <row r="420" spans="1:47">
      <c r="A420" s="134"/>
      <c r="B420" s="134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6"/>
      <c r="O420" s="137"/>
      <c r="P420" s="136"/>
      <c r="Q420" s="136"/>
      <c r="R420" s="136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9"/>
      <c r="AN420" s="139"/>
      <c r="AO420" s="139"/>
      <c r="AP420" s="139"/>
      <c r="AQ420" s="140" t="e">
        <f t="shared" si="20"/>
        <v>#N/A</v>
      </c>
      <c r="AR420" s="103"/>
      <c r="AT420" s="131" t="str">
        <f t="shared" si="21"/>
        <v>()</v>
      </c>
      <c r="AU420" s="132" t="e">
        <f t="shared" si="22"/>
        <v>#N/A</v>
      </c>
    </row>
    <row r="421" spans="1:47">
      <c r="A421" s="134"/>
      <c r="B421" s="134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6"/>
      <c r="O421" s="137"/>
      <c r="P421" s="136"/>
      <c r="Q421" s="136"/>
      <c r="R421" s="136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9"/>
      <c r="AN421" s="139"/>
      <c r="AO421" s="139"/>
      <c r="AP421" s="139"/>
      <c r="AQ421" s="140" t="e">
        <f t="shared" si="20"/>
        <v>#N/A</v>
      </c>
      <c r="AR421" s="103"/>
      <c r="AT421" s="131" t="str">
        <f t="shared" si="21"/>
        <v>()</v>
      </c>
      <c r="AU421" s="132" t="e">
        <f t="shared" si="22"/>
        <v>#N/A</v>
      </c>
    </row>
    <row r="422" spans="1:47">
      <c r="A422" s="134"/>
      <c r="B422" s="134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6"/>
      <c r="O422" s="137"/>
      <c r="P422" s="136"/>
      <c r="Q422" s="136"/>
      <c r="R422" s="136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9"/>
      <c r="AN422" s="139"/>
      <c r="AO422" s="139"/>
      <c r="AP422" s="139"/>
      <c r="AQ422" s="140" t="e">
        <f t="shared" si="20"/>
        <v>#N/A</v>
      </c>
      <c r="AR422" s="103"/>
      <c r="AT422" s="131" t="str">
        <f t="shared" si="21"/>
        <v>()</v>
      </c>
      <c r="AU422" s="132" t="e">
        <f t="shared" si="22"/>
        <v>#N/A</v>
      </c>
    </row>
    <row r="423" spans="1:47">
      <c r="A423" s="134"/>
      <c r="B423" s="134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6"/>
      <c r="O423" s="137"/>
      <c r="P423" s="136"/>
      <c r="Q423" s="136"/>
      <c r="R423" s="136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9"/>
      <c r="AN423" s="139"/>
      <c r="AO423" s="139"/>
      <c r="AP423" s="139"/>
      <c r="AQ423" s="140" t="e">
        <f t="shared" si="20"/>
        <v>#N/A</v>
      </c>
      <c r="AR423" s="103"/>
      <c r="AT423" s="131" t="str">
        <f t="shared" si="21"/>
        <v>()</v>
      </c>
      <c r="AU423" s="132" t="e">
        <f t="shared" si="22"/>
        <v>#N/A</v>
      </c>
    </row>
    <row r="424" spans="1:47">
      <c r="A424" s="134"/>
      <c r="B424" s="134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6"/>
      <c r="O424" s="137"/>
      <c r="P424" s="136"/>
      <c r="Q424" s="136"/>
      <c r="R424" s="136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9"/>
      <c r="AN424" s="139"/>
      <c r="AO424" s="139"/>
      <c r="AP424" s="139"/>
      <c r="AQ424" s="140" t="e">
        <f t="shared" si="20"/>
        <v>#N/A</v>
      </c>
      <c r="AR424" s="103"/>
      <c r="AT424" s="131" t="str">
        <f t="shared" si="21"/>
        <v>()</v>
      </c>
      <c r="AU424" s="132" t="e">
        <f t="shared" si="22"/>
        <v>#N/A</v>
      </c>
    </row>
    <row r="425" spans="1:47">
      <c r="A425" s="134"/>
      <c r="B425" s="134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6"/>
      <c r="O425" s="137"/>
      <c r="P425" s="136"/>
      <c r="Q425" s="136"/>
      <c r="R425" s="136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9"/>
      <c r="AN425" s="139"/>
      <c r="AO425" s="139"/>
      <c r="AP425" s="139"/>
      <c r="AQ425" s="140" t="e">
        <f t="shared" si="20"/>
        <v>#N/A</v>
      </c>
      <c r="AR425" s="103"/>
      <c r="AT425" s="131" t="str">
        <f t="shared" si="21"/>
        <v>()</v>
      </c>
      <c r="AU425" s="132" t="e">
        <f t="shared" si="22"/>
        <v>#N/A</v>
      </c>
    </row>
    <row r="426" spans="1:47">
      <c r="A426" s="134"/>
      <c r="B426" s="134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6"/>
      <c r="O426" s="137"/>
      <c r="P426" s="136"/>
      <c r="Q426" s="136"/>
      <c r="R426" s="136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9"/>
      <c r="AN426" s="139"/>
      <c r="AO426" s="139"/>
      <c r="AP426" s="139"/>
      <c r="AQ426" s="140" t="e">
        <f t="shared" si="20"/>
        <v>#N/A</v>
      </c>
      <c r="AR426" s="103"/>
      <c r="AT426" s="131" t="str">
        <f t="shared" si="21"/>
        <v>()</v>
      </c>
      <c r="AU426" s="132" t="e">
        <f t="shared" si="22"/>
        <v>#N/A</v>
      </c>
    </row>
    <row r="427" spans="1:47">
      <c r="A427" s="134"/>
      <c r="B427" s="134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6"/>
      <c r="O427" s="137"/>
      <c r="P427" s="136"/>
      <c r="Q427" s="136"/>
      <c r="R427" s="136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9"/>
      <c r="AN427" s="139"/>
      <c r="AO427" s="139"/>
      <c r="AP427" s="139"/>
      <c r="AQ427" s="140" t="e">
        <f t="shared" si="20"/>
        <v>#N/A</v>
      </c>
      <c r="AR427" s="103"/>
      <c r="AT427" s="131" t="str">
        <f t="shared" si="21"/>
        <v>()</v>
      </c>
      <c r="AU427" s="132" t="e">
        <f t="shared" si="22"/>
        <v>#N/A</v>
      </c>
    </row>
    <row r="428" spans="1:47">
      <c r="A428" s="134"/>
      <c r="B428" s="134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6"/>
      <c r="O428" s="137"/>
      <c r="P428" s="136"/>
      <c r="Q428" s="136"/>
      <c r="R428" s="136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9"/>
      <c r="AN428" s="139"/>
      <c r="AO428" s="139"/>
      <c r="AP428" s="139"/>
      <c r="AQ428" s="140" t="e">
        <f t="shared" si="20"/>
        <v>#N/A</v>
      </c>
      <c r="AR428" s="103"/>
      <c r="AT428" s="131" t="str">
        <f t="shared" si="21"/>
        <v>()</v>
      </c>
      <c r="AU428" s="132" t="e">
        <f t="shared" si="22"/>
        <v>#N/A</v>
      </c>
    </row>
    <row r="429" spans="1:47">
      <c r="A429" s="134"/>
      <c r="B429" s="134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6"/>
      <c r="O429" s="137"/>
      <c r="P429" s="136"/>
      <c r="Q429" s="136"/>
      <c r="R429" s="136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9"/>
      <c r="AN429" s="139"/>
      <c r="AO429" s="139"/>
      <c r="AP429" s="139"/>
      <c r="AQ429" s="140" t="e">
        <f t="shared" si="20"/>
        <v>#N/A</v>
      </c>
      <c r="AR429" s="103"/>
      <c r="AT429" s="131" t="str">
        <f t="shared" si="21"/>
        <v>()</v>
      </c>
      <c r="AU429" s="132" t="e">
        <f t="shared" si="22"/>
        <v>#N/A</v>
      </c>
    </row>
    <row r="430" spans="1:47">
      <c r="A430" s="134"/>
      <c r="B430" s="134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6"/>
      <c r="O430" s="137"/>
      <c r="P430" s="136"/>
      <c r="Q430" s="136"/>
      <c r="R430" s="136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9"/>
      <c r="AN430" s="139"/>
      <c r="AO430" s="139"/>
      <c r="AP430" s="139"/>
      <c r="AQ430" s="140" t="e">
        <f t="shared" si="20"/>
        <v>#N/A</v>
      </c>
      <c r="AR430" s="103"/>
      <c r="AT430" s="131" t="str">
        <f t="shared" si="21"/>
        <v>()</v>
      </c>
      <c r="AU430" s="132" t="e">
        <f t="shared" si="22"/>
        <v>#N/A</v>
      </c>
    </row>
    <row r="431" spans="1:47">
      <c r="A431" s="134"/>
      <c r="B431" s="134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6"/>
      <c r="O431" s="137"/>
      <c r="P431" s="136"/>
      <c r="Q431" s="136"/>
      <c r="R431" s="136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9"/>
      <c r="AN431" s="139"/>
      <c r="AO431" s="139"/>
      <c r="AP431" s="139"/>
      <c r="AQ431" s="140" t="e">
        <f t="shared" si="20"/>
        <v>#N/A</v>
      </c>
      <c r="AR431" s="103"/>
      <c r="AT431" s="131" t="str">
        <f t="shared" si="21"/>
        <v>()</v>
      </c>
      <c r="AU431" s="132" t="e">
        <f t="shared" si="22"/>
        <v>#N/A</v>
      </c>
    </row>
    <row r="432" spans="1:47">
      <c r="A432" s="134"/>
      <c r="B432" s="134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6"/>
      <c r="O432" s="137"/>
      <c r="P432" s="136"/>
      <c r="Q432" s="136"/>
      <c r="R432" s="136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9"/>
      <c r="AN432" s="139"/>
      <c r="AO432" s="139"/>
      <c r="AP432" s="139"/>
      <c r="AQ432" s="140" t="e">
        <f t="shared" si="20"/>
        <v>#N/A</v>
      </c>
      <c r="AR432" s="103"/>
      <c r="AT432" s="131" t="str">
        <f t="shared" si="21"/>
        <v>()</v>
      </c>
      <c r="AU432" s="132" t="e">
        <f t="shared" si="22"/>
        <v>#N/A</v>
      </c>
    </row>
    <row r="433" spans="1:47">
      <c r="A433" s="134"/>
      <c r="B433" s="134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6"/>
      <c r="O433" s="137"/>
      <c r="P433" s="136"/>
      <c r="Q433" s="136"/>
      <c r="R433" s="136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9"/>
      <c r="AN433" s="139"/>
      <c r="AO433" s="139"/>
      <c r="AP433" s="139"/>
      <c r="AQ433" s="140" t="e">
        <f t="shared" si="20"/>
        <v>#N/A</v>
      </c>
      <c r="AR433" s="103"/>
      <c r="AT433" s="131" t="str">
        <f t="shared" si="21"/>
        <v>()</v>
      </c>
      <c r="AU433" s="132" t="e">
        <f t="shared" si="22"/>
        <v>#N/A</v>
      </c>
    </row>
    <row r="434" spans="1:47">
      <c r="A434" s="134"/>
      <c r="B434" s="134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6"/>
      <c r="O434" s="137"/>
      <c r="P434" s="136"/>
      <c r="Q434" s="136"/>
      <c r="R434" s="136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9"/>
      <c r="AN434" s="139"/>
      <c r="AO434" s="139"/>
      <c r="AP434" s="139"/>
      <c r="AQ434" s="140" t="e">
        <f t="shared" si="20"/>
        <v>#N/A</v>
      </c>
      <c r="AR434" s="103"/>
      <c r="AT434" s="131" t="str">
        <f t="shared" si="21"/>
        <v>()</v>
      </c>
      <c r="AU434" s="132" t="e">
        <f t="shared" si="22"/>
        <v>#N/A</v>
      </c>
    </row>
    <row r="435" spans="1:47">
      <c r="A435" s="134"/>
      <c r="B435" s="134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6"/>
      <c r="O435" s="137"/>
      <c r="P435" s="136"/>
      <c r="Q435" s="136"/>
      <c r="R435" s="136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9"/>
      <c r="AN435" s="139"/>
      <c r="AO435" s="139"/>
      <c r="AP435" s="139"/>
      <c r="AQ435" s="140" t="e">
        <f t="shared" si="20"/>
        <v>#N/A</v>
      </c>
      <c r="AR435" s="103"/>
      <c r="AT435" s="131" t="str">
        <f t="shared" si="21"/>
        <v>()</v>
      </c>
      <c r="AU435" s="132" t="e">
        <f t="shared" si="22"/>
        <v>#N/A</v>
      </c>
    </row>
    <row r="436" spans="1:47">
      <c r="A436" s="134"/>
      <c r="B436" s="134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6"/>
      <c r="O436" s="137"/>
      <c r="P436" s="136"/>
      <c r="Q436" s="136"/>
      <c r="R436" s="136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9"/>
      <c r="AN436" s="139"/>
      <c r="AO436" s="139"/>
      <c r="AP436" s="139"/>
      <c r="AQ436" s="140" t="e">
        <f t="shared" si="20"/>
        <v>#N/A</v>
      </c>
      <c r="AR436" s="103"/>
      <c r="AT436" s="131" t="str">
        <f t="shared" si="21"/>
        <v>()</v>
      </c>
      <c r="AU436" s="132" t="e">
        <f t="shared" si="22"/>
        <v>#N/A</v>
      </c>
    </row>
    <row r="437" spans="1:47">
      <c r="A437" s="134"/>
      <c r="B437" s="134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6"/>
      <c r="O437" s="137"/>
      <c r="P437" s="136"/>
      <c r="Q437" s="136"/>
      <c r="R437" s="136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9"/>
      <c r="AN437" s="139"/>
      <c r="AO437" s="139"/>
      <c r="AP437" s="139"/>
      <c r="AQ437" s="140" t="e">
        <f t="shared" si="20"/>
        <v>#N/A</v>
      </c>
      <c r="AR437" s="103"/>
      <c r="AT437" s="131" t="str">
        <f t="shared" si="21"/>
        <v>()</v>
      </c>
      <c r="AU437" s="132" t="e">
        <f t="shared" si="22"/>
        <v>#N/A</v>
      </c>
    </row>
    <row r="438" spans="1:47">
      <c r="A438" s="134"/>
      <c r="B438" s="134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6"/>
      <c r="O438" s="137"/>
      <c r="P438" s="136"/>
      <c r="Q438" s="136"/>
      <c r="R438" s="136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9"/>
      <c r="AN438" s="139"/>
      <c r="AO438" s="139"/>
      <c r="AP438" s="139"/>
      <c r="AQ438" s="140" t="e">
        <f t="shared" si="20"/>
        <v>#N/A</v>
      </c>
      <c r="AR438" s="103"/>
      <c r="AT438" s="131" t="str">
        <f t="shared" si="21"/>
        <v>()</v>
      </c>
      <c r="AU438" s="132" t="e">
        <f t="shared" si="22"/>
        <v>#N/A</v>
      </c>
    </row>
    <row r="439" spans="1:47">
      <c r="A439" s="134"/>
      <c r="B439" s="134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6"/>
      <c r="O439" s="137"/>
      <c r="P439" s="136"/>
      <c r="Q439" s="136"/>
      <c r="R439" s="136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9"/>
      <c r="AN439" s="139"/>
      <c r="AO439" s="139"/>
      <c r="AP439" s="139"/>
      <c r="AQ439" s="140" t="e">
        <f t="shared" si="20"/>
        <v>#N/A</v>
      </c>
      <c r="AR439" s="103"/>
      <c r="AT439" s="131" t="str">
        <f t="shared" si="21"/>
        <v>()</v>
      </c>
      <c r="AU439" s="132" t="e">
        <f t="shared" si="22"/>
        <v>#N/A</v>
      </c>
    </row>
    <row r="440" spans="1:47">
      <c r="A440" s="134"/>
      <c r="B440" s="134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6"/>
      <c r="O440" s="137"/>
      <c r="P440" s="136"/>
      <c r="Q440" s="136"/>
      <c r="R440" s="136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9"/>
      <c r="AN440" s="139"/>
      <c r="AO440" s="139"/>
      <c r="AP440" s="139"/>
      <c r="AQ440" s="140" t="e">
        <f t="shared" si="20"/>
        <v>#N/A</v>
      </c>
      <c r="AR440" s="103"/>
      <c r="AT440" s="131" t="str">
        <f t="shared" si="21"/>
        <v>()</v>
      </c>
      <c r="AU440" s="132" t="e">
        <f t="shared" si="22"/>
        <v>#N/A</v>
      </c>
    </row>
    <row r="441" spans="1:47">
      <c r="A441" s="134"/>
      <c r="B441" s="134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6"/>
      <c r="O441" s="137"/>
      <c r="P441" s="136"/>
      <c r="Q441" s="136"/>
      <c r="R441" s="136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9"/>
      <c r="AN441" s="139"/>
      <c r="AO441" s="139"/>
      <c r="AP441" s="139"/>
      <c r="AQ441" s="140" t="e">
        <f t="shared" si="20"/>
        <v>#N/A</v>
      </c>
      <c r="AR441" s="103"/>
      <c r="AT441" s="131" t="str">
        <f t="shared" si="21"/>
        <v>()</v>
      </c>
      <c r="AU441" s="132" t="e">
        <f t="shared" si="22"/>
        <v>#N/A</v>
      </c>
    </row>
    <row r="442" spans="1:47">
      <c r="A442" s="134"/>
      <c r="B442" s="134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6"/>
      <c r="O442" s="137"/>
      <c r="P442" s="136"/>
      <c r="Q442" s="136"/>
      <c r="R442" s="136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9"/>
      <c r="AN442" s="139"/>
      <c r="AO442" s="139"/>
      <c r="AP442" s="139"/>
      <c r="AQ442" s="140" t="e">
        <f t="shared" si="20"/>
        <v>#N/A</v>
      </c>
      <c r="AR442" s="103"/>
      <c r="AT442" s="131" t="str">
        <f t="shared" si="21"/>
        <v>()</v>
      </c>
      <c r="AU442" s="132" t="e">
        <f t="shared" si="22"/>
        <v>#N/A</v>
      </c>
    </row>
    <row r="443" spans="1:47">
      <c r="A443" s="134"/>
      <c r="B443" s="134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6"/>
      <c r="O443" s="137"/>
      <c r="P443" s="136"/>
      <c r="Q443" s="136"/>
      <c r="R443" s="136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9"/>
      <c r="AN443" s="139"/>
      <c r="AO443" s="139"/>
      <c r="AP443" s="139"/>
      <c r="AQ443" s="140" t="e">
        <f t="shared" si="20"/>
        <v>#N/A</v>
      </c>
      <c r="AR443" s="103"/>
      <c r="AT443" s="131" t="str">
        <f t="shared" si="21"/>
        <v>()</v>
      </c>
      <c r="AU443" s="132" t="e">
        <f t="shared" si="22"/>
        <v>#N/A</v>
      </c>
    </row>
    <row r="444" spans="1:47">
      <c r="A444" s="134"/>
      <c r="B444" s="134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6"/>
      <c r="O444" s="137"/>
      <c r="P444" s="136"/>
      <c r="Q444" s="136"/>
      <c r="R444" s="136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9"/>
      <c r="AN444" s="139"/>
      <c r="AO444" s="139"/>
      <c r="AP444" s="139"/>
      <c r="AQ444" s="140" t="e">
        <f t="shared" si="20"/>
        <v>#N/A</v>
      </c>
      <c r="AR444" s="103"/>
      <c r="AT444" s="131" t="str">
        <f t="shared" si="21"/>
        <v>()</v>
      </c>
      <c r="AU444" s="132" t="e">
        <f t="shared" si="22"/>
        <v>#N/A</v>
      </c>
    </row>
    <row r="445" spans="1:47">
      <c r="A445" s="134"/>
      <c r="B445" s="134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6"/>
      <c r="O445" s="137"/>
      <c r="P445" s="136"/>
      <c r="Q445" s="136"/>
      <c r="R445" s="136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9"/>
      <c r="AN445" s="139"/>
      <c r="AO445" s="139"/>
      <c r="AP445" s="139"/>
      <c r="AQ445" s="140" t="e">
        <f t="shared" si="20"/>
        <v>#N/A</v>
      </c>
      <c r="AR445" s="103"/>
      <c r="AT445" s="131" t="str">
        <f t="shared" si="21"/>
        <v>()</v>
      </c>
      <c r="AU445" s="132" t="e">
        <f t="shared" si="22"/>
        <v>#N/A</v>
      </c>
    </row>
    <row r="446" spans="1:47">
      <c r="A446" s="134"/>
      <c r="B446" s="134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6"/>
      <c r="O446" s="137"/>
      <c r="P446" s="136"/>
      <c r="Q446" s="136"/>
      <c r="R446" s="136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9"/>
      <c r="AN446" s="139"/>
      <c r="AO446" s="139"/>
      <c r="AP446" s="139"/>
      <c r="AQ446" s="140" t="e">
        <f t="shared" si="20"/>
        <v>#N/A</v>
      </c>
      <c r="AR446" s="103"/>
      <c r="AT446" s="131" t="str">
        <f t="shared" si="21"/>
        <v>()</v>
      </c>
      <c r="AU446" s="132" t="e">
        <f t="shared" si="22"/>
        <v>#N/A</v>
      </c>
    </row>
    <row r="447" spans="1:47">
      <c r="A447" s="134"/>
      <c r="B447" s="134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6"/>
      <c r="O447" s="137"/>
      <c r="P447" s="136"/>
      <c r="Q447" s="136"/>
      <c r="R447" s="136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9"/>
      <c r="AN447" s="139"/>
      <c r="AO447" s="139"/>
      <c r="AP447" s="139"/>
      <c r="AQ447" s="140" t="e">
        <f t="shared" si="20"/>
        <v>#N/A</v>
      </c>
      <c r="AR447" s="103"/>
      <c r="AT447" s="131" t="str">
        <f t="shared" si="21"/>
        <v>()</v>
      </c>
      <c r="AU447" s="132" t="e">
        <f t="shared" si="22"/>
        <v>#N/A</v>
      </c>
    </row>
    <row r="448" spans="1:47">
      <c r="A448" s="134"/>
      <c r="B448" s="134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6"/>
      <c r="O448" s="137"/>
      <c r="P448" s="136"/>
      <c r="Q448" s="136"/>
      <c r="R448" s="136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9"/>
      <c r="AN448" s="139"/>
      <c r="AO448" s="139"/>
      <c r="AP448" s="139"/>
      <c r="AQ448" s="140" t="e">
        <f t="shared" si="20"/>
        <v>#N/A</v>
      </c>
      <c r="AR448" s="103"/>
      <c r="AT448" s="131" t="str">
        <f t="shared" si="21"/>
        <v>()</v>
      </c>
      <c r="AU448" s="132" t="e">
        <f t="shared" si="22"/>
        <v>#N/A</v>
      </c>
    </row>
    <row r="449" spans="1:47">
      <c r="A449" s="134"/>
      <c r="B449" s="134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6"/>
      <c r="O449" s="137"/>
      <c r="P449" s="136"/>
      <c r="Q449" s="136"/>
      <c r="R449" s="136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9"/>
      <c r="AN449" s="139"/>
      <c r="AO449" s="139"/>
      <c r="AP449" s="139"/>
      <c r="AQ449" s="140" t="e">
        <f t="shared" si="20"/>
        <v>#N/A</v>
      </c>
      <c r="AR449" s="103"/>
      <c r="AT449" s="131" t="str">
        <f t="shared" si="21"/>
        <v>()</v>
      </c>
      <c r="AU449" s="132" t="e">
        <f t="shared" si="22"/>
        <v>#N/A</v>
      </c>
    </row>
    <row r="450" spans="1:47">
      <c r="A450" s="134"/>
      <c r="B450" s="134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6"/>
      <c r="O450" s="137"/>
      <c r="P450" s="136"/>
      <c r="Q450" s="136"/>
      <c r="R450" s="136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9"/>
      <c r="AN450" s="139"/>
      <c r="AO450" s="139"/>
      <c r="AP450" s="139"/>
      <c r="AQ450" s="140" t="e">
        <f t="shared" si="20"/>
        <v>#N/A</v>
      </c>
      <c r="AR450" s="103"/>
      <c r="AT450" s="131" t="str">
        <f t="shared" si="21"/>
        <v>()</v>
      </c>
      <c r="AU450" s="132" t="e">
        <f t="shared" si="22"/>
        <v>#N/A</v>
      </c>
    </row>
    <row r="451" spans="1:47">
      <c r="A451" s="134"/>
      <c r="B451" s="134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6"/>
      <c r="O451" s="137"/>
      <c r="P451" s="136"/>
      <c r="Q451" s="136"/>
      <c r="R451" s="136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9"/>
      <c r="AN451" s="139"/>
      <c r="AO451" s="139"/>
      <c r="AP451" s="139"/>
      <c r="AQ451" s="140" t="e">
        <f t="shared" si="20"/>
        <v>#N/A</v>
      </c>
      <c r="AR451" s="103"/>
      <c r="AT451" s="131" t="str">
        <f t="shared" si="21"/>
        <v>()</v>
      </c>
      <c r="AU451" s="132" t="e">
        <f t="shared" si="22"/>
        <v>#N/A</v>
      </c>
    </row>
    <row r="452" spans="1:47">
      <c r="A452" s="134"/>
      <c r="B452" s="134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6"/>
      <c r="O452" s="137"/>
      <c r="P452" s="136"/>
      <c r="Q452" s="136"/>
      <c r="R452" s="136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9"/>
      <c r="AN452" s="139"/>
      <c r="AO452" s="139"/>
      <c r="AP452" s="139"/>
      <c r="AQ452" s="140" t="e">
        <f t="shared" ref="AQ452:AQ515" si="23">VLOOKUP(S452&amp;AF452,AV:AW,2,0)</f>
        <v>#N/A</v>
      </c>
      <c r="AR452" s="103"/>
      <c r="AT452" s="131" t="str">
        <f t="shared" ref="AT452:AT515" si="24">C452&amp;"("&amp;D452&amp;")"</f>
        <v>()</v>
      </c>
      <c r="AU452" s="132" t="e">
        <f t="shared" si="22"/>
        <v>#N/A</v>
      </c>
    </row>
    <row r="453" spans="1:47">
      <c r="A453" s="134"/>
      <c r="B453" s="134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6"/>
      <c r="O453" s="137"/>
      <c r="P453" s="136"/>
      <c r="Q453" s="136"/>
      <c r="R453" s="136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9"/>
      <c r="AN453" s="139"/>
      <c r="AO453" s="139"/>
      <c r="AP453" s="139"/>
      <c r="AQ453" s="140" t="e">
        <f t="shared" si="23"/>
        <v>#N/A</v>
      </c>
      <c r="AR453" s="103"/>
      <c r="AT453" s="131" t="str">
        <f t="shared" si="24"/>
        <v>()</v>
      </c>
      <c r="AU453" s="132" t="e">
        <f t="shared" si="22"/>
        <v>#N/A</v>
      </c>
    </row>
    <row r="454" spans="1:47">
      <c r="A454" s="134"/>
      <c r="B454" s="134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6"/>
      <c r="O454" s="137"/>
      <c r="P454" s="136"/>
      <c r="Q454" s="136"/>
      <c r="R454" s="136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9"/>
      <c r="AN454" s="139"/>
      <c r="AO454" s="139"/>
      <c r="AP454" s="139"/>
      <c r="AQ454" s="140" t="e">
        <f t="shared" si="23"/>
        <v>#N/A</v>
      </c>
      <c r="AR454" s="103"/>
      <c r="AT454" s="131" t="str">
        <f t="shared" si="24"/>
        <v>()</v>
      </c>
      <c r="AU454" s="132" t="e">
        <f t="shared" si="22"/>
        <v>#N/A</v>
      </c>
    </row>
    <row r="455" spans="1:47">
      <c r="A455" s="134"/>
      <c r="B455" s="134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6"/>
      <c r="O455" s="137"/>
      <c r="P455" s="136"/>
      <c r="Q455" s="136"/>
      <c r="R455" s="136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9"/>
      <c r="AN455" s="139"/>
      <c r="AO455" s="139"/>
      <c r="AP455" s="139"/>
      <c r="AQ455" s="140" t="e">
        <f t="shared" si="23"/>
        <v>#N/A</v>
      </c>
      <c r="AR455" s="103"/>
      <c r="AT455" s="131" t="str">
        <f t="shared" si="24"/>
        <v>()</v>
      </c>
      <c r="AU455" s="132" t="e">
        <f t="shared" si="22"/>
        <v>#N/A</v>
      </c>
    </row>
    <row r="456" spans="1:47">
      <c r="A456" s="134"/>
      <c r="B456" s="134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6"/>
      <c r="O456" s="137"/>
      <c r="P456" s="136"/>
      <c r="Q456" s="136"/>
      <c r="R456" s="136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9"/>
      <c r="AN456" s="139"/>
      <c r="AO456" s="139"/>
      <c r="AP456" s="139"/>
      <c r="AQ456" s="140" t="e">
        <f t="shared" si="23"/>
        <v>#N/A</v>
      </c>
      <c r="AR456" s="103"/>
      <c r="AT456" s="131" t="str">
        <f t="shared" si="24"/>
        <v>()</v>
      </c>
      <c r="AU456" s="132" t="e">
        <f t="shared" si="22"/>
        <v>#N/A</v>
      </c>
    </row>
    <row r="457" spans="1:47">
      <c r="A457" s="134"/>
      <c r="B457" s="134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6"/>
      <c r="O457" s="137"/>
      <c r="P457" s="136"/>
      <c r="Q457" s="136"/>
      <c r="R457" s="136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9"/>
      <c r="AN457" s="139"/>
      <c r="AO457" s="139"/>
      <c r="AP457" s="139"/>
      <c r="AQ457" s="140" t="e">
        <f t="shared" si="23"/>
        <v>#N/A</v>
      </c>
      <c r="AR457" s="103"/>
      <c r="AT457" s="131" t="str">
        <f t="shared" si="24"/>
        <v>()</v>
      </c>
      <c r="AU457" s="132" t="e">
        <f t="shared" si="22"/>
        <v>#N/A</v>
      </c>
    </row>
    <row r="458" spans="1:47">
      <c r="A458" s="134"/>
      <c r="B458" s="134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6"/>
      <c r="O458" s="137"/>
      <c r="P458" s="136"/>
      <c r="Q458" s="136"/>
      <c r="R458" s="136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9"/>
      <c r="AN458" s="139"/>
      <c r="AO458" s="139"/>
      <c r="AP458" s="139"/>
      <c r="AQ458" s="140" t="e">
        <f t="shared" si="23"/>
        <v>#N/A</v>
      </c>
      <c r="AR458" s="103"/>
      <c r="AT458" s="131" t="str">
        <f t="shared" si="24"/>
        <v>()</v>
      </c>
      <c r="AU458" s="132" t="e">
        <f t="shared" si="22"/>
        <v>#N/A</v>
      </c>
    </row>
    <row r="459" spans="1:47">
      <c r="A459" s="134"/>
      <c r="B459" s="134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6"/>
      <c r="O459" s="137"/>
      <c r="P459" s="136"/>
      <c r="Q459" s="136"/>
      <c r="R459" s="136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9"/>
      <c r="AN459" s="139"/>
      <c r="AO459" s="139"/>
      <c r="AP459" s="139"/>
      <c r="AQ459" s="140" t="e">
        <f t="shared" si="23"/>
        <v>#N/A</v>
      </c>
      <c r="AR459" s="103"/>
      <c r="AT459" s="131" t="str">
        <f t="shared" si="24"/>
        <v>()</v>
      </c>
      <c r="AU459" s="132" t="e">
        <f t="shared" si="22"/>
        <v>#N/A</v>
      </c>
    </row>
    <row r="460" spans="1:47">
      <c r="A460" s="134"/>
      <c r="B460" s="134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6"/>
      <c r="O460" s="137"/>
      <c r="P460" s="136"/>
      <c r="Q460" s="136"/>
      <c r="R460" s="136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9"/>
      <c r="AN460" s="139"/>
      <c r="AO460" s="139"/>
      <c r="AP460" s="139"/>
      <c r="AQ460" s="140" t="e">
        <f t="shared" si="23"/>
        <v>#N/A</v>
      </c>
      <c r="AR460" s="103"/>
      <c r="AT460" s="131" t="str">
        <f t="shared" si="24"/>
        <v>()</v>
      </c>
      <c r="AU460" s="132" t="e">
        <f t="shared" si="22"/>
        <v>#N/A</v>
      </c>
    </row>
    <row r="461" spans="1:47">
      <c r="A461" s="134"/>
      <c r="B461" s="134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6"/>
      <c r="O461" s="137"/>
      <c r="P461" s="136"/>
      <c r="Q461" s="136"/>
      <c r="R461" s="136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9"/>
      <c r="AN461" s="139"/>
      <c r="AO461" s="139"/>
      <c r="AP461" s="139"/>
      <c r="AQ461" s="140" t="e">
        <f t="shared" si="23"/>
        <v>#N/A</v>
      </c>
      <c r="AR461" s="103"/>
      <c r="AT461" s="131" t="str">
        <f t="shared" si="24"/>
        <v>()</v>
      </c>
      <c r="AU461" s="132" t="e">
        <f t="shared" si="22"/>
        <v>#N/A</v>
      </c>
    </row>
    <row r="462" spans="1:47">
      <c r="A462" s="134"/>
      <c r="B462" s="134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6"/>
      <c r="O462" s="137"/>
      <c r="P462" s="136"/>
      <c r="Q462" s="136"/>
      <c r="R462" s="136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9"/>
      <c r="AN462" s="139"/>
      <c r="AO462" s="139"/>
      <c r="AP462" s="139"/>
      <c r="AQ462" s="140" t="e">
        <f t="shared" si="23"/>
        <v>#N/A</v>
      </c>
      <c r="AR462" s="103"/>
      <c r="AT462" s="131" t="str">
        <f t="shared" si="24"/>
        <v>()</v>
      </c>
      <c r="AU462" s="132" t="e">
        <f t="shared" si="22"/>
        <v>#N/A</v>
      </c>
    </row>
    <row r="463" spans="1:47">
      <c r="A463" s="134"/>
      <c r="B463" s="134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6"/>
      <c r="O463" s="137"/>
      <c r="P463" s="136"/>
      <c r="Q463" s="136"/>
      <c r="R463" s="136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9"/>
      <c r="AN463" s="139"/>
      <c r="AO463" s="139"/>
      <c r="AP463" s="139"/>
      <c r="AQ463" s="140" t="e">
        <f t="shared" si="23"/>
        <v>#N/A</v>
      </c>
      <c r="AR463" s="103"/>
      <c r="AT463" s="131" t="str">
        <f t="shared" si="24"/>
        <v>()</v>
      </c>
      <c r="AU463" s="132" t="e">
        <f t="shared" si="22"/>
        <v>#N/A</v>
      </c>
    </row>
    <row r="464" spans="1:47">
      <c r="A464" s="134"/>
      <c r="B464" s="134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6"/>
      <c r="O464" s="137"/>
      <c r="P464" s="136"/>
      <c r="Q464" s="136"/>
      <c r="R464" s="136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9"/>
      <c r="AN464" s="139"/>
      <c r="AO464" s="139"/>
      <c r="AP464" s="139"/>
      <c r="AQ464" s="140" t="e">
        <f t="shared" si="23"/>
        <v>#N/A</v>
      </c>
      <c r="AR464" s="103"/>
      <c r="AT464" s="131" t="str">
        <f t="shared" si="24"/>
        <v>()</v>
      </c>
      <c r="AU464" s="132" t="e">
        <f t="shared" si="22"/>
        <v>#N/A</v>
      </c>
    </row>
    <row r="465" spans="1:47">
      <c r="A465" s="134"/>
      <c r="B465" s="134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6"/>
      <c r="O465" s="137"/>
      <c r="P465" s="136"/>
      <c r="Q465" s="136"/>
      <c r="R465" s="136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9"/>
      <c r="AN465" s="139"/>
      <c r="AO465" s="139"/>
      <c r="AP465" s="139"/>
      <c r="AQ465" s="140" t="e">
        <f t="shared" si="23"/>
        <v>#N/A</v>
      </c>
      <c r="AR465" s="103"/>
      <c r="AT465" s="131" t="str">
        <f t="shared" si="24"/>
        <v>()</v>
      </c>
      <c r="AU465" s="132" t="e">
        <f t="shared" si="22"/>
        <v>#N/A</v>
      </c>
    </row>
    <row r="466" spans="1:47">
      <c r="A466" s="134"/>
      <c r="B466" s="134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6"/>
      <c r="O466" s="137"/>
      <c r="P466" s="136"/>
      <c r="Q466" s="136"/>
      <c r="R466" s="136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9"/>
      <c r="AN466" s="139"/>
      <c r="AO466" s="139"/>
      <c r="AP466" s="139"/>
      <c r="AQ466" s="140" t="e">
        <f t="shared" si="23"/>
        <v>#N/A</v>
      </c>
      <c r="AR466" s="103"/>
      <c r="AT466" s="131" t="str">
        <f t="shared" si="24"/>
        <v>()</v>
      </c>
      <c r="AU466" s="132" t="e">
        <f t="shared" si="22"/>
        <v>#N/A</v>
      </c>
    </row>
    <row r="467" spans="1:47">
      <c r="A467" s="134"/>
      <c r="B467" s="134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6"/>
      <c r="O467" s="137"/>
      <c r="P467" s="136"/>
      <c r="Q467" s="136"/>
      <c r="R467" s="136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9"/>
      <c r="AN467" s="139"/>
      <c r="AO467" s="139"/>
      <c r="AP467" s="139"/>
      <c r="AQ467" s="140" t="e">
        <f t="shared" si="23"/>
        <v>#N/A</v>
      </c>
      <c r="AR467" s="103"/>
      <c r="AT467" s="131" t="str">
        <f t="shared" si="24"/>
        <v>()</v>
      </c>
      <c r="AU467" s="132" t="e">
        <f t="shared" si="22"/>
        <v>#N/A</v>
      </c>
    </row>
    <row r="468" spans="1:47">
      <c r="A468" s="134"/>
      <c r="B468" s="134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6"/>
      <c r="O468" s="137"/>
      <c r="P468" s="136"/>
      <c r="Q468" s="136"/>
      <c r="R468" s="136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9"/>
      <c r="AN468" s="139"/>
      <c r="AO468" s="139"/>
      <c r="AP468" s="139"/>
      <c r="AQ468" s="140" t="e">
        <f t="shared" si="23"/>
        <v>#N/A</v>
      </c>
      <c r="AR468" s="103"/>
      <c r="AT468" s="131" t="str">
        <f t="shared" si="24"/>
        <v>()</v>
      </c>
      <c r="AU468" s="132" t="e">
        <f t="shared" si="22"/>
        <v>#N/A</v>
      </c>
    </row>
    <row r="469" spans="1:47">
      <c r="A469" s="134"/>
      <c r="B469" s="134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6"/>
      <c r="O469" s="137"/>
      <c r="P469" s="136"/>
      <c r="Q469" s="136"/>
      <c r="R469" s="136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9"/>
      <c r="AN469" s="139"/>
      <c r="AO469" s="139"/>
      <c r="AP469" s="139"/>
      <c r="AQ469" s="140" t="e">
        <f t="shared" si="23"/>
        <v>#N/A</v>
      </c>
      <c r="AR469" s="103"/>
      <c r="AT469" s="131" t="str">
        <f t="shared" si="24"/>
        <v>()</v>
      </c>
      <c r="AU469" s="132" t="e">
        <f t="shared" si="22"/>
        <v>#N/A</v>
      </c>
    </row>
    <row r="470" spans="1:47">
      <c r="A470" s="134"/>
      <c r="B470" s="134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6"/>
      <c r="O470" s="137"/>
      <c r="P470" s="136"/>
      <c r="Q470" s="136"/>
      <c r="R470" s="136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9"/>
      <c r="AN470" s="139"/>
      <c r="AO470" s="139"/>
      <c r="AP470" s="139"/>
      <c r="AQ470" s="140" t="e">
        <f t="shared" si="23"/>
        <v>#N/A</v>
      </c>
      <c r="AR470" s="103"/>
      <c r="AT470" s="131" t="str">
        <f t="shared" si="24"/>
        <v>()</v>
      </c>
      <c r="AU470" s="132" t="e">
        <f t="shared" si="22"/>
        <v>#N/A</v>
      </c>
    </row>
    <row r="471" spans="1:47">
      <c r="A471" s="134"/>
      <c r="B471" s="134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6"/>
      <c r="O471" s="137"/>
      <c r="P471" s="136"/>
      <c r="Q471" s="136"/>
      <c r="R471" s="136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9"/>
      <c r="AN471" s="139"/>
      <c r="AO471" s="139"/>
      <c r="AP471" s="139"/>
      <c r="AQ471" s="140" t="e">
        <f t="shared" si="23"/>
        <v>#N/A</v>
      </c>
      <c r="AR471" s="103"/>
      <c r="AT471" s="131" t="str">
        <f t="shared" si="24"/>
        <v>()</v>
      </c>
      <c r="AU471" s="132" t="e">
        <f t="shared" si="22"/>
        <v>#N/A</v>
      </c>
    </row>
    <row r="472" spans="1:47">
      <c r="A472" s="134"/>
      <c r="B472" s="134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6"/>
      <c r="O472" s="137"/>
      <c r="P472" s="136"/>
      <c r="Q472" s="136"/>
      <c r="R472" s="136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9"/>
      <c r="AN472" s="139"/>
      <c r="AO472" s="139"/>
      <c r="AP472" s="139"/>
      <c r="AQ472" s="140" t="e">
        <f t="shared" si="23"/>
        <v>#N/A</v>
      </c>
      <c r="AR472" s="103"/>
      <c r="AT472" s="131" t="str">
        <f t="shared" si="24"/>
        <v>()</v>
      </c>
      <c r="AU472" s="132" t="e">
        <f t="shared" si="22"/>
        <v>#N/A</v>
      </c>
    </row>
    <row r="473" spans="1:47">
      <c r="A473" s="134"/>
      <c r="B473" s="134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6"/>
      <c r="O473" s="137"/>
      <c r="P473" s="136"/>
      <c r="Q473" s="136"/>
      <c r="R473" s="136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9"/>
      <c r="AN473" s="139"/>
      <c r="AO473" s="139"/>
      <c r="AP473" s="139"/>
      <c r="AQ473" s="140" t="e">
        <f t="shared" si="23"/>
        <v>#N/A</v>
      </c>
      <c r="AR473" s="103"/>
      <c r="AT473" s="131" t="str">
        <f t="shared" si="24"/>
        <v>()</v>
      </c>
      <c r="AU473" s="132" t="e">
        <f t="shared" si="22"/>
        <v>#N/A</v>
      </c>
    </row>
    <row r="474" spans="1:47">
      <c r="A474" s="134"/>
      <c r="B474" s="134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6"/>
      <c r="O474" s="137"/>
      <c r="P474" s="136"/>
      <c r="Q474" s="136"/>
      <c r="R474" s="136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9"/>
      <c r="AN474" s="139"/>
      <c r="AO474" s="139"/>
      <c r="AP474" s="139"/>
      <c r="AQ474" s="140" t="e">
        <f t="shared" si="23"/>
        <v>#N/A</v>
      </c>
      <c r="AR474" s="103"/>
      <c r="AT474" s="131" t="str">
        <f t="shared" si="24"/>
        <v>()</v>
      </c>
      <c r="AU474" s="132" t="e">
        <f t="shared" si="22"/>
        <v>#N/A</v>
      </c>
    </row>
    <row r="475" spans="1:47">
      <c r="A475" s="134"/>
      <c r="B475" s="134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6"/>
      <c r="O475" s="137"/>
      <c r="P475" s="136"/>
      <c r="Q475" s="136"/>
      <c r="R475" s="136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9"/>
      <c r="AN475" s="139"/>
      <c r="AO475" s="139"/>
      <c r="AP475" s="139"/>
      <c r="AQ475" s="140" t="e">
        <f t="shared" si="23"/>
        <v>#N/A</v>
      </c>
      <c r="AR475" s="103"/>
      <c r="AT475" s="131" t="str">
        <f t="shared" si="24"/>
        <v>()</v>
      </c>
      <c r="AU475" s="132" t="e">
        <f t="shared" si="22"/>
        <v>#N/A</v>
      </c>
    </row>
    <row r="476" spans="1:47">
      <c r="A476" s="134"/>
      <c r="B476" s="134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6"/>
      <c r="O476" s="137"/>
      <c r="P476" s="136"/>
      <c r="Q476" s="136"/>
      <c r="R476" s="136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9"/>
      <c r="AN476" s="139"/>
      <c r="AO476" s="139"/>
      <c r="AP476" s="139"/>
      <c r="AQ476" s="140" t="e">
        <f t="shared" si="23"/>
        <v>#N/A</v>
      </c>
      <c r="AR476" s="103"/>
      <c r="AT476" s="131" t="str">
        <f t="shared" si="24"/>
        <v>()</v>
      </c>
      <c r="AU476" s="132" t="e">
        <f t="shared" si="22"/>
        <v>#N/A</v>
      </c>
    </row>
    <row r="477" spans="1:47">
      <c r="A477" s="134"/>
      <c r="B477" s="134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6"/>
      <c r="O477" s="137"/>
      <c r="P477" s="136"/>
      <c r="Q477" s="136"/>
      <c r="R477" s="136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9"/>
      <c r="AN477" s="139"/>
      <c r="AO477" s="139"/>
      <c r="AP477" s="139"/>
      <c r="AQ477" s="140" t="e">
        <f t="shared" si="23"/>
        <v>#N/A</v>
      </c>
      <c r="AR477" s="103"/>
      <c r="AT477" s="131" t="str">
        <f t="shared" si="24"/>
        <v>()</v>
      </c>
      <c r="AU477" s="132" t="e">
        <f t="shared" si="22"/>
        <v>#N/A</v>
      </c>
    </row>
    <row r="478" spans="1:47">
      <c r="A478" s="134"/>
      <c r="B478" s="134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6"/>
      <c r="O478" s="137"/>
      <c r="P478" s="136"/>
      <c r="Q478" s="136"/>
      <c r="R478" s="136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9"/>
      <c r="AN478" s="139"/>
      <c r="AO478" s="139"/>
      <c r="AP478" s="139"/>
      <c r="AQ478" s="140" t="e">
        <f t="shared" si="23"/>
        <v>#N/A</v>
      </c>
      <c r="AR478" s="103"/>
      <c r="AT478" s="131" t="str">
        <f t="shared" si="24"/>
        <v>()</v>
      </c>
      <c r="AU478" s="132" t="e">
        <f t="shared" ref="AU478:AU541" si="25">AT478&amp;IF(COUNTIF(AQ479:AQ1390,AQ478),"，"&amp;VLOOKUP(AQ478,AQ479:AU1390,5,0),"")</f>
        <v>#N/A</v>
      </c>
    </row>
    <row r="479" spans="1:47">
      <c r="A479" s="134"/>
      <c r="B479" s="134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6"/>
      <c r="O479" s="137"/>
      <c r="P479" s="136"/>
      <c r="Q479" s="136"/>
      <c r="R479" s="136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9"/>
      <c r="AN479" s="139"/>
      <c r="AO479" s="139"/>
      <c r="AP479" s="139"/>
      <c r="AQ479" s="140" t="e">
        <f t="shared" si="23"/>
        <v>#N/A</v>
      </c>
      <c r="AR479" s="103"/>
      <c r="AT479" s="131" t="str">
        <f t="shared" si="24"/>
        <v>()</v>
      </c>
      <c r="AU479" s="132" t="e">
        <f t="shared" si="25"/>
        <v>#N/A</v>
      </c>
    </row>
    <row r="480" spans="1:47">
      <c r="A480" s="134"/>
      <c r="B480" s="134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6"/>
      <c r="O480" s="137"/>
      <c r="P480" s="136"/>
      <c r="Q480" s="136"/>
      <c r="R480" s="136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9"/>
      <c r="AN480" s="139"/>
      <c r="AO480" s="139"/>
      <c r="AP480" s="139"/>
      <c r="AQ480" s="140" t="e">
        <f t="shared" si="23"/>
        <v>#N/A</v>
      </c>
      <c r="AR480" s="103"/>
      <c r="AT480" s="131" t="str">
        <f t="shared" si="24"/>
        <v>()</v>
      </c>
      <c r="AU480" s="132" t="e">
        <f t="shared" si="25"/>
        <v>#N/A</v>
      </c>
    </row>
    <row r="481" spans="1:47">
      <c r="A481" s="134"/>
      <c r="B481" s="134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6"/>
      <c r="O481" s="137"/>
      <c r="P481" s="136"/>
      <c r="Q481" s="136"/>
      <c r="R481" s="136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9"/>
      <c r="AN481" s="139"/>
      <c r="AO481" s="139"/>
      <c r="AP481" s="139"/>
      <c r="AQ481" s="140" t="e">
        <f t="shared" si="23"/>
        <v>#N/A</v>
      </c>
      <c r="AR481" s="103"/>
      <c r="AT481" s="131" t="str">
        <f t="shared" si="24"/>
        <v>()</v>
      </c>
      <c r="AU481" s="132" t="e">
        <f t="shared" si="25"/>
        <v>#N/A</v>
      </c>
    </row>
    <row r="482" spans="1:47">
      <c r="A482" s="134"/>
      <c r="B482" s="134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6"/>
      <c r="O482" s="137"/>
      <c r="P482" s="136"/>
      <c r="Q482" s="136"/>
      <c r="R482" s="136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9"/>
      <c r="AN482" s="139"/>
      <c r="AO482" s="139"/>
      <c r="AP482" s="139"/>
      <c r="AQ482" s="140" t="e">
        <f t="shared" si="23"/>
        <v>#N/A</v>
      </c>
      <c r="AR482" s="103"/>
      <c r="AT482" s="131" t="str">
        <f t="shared" si="24"/>
        <v>()</v>
      </c>
      <c r="AU482" s="132" t="e">
        <f t="shared" si="25"/>
        <v>#N/A</v>
      </c>
    </row>
    <row r="483" spans="1:47">
      <c r="A483" s="134"/>
      <c r="B483" s="134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6"/>
      <c r="O483" s="137"/>
      <c r="P483" s="136"/>
      <c r="Q483" s="136"/>
      <c r="R483" s="136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9"/>
      <c r="AN483" s="139"/>
      <c r="AO483" s="139"/>
      <c r="AP483" s="139"/>
      <c r="AQ483" s="140" t="e">
        <f t="shared" si="23"/>
        <v>#N/A</v>
      </c>
      <c r="AR483" s="103"/>
      <c r="AT483" s="131" t="str">
        <f t="shared" si="24"/>
        <v>()</v>
      </c>
      <c r="AU483" s="132" t="e">
        <f t="shared" si="25"/>
        <v>#N/A</v>
      </c>
    </row>
    <row r="484" spans="1:47">
      <c r="A484" s="134"/>
      <c r="B484" s="134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6"/>
      <c r="O484" s="137"/>
      <c r="P484" s="136"/>
      <c r="Q484" s="136"/>
      <c r="R484" s="136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9"/>
      <c r="AN484" s="139"/>
      <c r="AO484" s="139"/>
      <c r="AP484" s="139"/>
      <c r="AQ484" s="140" t="e">
        <f t="shared" si="23"/>
        <v>#N/A</v>
      </c>
      <c r="AR484" s="103"/>
      <c r="AT484" s="131" t="str">
        <f t="shared" si="24"/>
        <v>()</v>
      </c>
      <c r="AU484" s="132" t="e">
        <f t="shared" si="25"/>
        <v>#N/A</v>
      </c>
    </row>
    <row r="485" spans="1:47">
      <c r="A485" s="134"/>
      <c r="B485" s="134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6"/>
      <c r="O485" s="137"/>
      <c r="P485" s="136"/>
      <c r="Q485" s="136"/>
      <c r="R485" s="136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9"/>
      <c r="AN485" s="139"/>
      <c r="AO485" s="139"/>
      <c r="AP485" s="139"/>
      <c r="AQ485" s="140" t="e">
        <f t="shared" si="23"/>
        <v>#N/A</v>
      </c>
      <c r="AR485" s="103"/>
      <c r="AT485" s="131" t="str">
        <f t="shared" si="24"/>
        <v>()</v>
      </c>
      <c r="AU485" s="132" t="e">
        <f t="shared" si="25"/>
        <v>#N/A</v>
      </c>
    </row>
    <row r="486" spans="1:47">
      <c r="A486" s="134"/>
      <c r="B486" s="134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6"/>
      <c r="O486" s="137"/>
      <c r="P486" s="136"/>
      <c r="Q486" s="136"/>
      <c r="R486" s="136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9"/>
      <c r="AN486" s="139"/>
      <c r="AO486" s="139"/>
      <c r="AP486" s="139"/>
      <c r="AQ486" s="140" t="e">
        <f t="shared" si="23"/>
        <v>#N/A</v>
      </c>
      <c r="AR486" s="103"/>
      <c r="AT486" s="131" t="str">
        <f t="shared" si="24"/>
        <v>()</v>
      </c>
      <c r="AU486" s="132" t="e">
        <f t="shared" si="25"/>
        <v>#N/A</v>
      </c>
    </row>
    <row r="487" spans="1:47">
      <c r="A487" s="134"/>
      <c r="B487" s="134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6"/>
      <c r="O487" s="137"/>
      <c r="P487" s="136"/>
      <c r="Q487" s="136"/>
      <c r="R487" s="136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9"/>
      <c r="AN487" s="139"/>
      <c r="AO487" s="139"/>
      <c r="AP487" s="139"/>
      <c r="AQ487" s="140" t="e">
        <f t="shared" si="23"/>
        <v>#N/A</v>
      </c>
      <c r="AR487" s="103"/>
      <c r="AT487" s="131" t="str">
        <f t="shared" si="24"/>
        <v>()</v>
      </c>
      <c r="AU487" s="132" t="e">
        <f t="shared" si="25"/>
        <v>#N/A</v>
      </c>
    </row>
    <row r="488" spans="1:47">
      <c r="A488" s="134"/>
      <c r="B488" s="134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6"/>
      <c r="O488" s="137"/>
      <c r="P488" s="136"/>
      <c r="Q488" s="136"/>
      <c r="R488" s="136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9"/>
      <c r="AN488" s="139"/>
      <c r="AO488" s="139"/>
      <c r="AP488" s="139"/>
      <c r="AQ488" s="140" t="e">
        <f t="shared" si="23"/>
        <v>#N/A</v>
      </c>
      <c r="AR488" s="103"/>
      <c r="AT488" s="131" t="str">
        <f t="shared" si="24"/>
        <v>()</v>
      </c>
      <c r="AU488" s="132" t="e">
        <f t="shared" si="25"/>
        <v>#N/A</v>
      </c>
    </row>
    <row r="489" spans="1:47">
      <c r="A489" s="134"/>
      <c r="B489" s="134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6"/>
      <c r="O489" s="137"/>
      <c r="P489" s="136"/>
      <c r="Q489" s="136"/>
      <c r="R489" s="136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9"/>
      <c r="AN489" s="139"/>
      <c r="AO489" s="139"/>
      <c r="AP489" s="139"/>
      <c r="AQ489" s="140" t="e">
        <f t="shared" si="23"/>
        <v>#N/A</v>
      </c>
      <c r="AR489" s="103"/>
      <c r="AT489" s="131" t="str">
        <f t="shared" si="24"/>
        <v>()</v>
      </c>
      <c r="AU489" s="132" t="e">
        <f t="shared" si="25"/>
        <v>#N/A</v>
      </c>
    </row>
    <row r="490" spans="1:47">
      <c r="A490" s="134"/>
      <c r="B490" s="134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6"/>
      <c r="O490" s="137"/>
      <c r="P490" s="136"/>
      <c r="Q490" s="136"/>
      <c r="R490" s="136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9"/>
      <c r="AN490" s="139"/>
      <c r="AO490" s="139"/>
      <c r="AP490" s="139"/>
      <c r="AQ490" s="140" t="e">
        <f t="shared" si="23"/>
        <v>#N/A</v>
      </c>
      <c r="AR490" s="103"/>
      <c r="AT490" s="131" t="str">
        <f t="shared" si="24"/>
        <v>()</v>
      </c>
      <c r="AU490" s="132" t="e">
        <f t="shared" si="25"/>
        <v>#N/A</v>
      </c>
    </row>
    <row r="491" spans="1:47">
      <c r="A491" s="134"/>
      <c r="B491" s="134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6"/>
      <c r="O491" s="137"/>
      <c r="P491" s="136"/>
      <c r="Q491" s="136"/>
      <c r="R491" s="136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9"/>
      <c r="AN491" s="139"/>
      <c r="AO491" s="139"/>
      <c r="AP491" s="139"/>
      <c r="AQ491" s="140" t="e">
        <f t="shared" si="23"/>
        <v>#N/A</v>
      </c>
      <c r="AR491" s="103"/>
      <c r="AT491" s="131" t="str">
        <f t="shared" si="24"/>
        <v>()</v>
      </c>
      <c r="AU491" s="132" t="e">
        <f t="shared" si="25"/>
        <v>#N/A</v>
      </c>
    </row>
    <row r="492" spans="1:47">
      <c r="A492" s="134"/>
      <c r="B492" s="134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6"/>
      <c r="O492" s="137"/>
      <c r="P492" s="136"/>
      <c r="Q492" s="136"/>
      <c r="R492" s="136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9"/>
      <c r="AN492" s="139"/>
      <c r="AO492" s="139"/>
      <c r="AP492" s="139"/>
      <c r="AQ492" s="140" t="e">
        <f t="shared" si="23"/>
        <v>#N/A</v>
      </c>
      <c r="AR492" s="103"/>
      <c r="AT492" s="131" t="str">
        <f t="shared" si="24"/>
        <v>()</v>
      </c>
      <c r="AU492" s="132" t="e">
        <f t="shared" si="25"/>
        <v>#N/A</v>
      </c>
    </row>
    <row r="493" spans="1:47">
      <c r="A493" s="134"/>
      <c r="B493" s="134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6"/>
      <c r="O493" s="137"/>
      <c r="P493" s="136"/>
      <c r="Q493" s="136"/>
      <c r="R493" s="136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9"/>
      <c r="AN493" s="139"/>
      <c r="AO493" s="139"/>
      <c r="AP493" s="139"/>
      <c r="AQ493" s="140" t="e">
        <f t="shared" si="23"/>
        <v>#N/A</v>
      </c>
      <c r="AR493" s="103"/>
      <c r="AT493" s="131" t="str">
        <f t="shared" si="24"/>
        <v>()</v>
      </c>
      <c r="AU493" s="132" t="e">
        <f t="shared" si="25"/>
        <v>#N/A</v>
      </c>
    </row>
    <row r="494" spans="1:47">
      <c r="A494" s="134"/>
      <c r="B494" s="134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6"/>
      <c r="O494" s="137"/>
      <c r="P494" s="136"/>
      <c r="Q494" s="136"/>
      <c r="R494" s="136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9"/>
      <c r="AN494" s="139"/>
      <c r="AO494" s="139"/>
      <c r="AP494" s="139"/>
      <c r="AQ494" s="140" t="e">
        <f t="shared" si="23"/>
        <v>#N/A</v>
      </c>
      <c r="AR494" s="103"/>
      <c r="AT494" s="131" t="str">
        <f t="shared" si="24"/>
        <v>()</v>
      </c>
      <c r="AU494" s="132" t="e">
        <f t="shared" si="25"/>
        <v>#N/A</v>
      </c>
    </row>
    <row r="495" spans="1:47">
      <c r="A495" s="134"/>
      <c r="B495" s="134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6"/>
      <c r="O495" s="137"/>
      <c r="P495" s="136"/>
      <c r="Q495" s="136"/>
      <c r="R495" s="136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9"/>
      <c r="AN495" s="139"/>
      <c r="AO495" s="139"/>
      <c r="AP495" s="139"/>
      <c r="AQ495" s="140" t="e">
        <f t="shared" si="23"/>
        <v>#N/A</v>
      </c>
      <c r="AR495" s="103"/>
      <c r="AT495" s="131" t="str">
        <f t="shared" si="24"/>
        <v>()</v>
      </c>
      <c r="AU495" s="132" t="e">
        <f t="shared" si="25"/>
        <v>#N/A</v>
      </c>
    </row>
    <row r="496" spans="1:47">
      <c r="A496" s="134"/>
      <c r="B496" s="134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6"/>
      <c r="O496" s="137"/>
      <c r="P496" s="136"/>
      <c r="Q496" s="136"/>
      <c r="R496" s="136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9"/>
      <c r="AN496" s="139"/>
      <c r="AO496" s="139"/>
      <c r="AP496" s="139"/>
      <c r="AQ496" s="140" t="e">
        <f t="shared" si="23"/>
        <v>#N/A</v>
      </c>
      <c r="AR496" s="103"/>
      <c r="AT496" s="131" t="str">
        <f t="shared" si="24"/>
        <v>()</v>
      </c>
      <c r="AU496" s="132" t="e">
        <f t="shared" si="25"/>
        <v>#N/A</v>
      </c>
    </row>
    <row r="497" spans="1:47">
      <c r="A497" s="134"/>
      <c r="B497" s="134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6"/>
      <c r="O497" s="137"/>
      <c r="P497" s="136"/>
      <c r="Q497" s="136"/>
      <c r="R497" s="136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9"/>
      <c r="AN497" s="139"/>
      <c r="AO497" s="139"/>
      <c r="AP497" s="139"/>
      <c r="AQ497" s="140" t="e">
        <f t="shared" si="23"/>
        <v>#N/A</v>
      </c>
      <c r="AR497" s="103"/>
      <c r="AT497" s="131" t="str">
        <f t="shared" si="24"/>
        <v>()</v>
      </c>
      <c r="AU497" s="132" t="e">
        <f t="shared" si="25"/>
        <v>#N/A</v>
      </c>
    </row>
    <row r="498" spans="1:47">
      <c r="A498" s="134"/>
      <c r="B498" s="134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6"/>
      <c r="O498" s="137"/>
      <c r="P498" s="136"/>
      <c r="Q498" s="136"/>
      <c r="R498" s="136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9"/>
      <c r="AN498" s="139"/>
      <c r="AO498" s="139"/>
      <c r="AP498" s="139"/>
      <c r="AQ498" s="140" t="e">
        <f t="shared" si="23"/>
        <v>#N/A</v>
      </c>
      <c r="AR498" s="103"/>
      <c r="AT498" s="131" t="str">
        <f t="shared" si="24"/>
        <v>()</v>
      </c>
      <c r="AU498" s="132" t="e">
        <f t="shared" si="25"/>
        <v>#N/A</v>
      </c>
    </row>
    <row r="499" spans="1:47">
      <c r="A499" s="134"/>
      <c r="B499" s="134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6"/>
      <c r="O499" s="137"/>
      <c r="P499" s="136"/>
      <c r="Q499" s="136"/>
      <c r="R499" s="136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9"/>
      <c r="AN499" s="139"/>
      <c r="AO499" s="139"/>
      <c r="AP499" s="139"/>
      <c r="AQ499" s="140" t="e">
        <f t="shared" si="23"/>
        <v>#N/A</v>
      </c>
      <c r="AR499" s="103"/>
      <c r="AT499" s="131" t="str">
        <f t="shared" si="24"/>
        <v>()</v>
      </c>
      <c r="AU499" s="132" t="e">
        <f t="shared" si="25"/>
        <v>#N/A</v>
      </c>
    </row>
    <row r="500" spans="1:47">
      <c r="A500" s="134"/>
      <c r="B500" s="134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6"/>
      <c r="O500" s="137"/>
      <c r="P500" s="136"/>
      <c r="Q500" s="136"/>
      <c r="R500" s="136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9"/>
      <c r="AN500" s="139"/>
      <c r="AO500" s="139"/>
      <c r="AP500" s="139"/>
      <c r="AQ500" s="140" t="e">
        <f t="shared" si="23"/>
        <v>#N/A</v>
      </c>
      <c r="AR500" s="103"/>
      <c r="AT500" s="131" t="str">
        <f t="shared" si="24"/>
        <v>()</v>
      </c>
      <c r="AU500" s="132" t="e">
        <f t="shared" si="25"/>
        <v>#N/A</v>
      </c>
    </row>
    <row r="501" spans="1:47">
      <c r="A501" s="134"/>
      <c r="B501" s="134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6"/>
      <c r="O501" s="137"/>
      <c r="P501" s="136"/>
      <c r="Q501" s="136"/>
      <c r="R501" s="136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9"/>
      <c r="AN501" s="139"/>
      <c r="AO501" s="139"/>
      <c r="AP501" s="139"/>
      <c r="AQ501" s="140" t="e">
        <f t="shared" si="23"/>
        <v>#N/A</v>
      </c>
      <c r="AR501" s="103"/>
      <c r="AT501" s="131" t="str">
        <f t="shared" si="24"/>
        <v>()</v>
      </c>
      <c r="AU501" s="132" t="e">
        <f t="shared" si="25"/>
        <v>#N/A</v>
      </c>
    </row>
    <row r="502" spans="1:47">
      <c r="A502" s="134"/>
      <c r="B502" s="134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6"/>
      <c r="O502" s="137"/>
      <c r="P502" s="136"/>
      <c r="Q502" s="136"/>
      <c r="R502" s="136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9"/>
      <c r="AN502" s="139"/>
      <c r="AO502" s="139"/>
      <c r="AP502" s="139"/>
      <c r="AQ502" s="140" t="e">
        <f t="shared" si="23"/>
        <v>#N/A</v>
      </c>
      <c r="AR502" s="103"/>
      <c r="AT502" s="131" t="str">
        <f t="shared" si="24"/>
        <v>()</v>
      </c>
      <c r="AU502" s="132" t="e">
        <f t="shared" si="25"/>
        <v>#N/A</v>
      </c>
    </row>
    <row r="503" spans="1:47">
      <c r="A503" s="134"/>
      <c r="B503" s="134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6"/>
      <c r="O503" s="137"/>
      <c r="P503" s="136"/>
      <c r="Q503" s="136"/>
      <c r="R503" s="136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9"/>
      <c r="AN503" s="139"/>
      <c r="AO503" s="139"/>
      <c r="AP503" s="139"/>
      <c r="AQ503" s="140" t="e">
        <f t="shared" si="23"/>
        <v>#N/A</v>
      </c>
      <c r="AR503" s="103"/>
      <c r="AT503" s="131" t="str">
        <f t="shared" si="24"/>
        <v>()</v>
      </c>
      <c r="AU503" s="132" t="e">
        <f t="shared" si="25"/>
        <v>#N/A</v>
      </c>
    </row>
    <row r="504" spans="1:47">
      <c r="A504" s="134"/>
      <c r="B504" s="134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6"/>
      <c r="O504" s="137"/>
      <c r="P504" s="136"/>
      <c r="Q504" s="136"/>
      <c r="R504" s="136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9"/>
      <c r="AN504" s="139"/>
      <c r="AO504" s="139"/>
      <c r="AP504" s="139"/>
      <c r="AQ504" s="140" t="e">
        <f t="shared" si="23"/>
        <v>#N/A</v>
      </c>
      <c r="AR504" s="103"/>
      <c r="AT504" s="131" t="str">
        <f t="shared" si="24"/>
        <v>()</v>
      </c>
      <c r="AU504" s="132" t="e">
        <f t="shared" si="25"/>
        <v>#N/A</v>
      </c>
    </row>
    <row r="505" spans="1:47">
      <c r="A505" s="134"/>
      <c r="B505" s="134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6"/>
      <c r="O505" s="137"/>
      <c r="P505" s="136"/>
      <c r="Q505" s="136"/>
      <c r="R505" s="136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9"/>
      <c r="AN505" s="139"/>
      <c r="AO505" s="139"/>
      <c r="AP505" s="139"/>
      <c r="AQ505" s="140" t="e">
        <f t="shared" si="23"/>
        <v>#N/A</v>
      </c>
      <c r="AR505" s="103"/>
      <c r="AT505" s="131" t="str">
        <f t="shared" si="24"/>
        <v>()</v>
      </c>
      <c r="AU505" s="132" t="e">
        <f t="shared" si="25"/>
        <v>#N/A</v>
      </c>
    </row>
    <row r="506" spans="1:47">
      <c r="A506" s="134"/>
      <c r="B506" s="134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6"/>
      <c r="O506" s="137"/>
      <c r="P506" s="136"/>
      <c r="Q506" s="136"/>
      <c r="R506" s="136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9"/>
      <c r="AN506" s="139"/>
      <c r="AO506" s="139"/>
      <c r="AP506" s="139"/>
      <c r="AQ506" s="140" t="e">
        <f t="shared" si="23"/>
        <v>#N/A</v>
      </c>
      <c r="AR506" s="103"/>
      <c r="AT506" s="131" t="str">
        <f t="shared" si="24"/>
        <v>()</v>
      </c>
      <c r="AU506" s="132" t="e">
        <f t="shared" si="25"/>
        <v>#N/A</v>
      </c>
    </row>
    <row r="507" spans="1:47">
      <c r="A507" s="134"/>
      <c r="B507" s="134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6"/>
      <c r="O507" s="137"/>
      <c r="P507" s="136"/>
      <c r="Q507" s="136"/>
      <c r="R507" s="136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9"/>
      <c r="AN507" s="139"/>
      <c r="AO507" s="139"/>
      <c r="AP507" s="139"/>
      <c r="AQ507" s="140" t="e">
        <f t="shared" si="23"/>
        <v>#N/A</v>
      </c>
      <c r="AR507" s="103"/>
      <c r="AT507" s="131" t="str">
        <f t="shared" si="24"/>
        <v>()</v>
      </c>
      <c r="AU507" s="132" t="e">
        <f t="shared" si="25"/>
        <v>#N/A</v>
      </c>
    </row>
    <row r="508" spans="1:47">
      <c r="A508" s="134"/>
      <c r="B508" s="134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6"/>
      <c r="O508" s="137"/>
      <c r="P508" s="136"/>
      <c r="Q508" s="136"/>
      <c r="R508" s="136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9"/>
      <c r="AN508" s="139"/>
      <c r="AO508" s="139"/>
      <c r="AP508" s="139"/>
      <c r="AQ508" s="140" t="e">
        <f t="shared" si="23"/>
        <v>#N/A</v>
      </c>
      <c r="AR508" s="103"/>
      <c r="AT508" s="131" t="str">
        <f t="shared" si="24"/>
        <v>()</v>
      </c>
      <c r="AU508" s="132" t="e">
        <f t="shared" si="25"/>
        <v>#N/A</v>
      </c>
    </row>
    <row r="509" spans="1:47">
      <c r="A509" s="134"/>
      <c r="B509" s="134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6"/>
      <c r="O509" s="137"/>
      <c r="P509" s="136"/>
      <c r="Q509" s="136"/>
      <c r="R509" s="136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9"/>
      <c r="AN509" s="139"/>
      <c r="AO509" s="139"/>
      <c r="AP509" s="139"/>
      <c r="AQ509" s="140" t="e">
        <f t="shared" si="23"/>
        <v>#N/A</v>
      </c>
      <c r="AR509" s="103"/>
      <c r="AT509" s="131" t="str">
        <f t="shared" si="24"/>
        <v>()</v>
      </c>
      <c r="AU509" s="132" t="e">
        <f t="shared" si="25"/>
        <v>#N/A</v>
      </c>
    </row>
    <row r="510" spans="1:47">
      <c r="A510" s="134"/>
      <c r="B510" s="134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6"/>
      <c r="O510" s="137"/>
      <c r="P510" s="136"/>
      <c r="Q510" s="136"/>
      <c r="R510" s="136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9"/>
      <c r="AN510" s="139"/>
      <c r="AO510" s="139"/>
      <c r="AP510" s="139"/>
      <c r="AQ510" s="140" t="e">
        <f t="shared" si="23"/>
        <v>#N/A</v>
      </c>
      <c r="AR510" s="103"/>
      <c r="AT510" s="131" t="str">
        <f t="shared" si="24"/>
        <v>()</v>
      </c>
      <c r="AU510" s="132" t="e">
        <f t="shared" si="25"/>
        <v>#N/A</v>
      </c>
    </row>
    <row r="511" spans="1:47">
      <c r="A511" s="134"/>
      <c r="B511" s="134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6"/>
      <c r="O511" s="137"/>
      <c r="P511" s="136"/>
      <c r="Q511" s="136"/>
      <c r="R511" s="136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9"/>
      <c r="AN511" s="139"/>
      <c r="AO511" s="139"/>
      <c r="AP511" s="139"/>
      <c r="AQ511" s="140" t="e">
        <f t="shared" si="23"/>
        <v>#N/A</v>
      </c>
      <c r="AR511" s="103"/>
      <c r="AT511" s="131" t="str">
        <f t="shared" si="24"/>
        <v>()</v>
      </c>
      <c r="AU511" s="132" t="e">
        <f t="shared" si="25"/>
        <v>#N/A</v>
      </c>
    </row>
    <row r="512" spans="1:47">
      <c r="A512" s="134"/>
      <c r="B512" s="134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6"/>
      <c r="O512" s="137"/>
      <c r="P512" s="136"/>
      <c r="Q512" s="136"/>
      <c r="R512" s="136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9"/>
      <c r="AN512" s="139"/>
      <c r="AO512" s="139"/>
      <c r="AP512" s="139"/>
      <c r="AQ512" s="140" t="e">
        <f t="shared" si="23"/>
        <v>#N/A</v>
      </c>
      <c r="AR512" s="103"/>
      <c r="AT512" s="131" t="str">
        <f t="shared" si="24"/>
        <v>()</v>
      </c>
      <c r="AU512" s="132" t="e">
        <f t="shared" si="25"/>
        <v>#N/A</v>
      </c>
    </row>
    <row r="513" spans="1:47">
      <c r="A513" s="134"/>
      <c r="B513" s="134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6"/>
      <c r="O513" s="137"/>
      <c r="P513" s="136"/>
      <c r="Q513" s="136"/>
      <c r="R513" s="136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9"/>
      <c r="AN513" s="139"/>
      <c r="AO513" s="139"/>
      <c r="AP513" s="139"/>
      <c r="AQ513" s="140" t="e">
        <f t="shared" si="23"/>
        <v>#N/A</v>
      </c>
      <c r="AR513" s="103"/>
      <c r="AT513" s="131" t="str">
        <f t="shared" si="24"/>
        <v>()</v>
      </c>
      <c r="AU513" s="132" t="e">
        <f t="shared" si="25"/>
        <v>#N/A</v>
      </c>
    </row>
    <row r="514" spans="1:47">
      <c r="A514" s="134"/>
      <c r="B514" s="134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6"/>
      <c r="O514" s="137"/>
      <c r="P514" s="136"/>
      <c r="Q514" s="136"/>
      <c r="R514" s="136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9"/>
      <c r="AN514" s="139"/>
      <c r="AO514" s="139"/>
      <c r="AP514" s="139"/>
      <c r="AQ514" s="140" t="e">
        <f t="shared" si="23"/>
        <v>#N/A</v>
      </c>
      <c r="AR514" s="103"/>
      <c r="AT514" s="131" t="str">
        <f t="shared" si="24"/>
        <v>()</v>
      </c>
      <c r="AU514" s="132" t="e">
        <f t="shared" si="25"/>
        <v>#N/A</v>
      </c>
    </row>
    <row r="515" spans="1:47">
      <c r="A515" s="134"/>
      <c r="B515" s="134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6"/>
      <c r="O515" s="137"/>
      <c r="P515" s="136"/>
      <c r="Q515" s="136"/>
      <c r="R515" s="136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9"/>
      <c r="AN515" s="139"/>
      <c r="AO515" s="139"/>
      <c r="AP515" s="139"/>
      <c r="AQ515" s="140" t="e">
        <f t="shared" si="23"/>
        <v>#N/A</v>
      </c>
      <c r="AR515" s="103"/>
      <c r="AT515" s="131" t="str">
        <f t="shared" si="24"/>
        <v>()</v>
      </c>
      <c r="AU515" s="132" t="e">
        <f t="shared" si="25"/>
        <v>#N/A</v>
      </c>
    </row>
    <row r="516" spans="1:47">
      <c r="A516" s="134"/>
      <c r="B516" s="134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6"/>
      <c r="O516" s="137"/>
      <c r="P516" s="136"/>
      <c r="Q516" s="136"/>
      <c r="R516" s="136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9"/>
      <c r="AN516" s="139"/>
      <c r="AO516" s="139"/>
      <c r="AP516" s="139"/>
      <c r="AQ516" s="140" t="e">
        <f t="shared" ref="AQ516:AQ579" si="26">VLOOKUP(S516&amp;AF516,AV:AW,2,0)</f>
        <v>#N/A</v>
      </c>
      <c r="AR516" s="103"/>
      <c r="AT516" s="131" t="str">
        <f t="shared" ref="AT516:AT579" si="27">C516&amp;"("&amp;D516&amp;")"</f>
        <v>()</v>
      </c>
      <c r="AU516" s="132" t="e">
        <f t="shared" si="25"/>
        <v>#N/A</v>
      </c>
    </row>
    <row r="517" spans="1:47">
      <c r="A517" s="134"/>
      <c r="B517" s="134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6"/>
      <c r="O517" s="137"/>
      <c r="P517" s="136"/>
      <c r="Q517" s="136"/>
      <c r="R517" s="136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9"/>
      <c r="AN517" s="139"/>
      <c r="AO517" s="139"/>
      <c r="AP517" s="139"/>
      <c r="AQ517" s="140" t="e">
        <f t="shared" si="26"/>
        <v>#N/A</v>
      </c>
      <c r="AR517" s="103"/>
      <c r="AT517" s="131" t="str">
        <f t="shared" si="27"/>
        <v>()</v>
      </c>
      <c r="AU517" s="132" t="e">
        <f t="shared" si="25"/>
        <v>#N/A</v>
      </c>
    </row>
    <row r="518" spans="1:47">
      <c r="A518" s="134"/>
      <c r="B518" s="134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6"/>
      <c r="O518" s="137"/>
      <c r="P518" s="136"/>
      <c r="Q518" s="136"/>
      <c r="R518" s="136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9"/>
      <c r="AN518" s="139"/>
      <c r="AO518" s="139"/>
      <c r="AP518" s="139"/>
      <c r="AQ518" s="140" t="e">
        <f t="shared" si="26"/>
        <v>#N/A</v>
      </c>
      <c r="AR518" s="103"/>
      <c r="AT518" s="131" t="str">
        <f t="shared" si="27"/>
        <v>()</v>
      </c>
      <c r="AU518" s="132" t="e">
        <f t="shared" si="25"/>
        <v>#N/A</v>
      </c>
    </row>
    <row r="519" spans="1:47">
      <c r="A519" s="134"/>
      <c r="B519" s="134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6"/>
      <c r="O519" s="137"/>
      <c r="P519" s="136"/>
      <c r="Q519" s="136"/>
      <c r="R519" s="136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9"/>
      <c r="AN519" s="139"/>
      <c r="AO519" s="139"/>
      <c r="AP519" s="139"/>
      <c r="AQ519" s="140" t="e">
        <f t="shared" si="26"/>
        <v>#N/A</v>
      </c>
      <c r="AR519" s="103"/>
      <c r="AT519" s="131" t="str">
        <f t="shared" si="27"/>
        <v>()</v>
      </c>
      <c r="AU519" s="132" t="e">
        <f t="shared" si="25"/>
        <v>#N/A</v>
      </c>
    </row>
    <row r="520" spans="1:47">
      <c r="A520" s="134"/>
      <c r="B520" s="134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6"/>
      <c r="O520" s="137"/>
      <c r="P520" s="136"/>
      <c r="Q520" s="136"/>
      <c r="R520" s="136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9"/>
      <c r="AN520" s="139"/>
      <c r="AO520" s="139"/>
      <c r="AP520" s="139"/>
      <c r="AQ520" s="140" t="e">
        <f t="shared" si="26"/>
        <v>#N/A</v>
      </c>
      <c r="AR520" s="103"/>
      <c r="AT520" s="131" t="str">
        <f t="shared" si="27"/>
        <v>()</v>
      </c>
      <c r="AU520" s="132" t="e">
        <f t="shared" si="25"/>
        <v>#N/A</v>
      </c>
    </row>
    <row r="521" spans="1:47">
      <c r="A521" s="134"/>
      <c r="B521" s="134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6"/>
      <c r="O521" s="137"/>
      <c r="P521" s="136"/>
      <c r="Q521" s="136"/>
      <c r="R521" s="136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9"/>
      <c r="AN521" s="139"/>
      <c r="AO521" s="139"/>
      <c r="AP521" s="139"/>
      <c r="AQ521" s="140" t="e">
        <f t="shared" si="26"/>
        <v>#N/A</v>
      </c>
      <c r="AR521" s="103"/>
      <c r="AT521" s="131" t="str">
        <f t="shared" si="27"/>
        <v>()</v>
      </c>
      <c r="AU521" s="132" t="e">
        <f t="shared" si="25"/>
        <v>#N/A</v>
      </c>
    </row>
    <row r="522" spans="1:47">
      <c r="A522" s="134"/>
      <c r="B522" s="134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6"/>
      <c r="O522" s="137"/>
      <c r="P522" s="136"/>
      <c r="Q522" s="136"/>
      <c r="R522" s="136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9"/>
      <c r="AN522" s="139"/>
      <c r="AO522" s="139"/>
      <c r="AP522" s="139"/>
      <c r="AQ522" s="140" t="e">
        <f t="shared" si="26"/>
        <v>#N/A</v>
      </c>
      <c r="AR522" s="103"/>
      <c r="AT522" s="131" t="str">
        <f t="shared" si="27"/>
        <v>()</v>
      </c>
      <c r="AU522" s="132" t="e">
        <f t="shared" si="25"/>
        <v>#N/A</v>
      </c>
    </row>
    <row r="523" spans="1:47">
      <c r="A523" s="134"/>
      <c r="B523" s="134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6"/>
      <c r="O523" s="137"/>
      <c r="P523" s="136"/>
      <c r="Q523" s="136"/>
      <c r="R523" s="136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9"/>
      <c r="AN523" s="139"/>
      <c r="AO523" s="139"/>
      <c r="AP523" s="139"/>
      <c r="AQ523" s="140" t="e">
        <f t="shared" si="26"/>
        <v>#N/A</v>
      </c>
      <c r="AR523" s="103"/>
      <c r="AT523" s="131" t="str">
        <f t="shared" si="27"/>
        <v>()</v>
      </c>
      <c r="AU523" s="132" t="e">
        <f t="shared" si="25"/>
        <v>#N/A</v>
      </c>
    </row>
    <row r="524" spans="1:47">
      <c r="A524" s="134"/>
      <c r="B524" s="134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6"/>
      <c r="O524" s="137"/>
      <c r="P524" s="136"/>
      <c r="Q524" s="136"/>
      <c r="R524" s="136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9"/>
      <c r="AN524" s="139"/>
      <c r="AO524" s="139"/>
      <c r="AP524" s="139"/>
      <c r="AQ524" s="140" t="e">
        <f t="shared" si="26"/>
        <v>#N/A</v>
      </c>
      <c r="AR524" s="103"/>
      <c r="AT524" s="131" t="str">
        <f t="shared" si="27"/>
        <v>()</v>
      </c>
      <c r="AU524" s="132" t="e">
        <f t="shared" si="25"/>
        <v>#N/A</v>
      </c>
    </row>
    <row r="525" spans="1:47">
      <c r="A525" s="134"/>
      <c r="B525" s="134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6"/>
      <c r="O525" s="137"/>
      <c r="P525" s="136"/>
      <c r="Q525" s="136"/>
      <c r="R525" s="136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9"/>
      <c r="AN525" s="139"/>
      <c r="AO525" s="139"/>
      <c r="AP525" s="139"/>
      <c r="AQ525" s="140" t="e">
        <f t="shared" si="26"/>
        <v>#N/A</v>
      </c>
      <c r="AR525" s="103"/>
      <c r="AT525" s="131" t="str">
        <f t="shared" si="27"/>
        <v>()</v>
      </c>
      <c r="AU525" s="132" t="e">
        <f t="shared" si="25"/>
        <v>#N/A</v>
      </c>
    </row>
    <row r="526" spans="1:47">
      <c r="A526" s="134"/>
      <c r="B526" s="134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6"/>
      <c r="O526" s="137"/>
      <c r="P526" s="136"/>
      <c r="Q526" s="136"/>
      <c r="R526" s="136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9"/>
      <c r="AN526" s="139"/>
      <c r="AO526" s="139"/>
      <c r="AP526" s="139"/>
      <c r="AQ526" s="140" t="e">
        <f t="shared" si="26"/>
        <v>#N/A</v>
      </c>
      <c r="AR526" s="103"/>
      <c r="AT526" s="131" t="str">
        <f t="shared" si="27"/>
        <v>()</v>
      </c>
      <c r="AU526" s="132" t="e">
        <f t="shared" si="25"/>
        <v>#N/A</v>
      </c>
    </row>
    <row r="527" spans="1:47">
      <c r="A527" s="134"/>
      <c r="B527" s="134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6"/>
      <c r="O527" s="137"/>
      <c r="P527" s="136"/>
      <c r="Q527" s="136"/>
      <c r="R527" s="136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9"/>
      <c r="AN527" s="139"/>
      <c r="AO527" s="139"/>
      <c r="AP527" s="139"/>
      <c r="AQ527" s="140" t="e">
        <f t="shared" si="26"/>
        <v>#N/A</v>
      </c>
      <c r="AR527" s="103"/>
      <c r="AT527" s="131" t="str">
        <f t="shared" si="27"/>
        <v>()</v>
      </c>
      <c r="AU527" s="132" t="e">
        <f t="shared" si="25"/>
        <v>#N/A</v>
      </c>
    </row>
    <row r="528" spans="1:47">
      <c r="A528" s="134"/>
      <c r="B528" s="134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6"/>
      <c r="O528" s="137"/>
      <c r="P528" s="136"/>
      <c r="Q528" s="136"/>
      <c r="R528" s="136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9"/>
      <c r="AN528" s="139"/>
      <c r="AO528" s="139"/>
      <c r="AP528" s="139"/>
      <c r="AQ528" s="140" t="e">
        <f t="shared" si="26"/>
        <v>#N/A</v>
      </c>
      <c r="AR528" s="103"/>
      <c r="AT528" s="131" t="str">
        <f t="shared" si="27"/>
        <v>()</v>
      </c>
      <c r="AU528" s="132" t="e">
        <f t="shared" si="25"/>
        <v>#N/A</v>
      </c>
    </row>
    <row r="529" spans="1:47">
      <c r="A529" s="134"/>
      <c r="B529" s="134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6"/>
      <c r="O529" s="137"/>
      <c r="P529" s="136"/>
      <c r="Q529" s="136"/>
      <c r="R529" s="136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9"/>
      <c r="AN529" s="139"/>
      <c r="AO529" s="139"/>
      <c r="AP529" s="139"/>
      <c r="AQ529" s="140" t="e">
        <f t="shared" si="26"/>
        <v>#N/A</v>
      </c>
      <c r="AR529" s="103"/>
      <c r="AT529" s="131" t="str">
        <f t="shared" si="27"/>
        <v>()</v>
      </c>
      <c r="AU529" s="132" t="e">
        <f t="shared" si="25"/>
        <v>#N/A</v>
      </c>
    </row>
    <row r="530" spans="1:47">
      <c r="A530" s="134"/>
      <c r="B530" s="134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6"/>
      <c r="O530" s="137"/>
      <c r="P530" s="136"/>
      <c r="Q530" s="136"/>
      <c r="R530" s="136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9"/>
      <c r="AN530" s="139"/>
      <c r="AO530" s="139"/>
      <c r="AP530" s="139"/>
      <c r="AQ530" s="140" t="e">
        <f t="shared" si="26"/>
        <v>#N/A</v>
      </c>
      <c r="AR530" s="103"/>
      <c r="AT530" s="131" t="str">
        <f t="shared" si="27"/>
        <v>()</v>
      </c>
      <c r="AU530" s="132" t="e">
        <f t="shared" si="25"/>
        <v>#N/A</v>
      </c>
    </row>
    <row r="531" spans="1:47">
      <c r="A531" s="134"/>
      <c r="B531" s="134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6"/>
      <c r="O531" s="137"/>
      <c r="P531" s="136"/>
      <c r="Q531" s="136"/>
      <c r="R531" s="136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9"/>
      <c r="AN531" s="139"/>
      <c r="AO531" s="139"/>
      <c r="AP531" s="139"/>
      <c r="AQ531" s="140" t="e">
        <f t="shared" si="26"/>
        <v>#N/A</v>
      </c>
      <c r="AR531" s="103"/>
      <c r="AT531" s="131" t="str">
        <f t="shared" si="27"/>
        <v>()</v>
      </c>
      <c r="AU531" s="132" t="e">
        <f t="shared" si="25"/>
        <v>#N/A</v>
      </c>
    </row>
    <row r="532" spans="1:47">
      <c r="A532" s="134"/>
      <c r="B532" s="134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6"/>
      <c r="O532" s="137"/>
      <c r="P532" s="136"/>
      <c r="Q532" s="136"/>
      <c r="R532" s="136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9"/>
      <c r="AN532" s="139"/>
      <c r="AO532" s="139"/>
      <c r="AP532" s="139"/>
      <c r="AQ532" s="140" t="e">
        <f t="shared" si="26"/>
        <v>#N/A</v>
      </c>
      <c r="AR532" s="103"/>
      <c r="AT532" s="131" t="str">
        <f t="shared" si="27"/>
        <v>()</v>
      </c>
      <c r="AU532" s="132" t="e">
        <f t="shared" si="25"/>
        <v>#N/A</v>
      </c>
    </row>
    <row r="533" spans="1:47">
      <c r="A533" s="134"/>
      <c r="B533" s="134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6"/>
      <c r="O533" s="137"/>
      <c r="P533" s="136"/>
      <c r="Q533" s="136"/>
      <c r="R533" s="136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9"/>
      <c r="AN533" s="139"/>
      <c r="AO533" s="139"/>
      <c r="AP533" s="139"/>
      <c r="AQ533" s="140" t="e">
        <f t="shared" si="26"/>
        <v>#N/A</v>
      </c>
      <c r="AR533" s="103"/>
      <c r="AT533" s="131" t="str">
        <f t="shared" si="27"/>
        <v>()</v>
      </c>
      <c r="AU533" s="132" t="e">
        <f t="shared" si="25"/>
        <v>#N/A</v>
      </c>
    </row>
    <row r="534" spans="1:47">
      <c r="A534" s="134"/>
      <c r="B534" s="134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6"/>
      <c r="O534" s="137"/>
      <c r="P534" s="136"/>
      <c r="Q534" s="136"/>
      <c r="R534" s="136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9"/>
      <c r="AN534" s="139"/>
      <c r="AO534" s="139"/>
      <c r="AP534" s="139"/>
      <c r="AQ534" s="140" t="e">
        <f t="shared" si="26"/>
        <v>#N/A</v>
      </c>
      <c r="AR534" s="103"/>
      <c r="AT534" s="131" t="str">
        <f t="shared" si="27"/>
        <v>()</v>
      </c>
      <c r="AU534" s="132" t="e">
        <f t="shared" si="25"/>
        <v>#N/A</v>
      </c>
    </row>
    <row r="535" spans="1:47">
      <c r="A535" s="134"/>
      <c r="B535" s="134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6"/>
      <c r="O535" s="137"/>
      <c r="P535" s="136"/>
      <c r="Q535" s="136"/>
      <c r="R535" s="136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9"/>
      <c r="AN535" s="139"/>
      <c r="AO535" s="139"/>
      <c r="AP535" s="139"/>
      <c r="AQ535" s="140" t="e">
        <f t="shared" si="26"/>
        <v>#N/A</v>
      </c>
      <c r="AR535" s="103"/>
      <c r="AT535" s="131" t="str">
        <f t="shared" si="27"/>
        <v>()</v>
      </c>
      <c r="AU535" s="132" t="e">
        <f t="shared" si="25"/>
        <v>#N/A</v>
      </c>
    </row>
    <row r="536" spans="1:47">
      <c r="A536" s="134"/>
      <c r="B536" s="134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6"/>
      <c r="O536" s="137"/>
      <c r="P536" s="136"/>
      <c r="Q536" s="136"/>
      <c r="R536" s="136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9"/>
      <c r="AN536" s="139"/>
      <c r="AO536" s="139"/>
      <c r="AP536" s="139"/>
      <c r="AQ536" s="140" t="e">
        <f t="shared" si="26"/>
        <v>#N/A</v>
      </c>
      <c r="AR536" s="103"/>
      <c r="AT536" s="131" t="str">
        <f t="shared" si="27"/>
        <v>()</v>
      </c>
      <c r="AU536" s="132" t="e">
        <f t="shared" si="25"/>
        <v>#N/A</v>
      </c>
    </row>
    <row r="537" spans="1:47">
      <c r="A537" s="134"/>
      <c r="B537" s="134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6"/>
      <c r="O537" s="137"/>
      <c r="P537" s="136"/>
      <c r="Q537" s="136"/>
      <c r="R537" s="136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9"/>
      <c r="AN537" s="139"/>
      <c r="AO537" s="139"/>
      <c r="AP537" s="139"/>
      <c r="AQ537" s="140" t="e">
        <f t="shared" si="26"/>
        <v>#N/A</v>
      </c>
      <c r="AR537" s="103"/>
      <c r="AT537" s="131" t="str">
        <f t="shared" si="27"/>
        <v>()</v>
      </c>
      <c r="AU537" s="132" t="e">
        <f t="shared" si="25"/>
        <v>#N/A</v>
      </c>
    </row>
    <row r="538" spans="1:47">
      <c r="A538" s="134"/>
      <c r="B538" s="134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6"/>
      <c r="O538" s="137"/>
      <c r="P538" s="136"/>
      <c r="Q538" s="136"/>
      <c r="R538" s="136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9"/>
      <c r="AN538" s="139"/>
      <c r="AO538" s="139"/>
      <c r="AP538" s="139"/>
      <c r="AQ538" s="140" t="e">
        <f t="shared" si="26"/>
        <v>#N/A</v>
      </c>
      <c r="AR538" s="103"/>
      <c r="AT538" s="131" t="str">
        <f t="shared" si="27"/>
        <v>()</v>
      </c>
      <c r="AU538" s="132" t="e">
        <f t="shared" si="25"/>
        <v>#N/A</v>
      </c>
    </row>
    <row r="539" spans="1:47">
      <c r="A539" s="134"/>
      <c r="B539" s="134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6"/>
      <c r="O539" s="137"/>
      <c r="P539" s="136"/>
      <c r="Q539" s="136"/>
      <c r="R539" s="136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9"/>
      <c r="AN539" s="139"/>
      <c r="AO539" s="139"/>
      <c r="AP539" s="139"/>
      <c r="AQ539" s="140" t="e">
        <f t="shared" si="26"/>
        <v>#N/A</v>
      </c>
      <c r="AR539" s="103"/>
      <c r="AT539" s="131" t="str">
        <f t="shared" si="27"/>
        <v>()</v>
      </c>
      <c r="AU539" s="132" t="e">
        <f t="shared" si="25"/>
        <v>#N/A</v>
      </c>
    </row>
    <row r="540" spans="1:47">
      <c r="A540" s="134"/>
      <c r="B540" s="134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6"/>
      <c r="O540" s="137"/>
      <c r="P540" s="136"/>
      <c r="Q540" s="136"/>
      <c r="R540" s="136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9"/>
      <c r="AN540" s="139"/>
      <c r="AO540" s="139"/>
      <c r="AP540" s="139"/>
      <c r="AQ540" s="140" t="e">
        <f t="shared" si="26"/>
        <v>#N/A</v>
      </c>
      <c r="AR540" s="103"/>
      <c r="AT540" s="131" t="str">
        <f t="shared" si="27"/>
        <v>()</v>
      </c>
      <c r="AU540" s="132" t="e">
        <f t="shared" si="25"/>
        <v>#N/A</v>
      </c>
    </row>
    <row r="541" spans="1:47">
      <c r="A541" s="134"/>
      <c r="B541" s="134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6"/>
      <c r="O541" s="137"/>
      <c r="P541" s="136"/>
      <c r="Q541" s="136"/>
      <c r="R541" s="136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9"/>
      <c r="AN541" s="139"/>
      <c r="AO541" s="139"/>
      <c r="AP541" s="139"/>
      <c r="AQ541" s="140" t="e">
        <f t="shared" si="26"/>
        <v>#N/A</v>
      </c>
      <c r="AR541" s="103"/>
      <c r="AT541" s="131" t="str">
        <f t="shared" si="27"/>
        <v>()</v>
      </c>
      <c r="AU541" s="132" t="e">
        <f t="shared" si="25"/>
        <v>#N/A</v>
      </c>
    </row>
    <row r="542" spans="1:47">
      <c r="A542" s="134"/>
      <c r="B542" s="134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6"/>
      <c r="O542" s="137"/>
      <c r="P542" s="136"/>
      <c r="Q542" s="136"/>
      <c r="R542" s="136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9"/>
      <c r="AN542" s="139"/>
      <c r="AO542" s="139"/>
      <c r="AP542" s="139"/>
      <c r="AQ542" s="140" t="e">
        <f t="shared" si="26"/>
        <v>#N/A</v>
      </c>
      <c r="AR542" s="103"/>
      <c r="AT542" s="131" t="str">
        <f t="shared" si="27"/>
        <v>()</v>
      </c>
      <c r="AU542" s="132" t="e">
        <f t="shared" ref="AU542:AU605" si="28">AT542&amp;IF(COUNTIF(AQ543:AQ1454,AQ542),"，"&amp;VLOOKUP(AQ542,AQ543:AU1454,5,0),"")</f>
        <v>#N/A</v>
      </c>
    </row>
    <row r="543" spans="1:47">
      <c r="A543" s="134"/>
      <c r="B543" s="134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6"/>
      <c r="O543" s="137"/>
      <c r="P543" s="136"/>
      <c r="Q543" s="136"/>
      <c r="R543" s="136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9"/>
      <c r="AN543" s="139"/>
      <c r="AO543" s="139"/>
      <c r="AP543" s="139"/>
      <c r="AQ543" s="140" t="e">
        <f t="shared" si="26"/>
        <v>#N/A</v>
      </c>
      <c r="AR543" s="103"/>
      <c r="AT543" s="131" t="str">
        <f t="shared" si="27"/>
        <v>()</v>
      </c>
      <c r="AU543" s="132" t="e">
        <f t="shared" si="28"/>
        <v>#N/A</v>
      </c>
    </row>
    <row r="544" spans="1:47">
      <c r="A544" s="134"/>
      <c r="B544" s="134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6"/>
      <c r="O544" s="137"/>
      <c r="P544" s="136"/>
      <c r="Q544" s="136"/>
      <c r="R544" s="136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9"/>
      <c r="AN544" s="139"/>
      <c r="AO544" s="139"/>
      <c r="AP544" s="139"/>
      <c r="AQ544" s="140" t="e">
        <f t="shared" si="26"/>
        <v>#N/A</v>
      </c>
      <c r="AR544" s="103"/>
      <c r="AT544" s="131" t="str">
        <f t="shared" si="27"/>
        <v>()</v>
      </c>
      <c r="AU544" s="132" t="e">
        <f t="shared" si="28"/>
        <v>#N/A</v>
      </c>
    </row>
    <row r="545" spans="1:47">
      <c r="A545" s="134"/>
      <c r="B545" s="134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6"/>
      <c r="O545" s="137"/>
      <c r="P545" s="136"/>
      <c r="Q545" s="136"/>
      <c r="R545" s="136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9"/>
      <c r="AN545" s="139"/>
      <c r="AO545" s="139"/>
      <c r="AP545" s="139"/>
      <c r="AQ545" s="140" t="e">
        <f t="shared" si="26"/>
        <v>#N/A</v>
      </c>
      <c r="AR545" s="103"/>
      <c r="AT545" s="131" t="str">
        <f t="shared" si="27"/>
        <v>()</v>
      </c>
      <c r="AU545" s="132" t="e">
        <f t="shared" si="28"/>
        <v>#N/A</v>
      </c>
    </row>
    <row r="546" spans="1:47">
      <c r="A546" s="134"/>
      <c r="B546" s="134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6"/>
      <c r="O546" s="137"/>
      <c r="P546" s="136"/>
      <c r="Q546" s="136"/>
      <c r="R546" s="136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9"/>
      <c r="AN546" s="139"/>
      <c r="AO546" s="139"/>
      <c r="AP546" s="139"/>
      <c r="AQ546" s="140" t="e">
        <f t="shared" si="26"/>
        <v>#N/A</v>
      </c>
      <c r="AR546" s="103"/>
      <c r="AT546" s="131" t="str">
        <f t="shared" si="27"/>
        <v>()</v>
      </c>
      <c r="AU546" s="132" t="e">
        <f t="shared" si="28"/>
        <v>#N/A</v>
      </c>
    </row>
    <row r="547" spans="1:47">
      <c r="A547" s="134"/>
      <c r="B547" s="134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6"/>
      <c r="O547" s="137"/>
      <c r="P547" s="136"/>
      <c r="Q547" s="136"/>
      <c r="R547" s="136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9"/>
      <c r="AN547" s="139"/>
      <c r="AO547" s="139"/>
      <c r="AP547" s="139"/>
      <c r="AQ547" s="140" t="e">
        <f t="shared" si="26"/>
        <v>#N/A</v>
      </c>
      <c r="AR547" s="103"/>
      <c r="AT547" s="131" t="str">
        <f t="shared" si="27"/>
        <v>()</v>
      </c>
      <c r="AU547" s="132" t="e">
        <f t="shared" si="28"/>
        <v>#N/A</v>
      </c>
    </row>
    <row r="548" spans="1:47">
      <c r="A548" s="134"/>
      <c r="B548" s="134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6"/>
      <c r="O548" s="137"/>
      <c r="P548" s="136"/>
      <c r="Q548" s="136"/>
      <c r="R548" s="136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9"/>
      <c r="AN548" s="139"/>
      <c r="AO548" s="139"/>
      <c r="AP548" s="139"/>
      <c r="AQ548" s="140" t="e">
        <f t="shared" si="26"/>
        <v>#N/A</v>
      </c>
      <c r="AR548" s="103"/>
      <c r="AT548" s="131" t="str">
        <f t="shared" si="27"/>
        <v>()</v>
      </c>
      <c r="AU548" s="132" t="e">
        <f t="shared" si="28"/>
        <v>#N/A</v>
      </c>
    </row>
    <row r="549" spans="1:47">
      <c r="A549" s="134"/>
      <c r="B549" s="134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6"/>
      <c r="O549" s="137"/>
      <c r="P549" s="136"/>
      <c r="Q549" s="136"/>
      <c r="R549" s="136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9"/>
      <c r="AN549" s="139"/>
      <c r="AO549" s="139"/>
      <c r="AP549" s="139"/>
      <c r="AQ549" s="140" t="e">
        <f t="shared" si="26"/>
        <v>#N/A</v>
      </c>
      <c r="AR549" s="103"/>
      <c r="AT549" s="131" t="str">
        <f t="shared" si="27"/>
        <v>()</v>
      </c>
      <c r="AU549" s="132" t="e">
        <f t="shared" si="28"/>
        <v>#N/A</v>
      </c>
    </row>
    <row r="550" spans="1:47">
      <c r="A550" s="134"/>
      <c r="B550" s="134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6"/>
      <c r="O550" s="137"/>
      <c r="P550" s="136"/>
      <c r="Q550" s="136"/>
      <c r="R550" s="136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9"/>
      <c r="AN550" s="139"/>
      <c r="AO550" s="139"/>
      <c r="AP550" s="139"/>
      <c r="AQ550" s="140" t="e">
        <f t="shared" si="26"/>
        <v>#N/A</v>
      </c>
      <c r="AR550" s="103"/>
      <c r="AT550" s="131" t="str">
        <f t="shared" si="27"/>
        <v>()</v>
      </c>
      <c r="AU550" s="132" t="e">
        <f t="shared" si="28"/>
        <v>#N/A</v>
      </c>
    </row>
    <row r="551" spans="1:47">
      <c r="A551" s="134"/>
      <c r="B551" s="134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6"/>
      <c r="O551" s="137"/>
      <c r="P551" s="136"/>
      <c r="Q551" s="136"/>
      <c r="R551" s="136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9"/>
      <c r="AN551" s="139"/>
      <c r="AO551" s="139"/>
      <c r="AP551" s="139"/>
      <c r="AQ551" s="140" t="e">
        <f t="shared" si="26"/>
        <v>#N/A</v>
      </c>
      <c r="AR551" s="103"/>
      <c r="AT551" s="131" t="str">
        <f t="shared" si="27"/>
        <v>()</v>
      </c>
      <c r="AU551" s="132" t="e">
        <f t="shared" si="28"/>
        <v>#N/A</v>
      </c>
    </row>
    <row r="552" spans="1:47">
      <c r="A552" s="134"/>
      <c r="B552" s="134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6"/>
      <c r="O552" s="137"/>
      <c r="P552" s="136"/>
      <c r="Q552" s="136"/>
      <c r="R552" s="136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9"/>
      <c r="AN552" s="139"/>
      <c r="AO552" s="139"/>
      <c r="AP552" s="139"/>
      <c r="AQ552" s="140" t="e">
        <f t="shared" si="26"/>
        <v>#N/A</v>
      </c>
      <c r="AR552" s="103"/>
      <c r="AT552" s="131" t="str">
        <f t="shared" si="27"/>
        <v>()</v>
      </c>
      <c r="AU552" s="132" t="e">
        <f t="shared" si="28"/>
        <v>#N/A</v>
      </c>
    </row>
    <row r="553" spans="1:47">
      <c r="A553" s="134"/>
      <c r="B553" s="134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6"/>
      <c r="O553" s="137"/>
      <c r="P553" s="136"/>
      <c r="Q553" s="136"/>
      <c r="R553" s="136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9"/>
      <c r="AN553" s="139"/>
      <c r="AO553" s="139"/>
      <c r="AP553" s="139"/>
      <c r="AQ553" s="140" t="e">
        <f t="shared" si="26"/>
        <v>#N/A</v>
      </c>
      <c r="AR553" s="103"/>
      <c r="AT553" s="131" t="str">
        <f t="shared" si="27"/>
        <v>()</v>
      </c>
      <c r="AU553" s="132" t="e">
        <f t="shared" si="28"/>
        <v>#N/A</v>
      </c>
    </row>
    <row r="554" spans="1:47">
      <c r="A554" s="134"/>
      <c r="B554" s="134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6"/>
      <c r="O554" s="137"/>
      <c r="P554" s="136"/>
      <c r="Q554" s="136"/>
      <c r="R554" s="136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9"/>
      <c r="AN554" s="139"/>
      <c r="AO554" s="139"/>
      <c r="AP554" s="139"/>
      <c r="AQ554" s="140" t="e">
        <f t="shared" si="26"/>
        <v>#N/A</v>
      </c>
      <c r="AR554" s="103"/>
      <c r="AT554" s="131" t="str">
        <f t="shared" si="27"/>
        <v>()</v>
      </c>
      <c r="AU554" s="132" t="e">
        <f t="shared" si="28"/>
        <v>#N/A</v>
      </c>
    </row>
    <row r="555" spans="1:47">
      <c r="A555" s="134"/>
      <c r="B555" s="134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6"/>
      <c r="O555" s="137"/>
      <c r="P555" s="136"/>
      <c r="Q555" s="136"/>
      <c r="R555" s="136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9"/>
      <c r="AN555" s="139"/>
      <c r="AO555" s="139"/>
      <c r="AP555" s="139"/>
      <c r="AQ555" s="140" t="e">
        <f t="shared" si="26"/>
        <v>#N/A</v>
      </c>
      <c r="AR555" s="103"/>
      <c r="AT555" s="131" t="str">
        <f t="shared" si="27"/>
        <v>()</v>
      </c>
      <c r="AU555" s="132" t="e">
        <f t="shared" si="28"/>
        <v>#N/A</v>
      </c>
    </row>
    <row r="556" spans="1:47">
      <c r="A556" s="134"/>
      <c r="B556" s="134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6"/>
      <c r="O556" s="137"/>
      <c r="P556" s="136"/>
      <c r="Q556" s="136"/>
      <c r="R556" s="136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9"/>
      <c r="AN556" s="139"/>
      <c r="AO556" s="139"/>
      <c r="AP556" s="139"/>
      <c r="AQ556" s="140" t="e">
        <f t="shared" si="26"/>
        <v>#N/A</v>
      </c>
      <c r="AR556" s="103"/>
      <c r="AT556" s="131" t="str">
        <f t="shared" si="27"/>
        <v>()</v>
      </c>
      <c r="AU556" s="132" t="e">
        <f t="shared" si="28"/>
        <v>#N/A</v>
      </c>
    </row>
    <row r="557" spans="1:47">
      <c r="A557" s="134"/>
      <c r="B557" s="134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6"/>
      <c r="O557" s="137"/>
      <c r="P557" s="136"/>
      <c r="Q557" s="136"/>
      <c r="R557" s="136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9"/>
      <c r="AN557" s="139"/>
      <c r="AO557" s="139"/>
      <c r="AP557" s="139"/>
      <c r="AQ557" s="140" t="e">
        <f t="shared" si="26"/>
        <v>#N/A</v>
      </c>
      <c r="AR557" s="103"/>
      <c r="AT557" s="131" t="str">
        <f t="shared" si="27"/>
        <v>()</v>
      </c>
      <c r="AU557" s="132" t="e">
        <f t="shared" si="28"/>
        <v>#N/A</v>
      </c>
    </row>
    <row r="558" spans="1:47">
      <c r="A558" s="134"/>
      <c r="B558" s="134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6"/>
      <c r="O558" s="137"/>
      <c r="P558" s="136"/>
      <c r="Q558" s="136"/>
      <c r="R558" s="136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9"/>
      <c r="AN558" s="139"/>
      <c r="AO558" s="139"/>
      <c r="AP558" s="139"/>
      <c r="AQ558" s="140" t="e">
        <f t="shared" si="26"/>
        <v>#N/A</v>
      </c>
      <c r="AR558" s="103"/>
      <c r="AT558" s="131" t="str">
        <f t="shared" si="27"/>
        <v>()</v>
      </c>
      <c r="AU558" s="132" t="e">
        <f t="shared" si="28"/>
        <v>#N/A</v>
      </c>
    </row>
    <row r="559" spans="1:47">
      <c r="A559" s="134"/>
      <c r="B559" s="134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6"/>
      <c r="O559" s="137"/>
      <c r="P559" s="136"/>
      <c r="Q559" s="136"/>
      <c r="R559" s="136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9"/>
      <c r="AN559" s="139"/>
      <c r="AO559" s="139"/>
      <c r="AP559" s="139"/>
      <c r="AQ559" s="140" t="e">
        <f t="shared" si="26"/>
        <v>#N/A</v>
      </c>
      <c r="AR559" s="103"/>
      <c r="AT559" s="131" t="str">
        <f t="shared" si="27"/>
        <v>()</v>
      </c>
      <c r="AU559" s="132" t="e">
        <f t="shared" si="28"/>
        <v>#N/A</v>
      </c>
    </row>
    <row r="560" spans="1:47">
      <c r="A560" s="134"/>
      <c r="B560" s="134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6"/>
      <c r="O560" s="137"/>
      <c r="P560" s="136"/>
      <c r="Q560" s="136"/>
      <c r="R560" s="136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9"/>
      <c r="AN560" s="139"/>
      <c r="AO560" s="139"/>
      <c r="AP560" s="139"/>
      <c r="AQ560" s="140" t="e">
        <f t="shared" si="26"/>
        <v>#N/A</v>
      </c>
      <c r="AR560" s="103"/>
      <c r="AT560" s="131" t="str">
        <f t="shared" si="27"/>
        <v>()</v>
      </c>
      <c r="AU560" s="132" t="e">
        <f t="shared" si="28"/>
        <v>#N/A</v>
      </c>
    </row>
    <row r="561" spans="1:47">
      <c r="A561" s="134"/>
      <c r="B561" s="134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6"/>
      <c r="O561" s="137"/>
      <c r="P561" s="136"/>
      <c r="Q561" s="136"/>
      <c r="R561" s="136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9"/>
      <c r="AN561" s="139"/>
      <c r="AO561" s="139"/>
      <c r="AP561" s="139"/>
      <c r="AQ561" s="140" t="e">
        <f t="shared" si="26"/>
        <v>#N/A</v>
      </c>
      <c r="AR561" s="103"/>
      <c r="AT561" s="131" t="str">
        <f t="shared" si="27"/>
        <v>()</v>
      </c>
      <c r="AU561" s="132" t="e">
        <f t="shared" si="28"/>
        <v>#N/A</v>
      </c>
    </row>
    <row r="562" spans="1:47">
      <c r="A562" s="134"/>
      <c r="B562" s="134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6"/>
      <c r="O562" s="137"/>
      <c r="P562" s="136"/>
      <c r="Q562" s="136"/>
      <c r="R562" s="136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9"/>
      <c r="AN562" s="139"/>
      <c r="AO562" s="139"/>
      <c r="AP562" s="139"/>
      <c r="AQ562" s="140" t="e">
        <f t="shared" si="26"/>
        <v>#N/A</v>
      </c>
      <c r="AR562" s="103"/>
      <c r="AT562" s="131" t="str">
        <f t="shared" si="27"/>
        <v>()</v>
      </c>
      <c r="AU562" s="132" t="e">
        <f t="shared" si="28"/>
        <v>#N/A</v>
      </c>
    </row>
    <row r="563" spans="1:47">
      <c r="A563" s="134"/>
      <c r="B563" s="134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6"/>
      <c r="O563" s="137"/>
      <c r="P563" s="136"/>
      <c r="Q563" s="136"/>
      <c r="R563" s="136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9"/>
      <c r="AN563" s="139"/>
      <c r="AO563" s="139"/>
      <c r="AP563" s="139"/>
      <c r="AQ563" s="140" t="e">
        <f t="shared" si="26"/>
        <v>#N/A</v>
      </c>
      <c r="AR563" s="103"/>
      <c r="AT563" s="131" t="str">
        <f t="shared" si="27"/>
        <v>()</v>
      </c>
      <c r="AU563" s="132" t="e">
        <f t="shared" si="28"/>
        <v>#N/A</v>
      </c>
    </row>
    <row r="564" spans="1:47">
      <c r="A564" s="134"/>
      <c r="B564" s="134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6"/>
      <c r="O564" s="137"/>
      <c r="P564" s="136"/>
      <c r="Q564" s="136"/>
      <c r="R564" s="136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9"/>
      <c r="AN564" s="139"/>
      <c r="AO564" s="139"/>
      <c r="AP564" s="139"/>
      <c r="AQ564" s="140" t="e">
        <f t="shared" si="26"/>
        <v>#N/A</v>
      </c>
      <c r="AR564" s="103"/>
      <c r="AT564" s="131" t="str">
        <f t="shared" si="27"/>
        <v>()</v>
      </c>
      <c r="AU564" s="132" t="e">
        <f t="shared" si="28"/>
        <v>#N/A</v>
      </c>
    </row>
    <row r="565" spans="1:47">
      <c r="A565" s="134"/>
      <c r="B565" s="134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6"/>
      <c r="O565" s="137"/>
      <c r="P565" s="136"/>
      <c r="Q565" s="136"/>
      <c r="R565" s="136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9"/>
      <c r="AN565" s="139"/>
      <c r="AO565" s="139"/>
      <c r="AP565" s="139"/>
      <c r="AQ565" s="140" t="e">
        <f t="shared" si="26"/>
        <v>#N/A</v>
      </c>
      <c r="AR565" s="103"/>
      <c r="AT565" s="131" t="str">
        <f t="shared" si="27"/>
        <v>()</v>
      </c>
      <c r="AU565" s="132" t="e">
        <f t="shared" si="28"/>
        <v>#N/A</v>
      </c>
    </row>
    <row r="566" spans="1:47">
      <c r="A566" s="134"/>
      <c r="B566" s="134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6"/>
      <c r="O566" s="137"/>
      <c r="P566" s="136"/>
      <c r="Q566" s="136"/>
      <c r="R566" s="136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9"/>
      <c r="AN566" s="139"/>
      <c r="AO566" s="139"/>
      <c r="AP566" s="139"/>
      <c r="AQ566" s="140" t="e">
        <f t="shared" si="26"/>
        <v>#N/A</v>
      </c>
      <c r="AR566" s="103"/>
      <c r="AT566" s="131" t="str">
        <f t="shared" si="27"/>
        <v>()</v>
      </c>
      <c r="AU566" s="132" t="e">
        <f t="shared" si="28"/>
        <v>#N/A</v>
      </c>
    </row>
    <row r="567" spans="1:47">
      <c r="A567" s="134"/>
      <c r="B567" s="134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6"/>
      <c r="O567" s="137"/>
      <c r="P567" s="136"/>
      <c r="Q567" s="136"/>
      <c r="R567" s="136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9"/>
      <c r="AN567" s="139"/>
      <c r="AO567" s="139"/>
      <c r="AP567" s="139"/>
      <c r="AQ567" s="140" t="e">
        <f t="shared" si="26"/>
        <v>#N/A</v>
      </c>
      <c r="AR567" s="103"/>
      <c r="AT567" s="131" t="str">
        <f t="shared" si="27"/>
        <v>()</v>
      </c>
      <c r="AU567" s="132" t="e">
        <f t="shared" si="28"/>
        <v>#N/A</v>
      </c>
    </row>
    <row r="568" spans="1:47">
      <c r="A568" s="134"/>
      <c r="B568" s="134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6"/>
      <c r="O568" s="137"/>
      <c r="P568" s="136"/>
      <c r="Q568" s="136"/>
      <c r="R568" s="136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9"/>
      <c r="AN568" s="139"/>
      <c r="AO568" s="139"/>
      <c r="AP568" s="139"/>
      <c r="AQ568" s="140" t="e">
        <f t="shared" si="26"/>
        <v>#N/A</v>
      </c>
      <c r="AR568" s="103"/>
      <c r="AT568" s="131" t="str">
        <f t="shared" si="27"/>
        <v>()</v>
      </c>
      <c r="AU568" s="132" t="e">
        <f t="shared" si="28"/>
        <v>#N/A</v>
      </c>
    </row>
    <row r="569" spans="1:47">
      <c r="A569" s="134"/>
      <c r="B569" s="134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6"/>
      <c r="O569" s="137"/>
      <c r="P569" s="136"/>
      <c r="Q569" s="136"/>
      <c r="R569" s="136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9"/>
      <c r="AN569" s="139"/>
      <c r="AO569" s="139"/>
      <c r="AP569" s="139"/>
      <c r="AQ569" s="140" t="e">
        <f t="shared" si="26"/>
        <v>#N/A</v>
      </c>
      <c r="AR569" s="103"/>
      <c r="AT569" s="131" t="str">
        <f t="shared" si="27"/>
        <v>()</v>
      </c>
      <c r="AU569" s="132" t="e">
        <f t="shared" si="28"/>
        <v>#N/A</v>
      </c>
    </row>
    <row r="570" spans="1:47">
      <c r="A570" s="134"/>
      <c r="B570" s="134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6"/>
      <c r="O570" s="137"/>
      <c r="P570" s="136"/>
      <c r="Q570" s="136"/>
      <c r="R570" s="136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9"/>
      <c r="AN570" s="139"/>
      <c r="AO570" s="139"/>
      <c r="AP570" s="139"/>
      <c r="AQ570" s="140" t="e">
        <f t="shared" si="26"/>
        <v>#N/A</v>
      </c>
      <c r="AR570" s="103"/>
      <c r="AT570" s="131" t="str">
        <f t="shared" si="27"/>
        <v>()</v>
      </c>
      <c r="AU570" s="132" t="e">
        <f t="shared" si="28"/>
        <v>#N/A</v>
      </c>
    </row>
    <row r="571" spans="1:47">
      <c r="A571" s="134"/>
      <c r="B571" s="134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6"/>
      <c r="O571" s="137"/>
      <c r="P571" s="136"/>
      <c r="Q571" s="136"/>
      <c r="R571" s="136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9"/>
      <c r="AN571" s="139"/>
      <c r="AO571" s="139"/>
      <c r="AP571" s="139"/>
      <c r="AQ571" s="140" t="e">
        <f t="shared" si="26"/>
        <v>#N/A</v>
      </c>
      <c r="AR571" s="103"/>
      <c r="AT571" s="131" t="str">
        <f t="shared" si="27"/>
        <v>()</v>
      </c>
      <c r="AU571" s="132" t="e">
        <f t="shared" si="28"/>
        <v>#N/A</v>
      </c>
    </row>
    <row r="572" spans="1:47">
      <c r="A572" s="134"/>
      <c r="B572" s="134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6"/>
      <c r="O572" s="137"/>
      <c r="P572" s="136"/>
      <c r="Q572" s="136"/>
      <c r="R572" s="136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9"/>
      <c r="AN572" s="139"/>
      <c r="AO572" s="139"/>
      <c r="AP572" s="139"/>
      <c r="AQ572" s="140" t="e">
        <f t="shared" si="26"/>
        <v>#N/A</v>
      </c>
      <c r="AR572" s="103"/>
      <c r="AT572" s="131" t="str">
        <f t="shared" si="27"/>
        <v>()</v>
      </c>
      <c r="AU572" s="132" t="e">
        <f t="shared" si="28"/>
        <v>#N/A</v>
      </c>
    </row>
    <row r="573" spans="1:47">
      <c r="A573" s="134"/>
      <c r="B573" s="134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6"/>
      <c r="O573" s="137"/>
      <c r="P573" s="136"/>
      <c r="Q573" s="136"/>
      <c r="R573" s="136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9"/>
      <c r="AN573" s="139"/>
      <c r="AO573" s="139"/>
      <c r="AP573" s="139"/>
      <c r="AQ573" s="140" t="e">
        <f t="shared" si="26"/>
        <v>#N/A</v>
      </c>
      <c r="AR573" s="103"/>
      <c r="AT573" s="131" t="str">
        <f t="shared" si="27"/>
        <v>()</v>
      </c>
      <c r="AU573" s="132" t="e">
        <f t="shared" si="28"/>
        <v>#N/A</v>
      </c>
    </row>
    <row r="574" spans="1:47">
      <c r="A574" s="134"/>
      <c r="B574" s="134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6"/>
      <c r="O574" s="137"/>
      <c r="P574" s="136"/>
      <c r="Q574" s="136"/>
      <c r="R574" s="136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9"/>
      <c r="AN574" s="139"/>
      <c r="AO574" s="139"/>
      <c r="AP574" s="139"/>
      <c r="AQ574" s="140" t="e">
        <f t="shared" si="26"/>
        <v>#N/A</v>
      </c>
      <c r="AR574" s="103"/>
      <c r="AT574" s="131" t="str">
        <f t="shared" si="27"/>
        <v>()</v>
      </c>
      <c r="AU574" s="132" t="e">
        <f t="shared" si="28"/>
        <v>#N/A</v>
      </c>
    </row>
    <row r="575" spans="1:47">
      <c r="A575" s="134"/>
      <c r="B575" s="134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6"/>
      <c r="O575" s="137"/>
      <c r="P575" s="136"/>
      <c r="Q575" s="136"/>
      <c r="R575" s="136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9"/>
      <c r="AN575" s="139"/>
      <c r="AO575" s="139"/>
      <c r="AP575" s="139"/>
      <c r="AQ575" s="140" t="e">
        <f t="shared" si="26"/>
        <v>#N/A</v>
      </c>
      <c r="AR575" s="103"/>
      <c r="AT575" s="131" t="str">
        <f t="shared" si="27"/>
        <v>()</v>
      </c>
      <c r="AU575" s="132" t="e">
        <f t="shared" si="28"/>
        <v>#N/A</v>
      </c>
    </row>
    <row r="576" spans="1:47">
      <c r="A576" s="134"/>
      <c r="B576" s="134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6"/>
      <c r="O576" s="137"/>
      <c r="P576" s="136"/>
      <c r="Q576" s="136"/>
      <c r="R576" s="136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9"/>
      <c r="AN576" s="139"/>
      <c r="AO576" s="139"/>
      <c r="AP576" s="139"/>
      <c r="AQ576" s="140" t="e">
        <f t="shared" si="26"/>
        <v>#N/A</v>
      </c>
      <c r="AR576" s="103"/>
      <c r="AT576" s="131" t="str">
        <f t="shared" si="27"/>
        <v>()</v>
      </c>
      <c r="AU576" s="132" t="e">
        <f t="shared" si="28"/>
        <v>#N/A</v>
      </c>
    </row>
    <row r="577" spans="1:47">
      <c r="A577" s="134"/>
      <c r="B577" s="134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6"/>
      <c r="O577" s="137"/>
      <c r="P577" s="136"/>
      <c r="Q577" s="136"/>
      <c r="R577" s="136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9"/>
      <c r="AN577" s="139"/>
      <c r="AO577" s="139"/>
      <c r="AP577" s="139"/>
      <c r="AQ577" s="140" t="e">
        <f t="shared" si="26"/>
        <v>#N/A</v>
      </c>
      <c r="AR577" s="103"/>
      <c r="AT577" s="131" t="str">
        <f t="shared" si="27"/>
        <v>()</v>
      </c>
      <c r="AU577" s="132" t="e">
        <f t="shared" si="28"/>
        <v>#N/A</v>
      </c>
    </row>
    <row r="578" spans="1:47">
      <c r="A578" s="134"/>
      <c r="B578" s="134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6"/>
      <c r="O578" s="137"/>
      <c r="P578" s="136"/>
      <c r="Q578" s="136"/>
      <c r="R578" s="136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9"/>
      <c r="AN578" s="139"/>
      <c r="AO578" s="139"/>
      <c r="AP578" s="139"/>
      <c r="AQ578" s="140" t="e">
        <f t="shared" si="26"/>
        <v>#N/A</v>
      </c>
      <c r="AR578" s="103"/>
      <c r="AT578" s="131" t="str">
        <f t="shared" si="27"/>
        <v>()</v>
      </c>
      <c r="AU578" s="132" t="e">
        <f t="shared" si="28"/>
        <v>#N/A</v>
      </c>
    </row>
    <row r="579" spans="1:47">
      <c r="A579" s="134"/>
      <c r="B579" s="134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6"/>
      <c r="O579" s="137"/>
      <c r="P579" s="136"/>
      <c r="Q579" s="136"/>
      <c r="R579" s="136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9"/>
      <c r="AN579" s="139"/>
      <c r="AO579" s="139"/>
      <c r="AP579" s="139"/>
      <c r="AQ579" s="140" t="e">
        <f t="shared" si="26"/>
        <v>#N/A</v>
      </c>
      <c r="AR579" s="103"/>
      <c r="AT579" s="131" t="str">
        <f t="shared" si="27"/>
        <v>()</v>
      </c>
      <c r="AU579" s="132" t="e">
        <f t="shared" si="28"/>
        <v>#N/A</v>
      </c>
    </row>
    <row r="580" spans="1:47">
      <c r="A580" s="134"/>
      <c r="B580" s="134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6"/>
      <c r="O580" s="137"/>
      <c r="P580" s="136"/>
      <c r="Q580" s="136"/>
      <c r="R580" s="136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9"/>
      <c r="AN580" s="139"/>
      <c r="AO580" s="139"/>
      <c r="AP580" s="139"/>
      <c r="AQ580" s="140" t="e">
        <f t="shared" ref="AQ580:AQ643" si="29">VLOOKUP(S580&amp;AF580,AV:AW,2,0)</f>
        <v>#N/A</v>
      </c>
      <c r="AR580" s="103"/>
      <c r="AT580" s="131" t="str">
        <f t="shared" ref="AT580:AT643" si="30">C580&amp;"("&amp;D580&amp;")"</f>
        <v>()</v>
      </c>
      <c r="AU580" s="132" t="e">
        <f t="shared" si="28"/>
        <v>#N/A</v>
      </c>
    </row>
    <row r="581" spans="1:47">
      <c r="A581" s="134"/>
      <c r="B581" s="134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6"/>
      <c r="O581" s="137"/>
      <c r="P581" s="136"/>
      <c r="Q581" s="136"/>
      <c r="R581" s="136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9"/>
      <c r="AN581" s="139"/>
      <c r="AO581" s="139"/>
      <c r="AP581" s="139"/>
      <c r="AQ581" s="140" t="e">
        <f t="shared" si="29"/>
        <v>#N/A</v>
      </c>
      <c r="AR581" s="103"/>
      <c r="AT581" s="131" t="str">
        <f t="shared" si="30"/>
        <v>()</v>
      </c>
      <c r="AU581" s="132" t="e">
        <f t="shared" si="28"/>
        <v>#N/A</v>
      </c>
    </row>
    <row r="582" spans="1:47">
      <c r="A582" s="134"/>
      <c r="B582" s="134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6"/>
      <c r="O582" s="137"/>
      <c r="P582" s="136"/>
      <c r="Q582" s="136"/>
      <c r="R582" s="136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9"/>
      <c r="AN582" s="139"/>
      <c r="AO582" s="139"/>
      <c r="AP582" s="139"/>
      <c r="AQ582" s="140" t="e">
        <f t="shared" si="29"/>
        <v>#N/A</v>
      </c>
      <c r="AR582" s="103"/>
      <c r="AT582" s="131" t="str">
        <f t="shared" si="30"/>
        <v>()</v>
      </c>
      <c r="AU582" s="132" t="e">
        <f t="shared" si="28"/>
        <v>#N/A</v>
      </c>
    </row>
    <row r="583" spans="1:47">
      <c r="A583" s="134"/>
      <c r="B583" s="134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6"/>
      <c r="O583" s="137"/>
      <c r="P583" s="136"/>
      <c r="Q583" s="136"/>
      <c r="R583" s="136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9"/>
      <c r="AN583" s="139"/>
      <c r="AO583" s="139"/>
      <c r="AP583" s="139"/>
      <c r="AQ583" s="140" t="e">
        <f t="shared" si="29"/>
        <v>#N/A</v>
      </c>
      <c r="AR583" s="103"/>
      <c r="AT583" s="131" t="str">
        <f t="shared" si="30"/>
        <v>()</v>
      </c>
      <c r="AU583" s="132" t="e">
        <f t="shared" si="28"/>
        <v>#N/A</v>
      </c>
    </row>
    <row r="584" spans="1:47">
      <c r="A584" s="134"/>
      <c r="B584" s="134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6"/>
      <c r="O584" s="137"/>
      <c r="P584" s="136"/>
      <c r="Q584" s="136"/>
      <c r="R584" s="136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9"/>
      <c r="AN584" s="139"/>
      <c r="AO584" s="139"/>
      <c r="AP584" s="139"/>
      <c r="AQ584" s="140" t="e">
        <f t="shared" si="29"/>
        <v>#N/A</v>
      </c>
      <c r="AR584" s="103"/>
      <c r="AT584" s="131" t="str">
        <f t="shared" si="30"/>
        <v>()</v>
      </c>
      <c r="AU584" s="132" t="e">
        <f t="shared" si="28"/>
        <v>#N/A</v>
      </c>
    </row>
    <row r="585" spans="1:47">
      <c r="A585" s="134"/>
      <c r="B585" s="134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6"/>
      <c r="O585" s="137"/>
      <c r="P585" s="136"/>
      <c r="Q585" s="136"/>
      <c r="R585" s="136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9"/>
      <c r="AN585" s="139"/>
      <c r="AO585" s="139"/>
      <c r="AP585" s="139"/>
      <c r="AQ585" s="140" t="e">
        <f t="shared" si="29"/>
        <v>#N/A</v>
      </c>
      <c r="AR585" s="103"/>
      <c r="AT585" s="131" t="str">
        <f t="shared" si="30"/>
        <v>()</v>
      </c>
      <c r="AU585" s="132" t="e">
        <f t="shared" si="28"/>
        <v>#N/A</v>
      </c>
    </row>
    <row r="586" spans="1:47">
      <c r="A586" s="134"/>
      <c r="B586" s="134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6"/>
      <c r="O586" s="137"/>
      <c r="P586" s="136"/>
      <c r="Q586" s="136"/>
      <c r="R586" s="136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9"/>
      <c r="AN586" s="139"/>
      <c r="AO586" s="139"/>
      <c r="AP586" s="139"/>
      <c r="AQ586" s="140" t="e">
        <f t="shared" si="29"/>
        <v>#N/A</v>
      </c>
      <c r="AR586" s="103"/>
      <c r="AT586" s="131" t="str">
        <f t="shared" si="30"/>
        <v>()</v>
      </c>
      <c r="AU586" s="132" t="e">
        <f t="shared" si="28"/>
        <v>#N/A</v>
      </c>
    </row>
    <row r="587" spans="1:47">
      <c r="A587" s="134"/>
      <c r="B587" s="134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6"/>
      <c r="O587" s="137"/>
      <c r="P587" s="136"/>
      <c r="Q587" s="136"/>
      <c r="R587" s="136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9"/>
      <c r="AN587" s="139"/>
      <c r="AO587" s="139"/>
      <c r="AP587" s="139"/>
      <c r="AQ587" s="140" t="e">
        <f t="shared" si="29"/>
        <v>#N/A</v>
      </c>
      <c r="AR587" s="103"/>
      <c r="AT587" s="131" t="str">
        <f t="shared" si="30"/>
        <v>()</v>
      </c>
      <c r="AU587" s="132" t="e">
        <f t="shared" si="28"/>
        <v>#N/A</v>
      </c>
    </row>
    <row r="588" spans="1:47">
      <c r="A588" s="134"/>
      <c r="B588" s="134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6"/>
      <c r="O588" s="137"/>
      <c r="P588" s="136"/>
      <c r="Q588" s="136"/>
      <c r="R588" s="136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9"/>
      <c r="AN588" s="139"/>
      <c r="AO588" s="139"/>
      <c r="AP588" s="139"/>
      <c r="AQ588" s="140" t="e">
        <f t="shared" si="29"/>
        <v>#N/A</v>
      </c>
      <c r="AR588" s="103"/>
      <c r="AT588" s="131" t="str">
        <f t="shared" si="30"/>
        <v>()</v>
      </c>
      <c r="AU588" s="132" t="e">
        <f t="shared" si="28"/>
        <v>#N/A</v>
      </c>
    </row>
    <row r="589" spans="1:47">
      <c r="A589" s="134"/>
      <c r="B589" s="134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6"/>
      <c r="O589" s="137"/>
      <c r="P589" s="136"/>
      <c r="Q589" s="136"/>
      <c r="R589" s="136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9"/>
      <c r="AN589" s="139"/>
      <c r="AO589" s="139"/>
      <c r="AP589" s="139"/>
      <c r="AQ589" s="140" t="e">
        <f t="shared" si="29"/>
        <v>#N/A</v>
      </c>
      <c r="AR589" s="103"/>
      <c r="AT589" s="131" t="str">
        <f t="shared" si="30"/>
        <v>()</v>
      </c>
      <c r="AU589" s="132" t="e">
        <f t="shared" si="28"/>
        <v>#N/A</v>
      </c>
    </row>
    <row r="590" spans="1:47">
      <c r="A590" s="134"/>
      <c r="B590" s="134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6"/>
      <c r="O590" s="137"/>
      <c r="P590" s="136"/>
      <c r="Q590" s="136"/>
      <c r="R590" s="136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9"/>
      <c r="AN590" s="139"/>
      <c r="AO590" s="139"/>
      <c r="AP590" s="139"/>
      <c r="AQ590" s="140" t="e">
        <f t="shared" si="29"/>
        <v>#N/A</v>
      </c>
      <c r="AR590" s="103"/>
      <c r="AT590" s="131" t="str">
        <f t="shared" si="30"/>
        <v>()</v>
      </c>
      <c r="AU590" s="132" t="e">
        <f t="shared" si="28"/>
        <v>#N/A</v>
      </c>
    </row>
    <row r="591" spans="1:47">
      <c r="A591" s="134"/>
      <c r="B591" s="134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6"/>
      <c r="O591" s="137"/>
      <c r="P591" s="136"/>
      <c r="Q591" s="136"/>
      <c r="R591" s="136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9"/>
      <c r="AN591" s="139"/>
      <c r="AO591" s="139"/>
      <c r="AP591" s="139"/>
      <c r="AQ591" s="140" t="e">
        <f t="shared" si="29"/>
        <v>#N/A</v>
      </c>
      <c r="AR591" s="103"/>
      <c r="AT591" s="131" t="str">
        <f t="shared" si="30"/>
        <v>()</v>
      </c>
      <c r="AU591" s="132" t="e">
        <f t="shared" si="28"/>
        <v>#N/A</v>
      </c>
    </row>
    <row r="592" spans="1:47">
      <c r="A592" s="134"/>
      <c r="B592" s="134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6"/>
      <c r="O592" s="137"/>
      <c r="P592" s="136"/>
      <c r="Q592" s="136"/>
      <c r="R592" s="136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9"/>
      <c r="AN592" s="139"/>
      <c r="AO592" s="139"/>
      <c r="AP592" s="139"/>
      <c r="AQ592" s="140" t="e">
        <f t="shared" si="29"/>
        <v>#N/A</v>
      </c>
      <c r="AR592" s="103"/>
      <c r="AT592" s="131" t="str">
        <f t="shared" si="30"/>
        <v>()</v>
      </c>
      <c r="AU592" s="132" t="e">
        <f t="shared" si="28"/>
        <v>#N/A</v>
      </c>
    </row>
    <row r="593" spans="1:47">
      <c r="A593" s="134"/>
      <c r="B593" s="134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6"/>
      <c r="O593" s="137"/>
      <c r="P593" s="136"/>
      <c r="Q593" s="136"/>
      <c r="R593" s="136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9"/>
      <c r="AN593" s="139"/>
      <c r="AO593" s="139"/>
      <c r="AP593" s="139"/>
      <c r="AQ593" s="140" t="e">
        <f t="shared" si="29"/>
        <v>#N/A</v>
      </c>
      <c r="AR593" s="103"/>
      <c r="AT593" s="131" t="str">
        <f t="shared" si="30"/>
        <v>()</v>
      </c>
      <c r="AU593" s="132" t="e">
        <f t="shared" si="28"/>
        <v>#N/A</v>
      </c>
    </row>
    <row r="594" spans="1:47">
      <c r="A594" s="134"/>
      <c r="B594" s="134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6"/>
      <c r="O594" s="137"/>
      <c r="P594" s="136"/>
      <c r="Q594" s="136"/>
      <c r="R594" s="136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9"/>
      <c r="AN594" s="139"/>
      <c r="AO594" s="139"/>
      <c r="AP594" s="139"/>
      <c r="AQ594" s="140" t="e">
        <f t="shared" si="29"/>
        <v>#N/A</v>
      </c>
      <c r="AR594" s="103"/>
      <c r="AT594" s="131" t="str">
        <f t="shared" si="30"/>
        <v>()</v>
      </c>
      <c r="AU594" s="132" t="e">
        <f t="shared" si="28"/>
        <v>#N/A</v>
      </c>
    </row>
    <row r="595" spans="1:47">
      <c r="A595" s="134"/>
      <c r="B595" s="134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6"/>
      <c r="O595" s="137"/>
      <c r="P595" s="136"/>
      <c r="Q595" s="136"/>
      <c r="R595" s="136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9"/>
      <c r="AN595" s="139"/>
      <c r="AO595" s="139"/>
      <c r="AP595" s="139"/>
      <c r="AQ595" s="140" t="e">
        <f t="shared" si="29"/>
        <v>#N/A</v>
      </c>
      <c r="AR595" s="103"/>
      <c r="AT595" s="131" t="str">
        <f t="shared" si="30"/>
        <v>()</v>
      </c>
      <c r="AU595" s="132" t="e">
        <f t="shared" si="28"/>
        <v>#N/A</v>
      </c>
    </row>
    <row r="596" spans="1:47">
      <c r="A596" s="134"/>
      <c r="B596" s="134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6"/>
      <c r="O596" s="137"/>
      <c r="P596" s="136"/>
      <c r="Q596" s="136"/>
      <c r="R596" s="136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9"/>
      <c r="AN596" s="139"/>
      <c r="AO596" s="139"/>
      <c r="AP596" s="139"/>
      <c r="AQ596" s="140" t="e">
        <f t="shared" si="29"/>
        <v>#N/A</v>
      </c>
      <c r="AR596" s="103"/>
      <c r="AT596" s="131" t="str">
        <f t="shared" si="30"/>
        <v>()</v>
      </c>
      <c r="AU596" s="132" t="e">
        <f t="shared" si="28"/>
        <v>#N/A</v>
      </c>
    </row>
    <row r="597" spans="1:47">
      <c r="A597" s="134"/>
      <c r="B597" s="134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6"/>
      <c r="O597" s="137"/>
      <c r="P597" s="136"/>
      <c r="Q597" s="136"/>
      <c r="R597" s="136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9"/>
      <c r="AN597" s="139"/>
      <c r="AO597" s="139"/>
      <c r="AP597" s="139"/>
      <c r="AQ597" s="140" t="e">
        <f t="shared" si="29"/>
        <v>#N/A</v>
      </c>
      <c r="AR597" s="103"/>
      <c r="AT597" s="131" t="str">
        <f t="shared" si="30"/>
        <v>()</v>
      </c>
      <c r="AU597" s="132" t="e">
        <f t="shared" si="28"/>
        <v>#N/A</v>
      </c>
    </row>
    <row r="598" spans="1:47">
      <c r="A598" s="134"/>
      <c r="B598" s="134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6"/>
      <c r="O598" s="137"/>
      <c r="P598" s="136"/>
      <c r="Q598" s="136"/>
      <c r="R598" s="136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9"/>
      <c r="AN598" s="139"/>
      <c r="AO598" s="139"/>
      <c r="AP598" s="139"/>
      <c r="AQ598" s="140" t="e">
        <f t="shared" si="29"/>
        <v>#N/A</v>
      </c>
      <c r="AR598" s="103"/>
      <c r="AT598" s="131" t="str">
        <f t="shared" si="30"/>
        <v>()</v>
      </c>
      <c r="AU598" s="132" t="e">
        <f t="shared" si="28"/>
        <v>#N/A</v>
      </c>
    </row>
    <row r="599" spans="1:47">
      <c r="A599" s="134"/>
      <c r="B599" s="134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6"/>
      <c r="O599" s="137"/>
      <c r="P599" s="136"/>
      <c r="Q599" s="136"/>
      <c r="R599" s="136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9"/>
      <c r="AN599" s="139"/>
      <c r="AO599" s="139"/>
      <c r="AP599" s="139"/>
      <c r="AQ599" s="140" t="e">
        <f t="shared" si="29"/>
        <v>#N/A</v>
      </c>
      <c r="AR599" s="103"/>
      <c r="AT599" s="131" t="str">
        <f t="shared" si="30"/>
        <v>()</v>
      </c>
      <c r="AU599" s="132" t="e">
        <f t="shared" si="28"/>
        <v>#N/A</v>
      </c>
    </row>
    <row r="600" spans="1:47">
      <c r="A600" s="134"/>
      <c r="B600" s="134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6"/>
      <c r="O600" s="137"/>
      <c r="P600" s="136"/>
      <c r="Q600" s="136"/>
      <c r="R600" s="136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9"/>
      <c r="AN600" s="139"/>
      <c r="AO600" s="139"/>
      <c r="AP600" s="139"/>
      <c r="AQ600" s="140" t="e">
        <f t="shared" si="29"/>
        <v>#N/A</v>
      </c>
      <c r="AR600" s="103"/>
      <c r="AT600" s="131" t="str">
        <f t="shared" si="30"/>
        <v>()</v>
      </c>
      <c r="AU600" s="132" t="e">
        <f t="shared" si="28"/>
        <v>#N/A</v>
      </c>
    </row>
    <row r="601" spans="1:47">
      <c r="A601" s="134"/>
      <c r="B601" s="134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6"/>
      <c r="O601" s="137"/>
      <c r="P601" s="136"/>
      <c r="Q601" s="136"/>
      <c r="R601" s="136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9"/>
      <c r="AN601" s="139"/>
      <c r="AO601" s="139"/>
      <c r="AP601" s="139"/>
      <c r="AQ601" s="140" t="e">
        <f t="shared" si="29"/>
        <v>#N/A</v>
      </c>
      <c r="AR601" s="103"/>
      <c r="AT601" s="131" t="str">
        <f t="shared" si="30"/>
        <v>()</v>
      </c>
      <c r="AU601" s="132" t="e">
        <f t="shared" si="28"/>
        <v>#N/A</v>
      </c>
    </row>
    <row r="602" spans="1:47">
      <c r="A602" s="134"/>
      <c r="B602" s="134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6"/>
      <c r="O602" s="137"/>
      <c r="P602" s="136"/>
      <c r="Q602" s="136"/>
      <c r="R602" s="136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9"/>
      <c r="AN602" s="139"/>
      <c r="AO602" s="139"/>
      <c r="AP602" s="139"/>
      <c r="AQ602" s="140" t="e">
        <f t="shared" si="29"/>
        <v>#N/A</v>
      </c>
      <c r="AR602" s="103"/>
      <c r="AT602" s="131" t="str">
        <f t="shared" si="30"/>
        <v>()</v>
      </c>
      <c r="AU602" s="132" t="e">
        <f t="shared" si="28"/>
        <v>#N/A</v>
      </c>
    </row>
    <row r="603" spans="1:47">
      <c r="A603" s="134"/>
      <c r="B603" s="134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6"/>
      <c r="O603" s="137"/>
      <c r="P603" s="136"/>
      <c r="Q603" s="136"/>
      <c r="R603" s="136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9"/>
      <c r="AN603" s="139"/>
      <c r="AO603" s="139"/>
      <c r="AP603" s="139"/>
      <c r="AQ603" s="140" t="e">
        <f t="shared" si="29"/>
        <v>#N/A</v>
      </c>
      <c r="AR603" s="103"/>
      <c r="AT603" s="131" t="str">
        <f t="shared" si="30"/>
        <v>()</v>
      </c>
      <c r="AU603" s="132" t="e">
        <f t="shared" si="28"/>
        <v>#N/A</v>
      </c>
    </row>
    <row r="604" spans="1:47">
      <c r="A604" s="134"/>
      <c r="B604" s="134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6"/>
      <c r="O604" s="137"/>
      <c r="P604" s="136"/>
      <c r="Q604" s="136"/>
      <c r="R604" s="136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9"/>
      <c r="AN604" s="139"/>
      <c r="AO604" s="139"/>
      <c r="AP604" s="139"/>
      <c r="AQ604" s="140" t="e">
        <f t="shared" si="29"/>
        <v>#N/A</v>
      </c>
      <c r="AR604" s="103"/>
      <c r="AT604" s="131" t="str">
        <f t="shared" si="30"/>
        <v>()</v>
      </c>
      <c r="AU604" s="132" t="e">
        <f t="shared" si="28"/>
        <v>#N/A</v>
      </c>
    </row>
    <row r="605" spans="1:47">
      <c r="A605" s="134"/>
      <c r="B605" s="134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6"/>
      <c r="O605" s="137"/>
      <c r="P605" s="136"/>
      <c r="Q605" s="136"/>
      <c r="R605" s="136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9"/>
      <c r="AN605" s="139"/>
      <c r="AO605" s="139"/>
      <c r="AP605" s="139"/>
      <c r="AQ605" s="140" t="e">
        <f t="shared" si="29"/>
        <v>#N/A</v>
      </c>
      <c r="AR605" s="103"/>
      <c r="AT605" s="131" t="str">
        <f t="shared" si="30"/>
        <v>()</v>
      </c>
      <c r="AU605" s="132" t="e">
        <f t="shared" si="28"/>
        <v>#N/A</v>
      </c>
    </row>
    <row r="606" spans="1:47">
      <c r="A606" s="134"/>
      <c r="B606" s="134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6"/>
      <c r="O606" s="137"/>
      <c r="P606" s="136"/>
      <c r="Q606" s="136"/>
      <c r="R606" s="136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9"/>
      <c r="AN606" s="139"/>
      <c r="AO606" s="139"/>
      <c r="AP606" s="139"/>
      <c r="AQ606" s="140" t="e">
        <f t="shared" si="29"/>
        <v>#N/A</v>
      </c>
      <c r="AR606" s="103"/>
      <c r="AT606" s="131" t="str">
        <f t="shared" si="30"/>
        <v>()</v>
      </c>
      <c r="AU606" s="132" t="e">
        <f t="shared" ref="AU606:AU669" si="31">AT606&amp;IF(COUNTIF(AQ607:AQ1518,AQ606),"，"&amp;VLOOKUP(AQ606,AQ607:AU1518,5,0),"")</f>
        <v>#N/A</v>
      </c>
    </row>
    <row r="607" spans="1:47">
      <c r="A607" s="134"/>
      <c r="B607" s="134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6"/>
      <c r="O607" s="137"/>
      <c r="P607" s="136"/>
      <c r="Q607" s="136"/>
      <c r="R607" s="136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9"/>
      <c r="AN607" s="139"/>
      <c r="AO607" s="139"/>
      <c r="AP607" s="139"/>
      <c r="AQ607" s="140" t="e">
        <f t="shared" si="29"/>
        <v>#N/A</v>
      </c>
      <c r="AR607" s="103"/>
      <c r="AT607" s="131" t="str">
        <f t="shared" si="30"/>
        <v>()</v>
      </c>
      <c r="AU607" s="132" t="e">
        <f t="shared" si="31"/>
        <v>#N/A</v>
      </c>
    </row>
    <row r="608" spans="1:47">
      <c r="A608" s="134"/>
      <c r="B608" s="134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6"/>
      <c r="O608" s="137"/>
      <c r="P608" s="136"/>
      <c r="Q608" s="136"/>
      <c r="R608" s="136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9"/>
      <c r="AN608" s="139"/>
      <c r="AO608" s="139"/>
      <c r="AP608" s="139"/>
      <c r="AQ608" s="140" t="e">
        <f t="shared" si="29"/>
        <v>#N/A</v>
      </c>
      <c r="AR608" s="103"/>
      <c r="AT608" s="131" t="str">
        <f t="shared" si="30"/>
        <v>()</v>
      </c>
      <c r="AU608" s="132" t="e">
        <f t="shared" si="31"/>
        <v>#N/A</v>
      </c>
    </row>
    <row r="609" spans="1:47">
      <c r="A609" s="134"/>
      <c r="B609" s="134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6"/>
      <c r="O609" s="137"/>
      <c r="P609" s="136"/>
      <c r="Q609" s="136"/>
      <c r="R609" s="136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9"/>
      <c r="AN609" s="139"/>
      <c r="AO609" s="139"/>
      <c r="AP609" s="139"/>
      <c r="AQ609" s="140" t="e">
        <f t="shared" si="29"/>
        <v>#N/A</v>
      </c>
      <c r="AR609" s="103"/>
      <c r="AT609" s="131" t="str">
        <f t="shared" si="30"/>
        <v>()</v>
      </c>
      <c r="AU609" s="132" t="e">
        <f t="shared" si="31"/>
        <v>#N/A</v>
      </c>
    </row>
    <row r="610" spans="1:47">
      <c r="A610" s="134"/>
      <c r="B610" s="134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6"/>
      <c r="O610" s="137"/>
      <c r="P610" s="136"/>
      <c r="Q610" s="136"/>
      <c r="R610" s="136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9"/>
      <c r="AN610" s="139"/>
      <c r="AO610" s="139"/>
      <c r="AP610" s="139"/>
      <c r="AQ610" s="140" t="e">
        <f t="shared" si="29"/>
        <v>#N/A</v>
      </c>
      <c r="AR610" s="103"/>
      <c r="AT610" s="131" t="str">
        <f t="shared" si="30"/>
        <v>()</v>
      </c>
      <c r="AU610" s="132" t="e">
        <f t="shared" si="31"/>
        <v>#N/A</v>
      </c>
    </row>
    <row r="611" spans="1:47">
      <c r="A611" s="134"/>
      <c r="B611" s="134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6"/>
      <c r="O611" s="137"/>
      <c r="P611" s="136"/>
      <c r="Q611" s="136"/>
      <c r="R611" s="136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9"/>
      <c r="AN611" s="139"/>
      <c r="AO611" s="139"/>
      <c r="AP611" s="139"/>
      <c r="AQ611" s="140" t="e">
        <f t="shared" si="29"/>
        <v>#N/A</v>
      </c>
      <c r="AR611" s="103"/>
      <c r="AT611" s="131" t="str">
        <f t="shared" si="30"/>
        <v>()</v>
      </c>
      <c r="AU611" s="132" t="e">
        <f t="shared" si="31"/>
        <v>#N/A</v>
      </c>
    </row>
    <row r="612" spans="1:47">
      <c r="A612" s="134"/>
      <c r="B612" s="134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6"/>
      <c r="O612" s="137"/>
      <c r="P612" s="136"/>
      <c r="Q612" s="136"/>
      <c r="R612" s="136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9"/>
      <c r="AN612" s="139"/>
      <c r="AO612" s="139"/>
      <c r="AP612" s="139"/>
      <c r="AQ612" s="140" t="e">
        <f t="shared" si="29"/>
        <v>#N/A</v>
      </c>
      <c r="AR612" s="103"/>
      <c r="AT612" s="131" t="str">
        <f t="shared" si="30"/>
        <v>()</v>
      </c>
      <c r="AU612" s="132" t="e">
        <f t="shared" si="31"/>
        <v>#N/A</v>
      </c>
    </row>
    <row r="613" spans="1:47">
      <c r="A613" s="134"/>
      <c r="B613" s="134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6"/>
      <c r="O613" s="137"/>
      <c r="P613" s="136"/>
      <c r="Q613" s="136"/>
      <c r="R613" s="136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9"/>
      <c r="AN613" s="139"/>
      <c r="AO613" s="139"/>
      <c r="AP613" s="139"/>
      <c r="AQ613" s="140" t="e">
        <f t="shared" si="29"/>
        <v>#N/A</v>
      </c>
      <c r="AR613" s="103"/>
      <c r="AT613" s="131" t="str">
        <f t="shared" si="30"/>
        <v>()</v>
      </c>
      <c r="AU613" s="132" t="e">
        <f t="shared" si="31"/>
        <v>#N/A</v>
      </c>
    </row>
    <row r="614" spans="1:47">
      <c r="A614" s="134"/>
      <c r="B614" s="134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6"/>
      <c r="O614" s="137"/>
      <c r="P614" s="136"/>
      <c r="Q614" s="136"/>
      <c r="R614" s="136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9"/>
      <c r="AN614" s="139"/>
      <c r="AO614" s="139"/>
      <c r="AP614" s="139"/>
      <c r="AQ614" s="140" t="e">
        <f t="shared" si="29"/>
        <v>#N/A</v>
      </c>
      <c r="AR614" s="103"/>
      <c r="AT614" s="131" t="str">
        <f t="shared" si="30"/>
        <v>()</v>
      </c>
      <c r="AU614" s="132" t="e">
        <f t="shared" si="31"/>
        <v>#N/A</v>
      </c>
    </row>
    <row r="615" spans="1:47">
      <c r="A615" s="134"/>
      <c r="B615" s="134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6"/>
      <c r="O615" s="137"/>
      <c r="P615" s="136"/>
      <c r="Q615" s="136"/>
      <c r="R615" s="136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9"/>
      <c r="AN615" s="139"/>
      <c r="AO615" s="139"/>
      <c r="AP615" s="139"/>
      <c r="AQ615" s="140" t="e">
        <f t="shared" si="29"/>
        <v>#N/A</v>
      </c>
      <c r="AR615" s="103"/>
      <c r="AT615" s="131" t="str">
        <f t="shared" si="30"/>
        <v>()</v>
      </c>
      <c r="AU615" s="132" t="e">
        <f t="shared" si="31"/>
        <v>#N/A</v>
      </c>
    </row>
    <row r="616" spans="1:47">
      <c r="A616" s="134"/>
      <c r="B616" s="134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6"/>
      <c r="O616" s="137"/>
      <c r="P616" s="136"/>
      <c r="Q616" s="136"/>
      <c r="R616" s="136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9"/>
      <c r="AN616" s="139"/>
      <c r="AO616" s="139"/>
      <c r="AP616" s="139"/>
      <c r="AQ616" s="140" t="e">
        <f t="shared" si="29"/>
        <v>#N/A</v>
      </c>
      <c r="AR616" s="103"/>
      <c r="AT616" s="131" t="str">
        <f t="shared" si="30"/>
        <v>()</v>
      </c>
      <c r="AU616" s="132" t="e">
        <f t="shared" si="31"/>
        <v>#N/A</v>
      </c>
    </row>
    <row r="617" spans="1:47">
      <c r="A617" s="134"/>
      <c r="B617" s="134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6"/>
      <c r="O617" s="137"/>
      <c r="P617" s="136"/>
      <c r="Q617" s="136"/>
      <c r="R617" s="136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9"/>
      <c r="AN617" s="139"/>
      <c r="AO617" s="139"/>
      <c r="AP617" s="139"/>
      <c r="AQ617" s="140" t="e">
        <f t="shared" si="29"/>
        <v>#N/A</v>
      </c>
      <c r="AR617" s="103"/>
      <c r="AT617" s="131" t="str">
        <f t="shared" si="30"/>
        <v>()</v>
      </c>
      <c r="AU617" s="132" t="e">
        <f t="shared" si="31"/>
        <v>#N/A</v>
      </c>
    </row>
    <row r="618" spans="1:47">
      <c r="A618" s="134"/>
      <c r="B618" s="134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6"/>
      <c r="O618" s="137"/>
      <c r="P618" s="136"/>
      <c r="Q618" s="136"/>
      <c r="R618" s="136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9"/>
      <c r="AN618" s="139"/>
      <c r="AO618" s="139"/>
      <c r="AP618" s="139"/>
      <c r="AQ618" s="140" t="e">
        <f t="shared" si="29"/>
        <v>#N/A</v>
      </c>
      <c r="AR618" s="103"/>
      <c r="AT618" s="131" t="str">
        <f t="shared" si="30"/>
        <v>()</v>
      </c>
      <c r="AU618" s="132" t="e">
        <f t="shared" si="31"/>
        <v>#N/A</v>
      </c>
    </row>
    <row r="619" spans="1:47">
      <c r="A619" s="134"/>
      <c r="B619" s="134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6"/>
      <c r="O619" s="137"/>
      <c r="P619" s="136"/>
      <c r="Q619" s="136"/>
      <c r="R619" s="136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9"/>
      <c r="AN619" s="139"/>
      <c r="AO619" s="139"/>
      <c r="AP619" s="139"/>
      <c r="AQ619" s="140" t="e">
        <f t="shared" si="29"/>
        <v>#N/A</v>
      </c>
      <c r="AR619" s="103"/>
      <c r="AT619" s="131" t="str">
        <f t="shared" si="30"/>
        <v>()</v>
      </c>
      <c r="AU619" s="132" t="e">
        <f t="shared" si="31"/>
        <v>#N/A</v>
      </c>
    </row>
    <row r="620" spans="1:47">
      <c r="A620" s="134"/>
      <c r="B620" s="134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6"/>
      <c r="O620" s="137"/>
      <c r="P620" s="136"/>
      <c r="Q620" s="136"/>
      <c r="R620" s="136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9"/>
      <c r="AN620" s="139"/>
      <c r="AO620" s="139"/>
      <c r="AP620" s="139"/>
      <c r="AQ620" s="140" t="e">
        <f t="shared" si="29"/>
        <v>#N/A</v>
      </c>
      <c r="AR620" s="103"/>
      <c r="AT620" s="131" t="str">
        <f t="shared" si="30"/>
        <v>()</v>
      </c>
      <c r="AU620" s="132" t="e">
        <f t="shared" si="31"/>
        <v>#N/A</v>
      </c>
    </row>
    <row r="621" spans="1:47">
      <c r="A621" s="134"/>
      <c r="B621" s="134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6"/>
      <c r="O621" s="137"/>
      <c r="P621" s="136"/>
      <c r="Q621" s="136"/>
      <c r="R621" s="136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9"/>
      <c r="AN621" s="139"/>
      <c r="AO621" s="139"/>
      <c r="AP621" s="139"/>
      <c r="AQ621" s="140" t="e">
        <f t="shared" si="29"/>
        <v>#N/A</v>
      </c>
      <c r="AR621" s="103"/>
      <c r="AT621" s="131" t="str">
        <f t="shared" si="30"/>
        <v>()</v>
      </c>
      <c r="AU621" s="132" t="e">
        <f t="shared" si="31"/>
        <v>#N/A</v>
      </c>
    </row>
    <row r="622" spans="1:47">
      <c r="A622" s="134"/>
      <c r="B622" s="134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6"/>
      <c r="O622" s="137"/>
      <c r="P622" s="136"/>
      <c r="Q622" s="136"/>
      <c r="R622" s="136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9"/>
      <c r="AN622" s="139"/>
      <c r="AO622" s="139"/>
      <c r="AP622" s="139"/>
      <c r="AQ622" s="140" t="e">
        <f t="shared" si="29"/>
        <v>#N/A</v>
      </c>
      <c r="AR622" s="103"/>
      <c r="AT622" s="131" t="str">
        <f t="shared" si="30"/>
        <v>()</v>
      </c>
      <c r="AU622" s="132" t="e">
        <f t="shared" si="31"/>
        <v>#N/A</v>
      </c>
    </row>
    <row r="623" spans="1:47">
      <c r="A623" s="134"/>
      <c r="B623" s="134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6"/>
      <c r="O623" s="137"/>
      <c r="P623" s="136"/>
      <c r="Q623" s="136"/>
      <c r="R623" s="136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9"/>
      <c r="AN623" s="139"/>
      <c r="AO623" s="139"/>
      <c r="AP623" s="139"/>
      <c r="AQ623" s="140" t="e">
        <f t="shared" si="29"/>
        <v>#N/A</v>
      </c>
      <c r="AR623" s="103"/>
      <c r="AT623" s="131" t="str">
        <f t="shared" si="30"/>
        <v>()</v>
      </c>
      <c r="AU623" s="132" t="e">
        <f t="shared" si="31"/>
        <v>#N/A</v>
      </c>
    </row>
    <row r="624" spans="1:47">
      <c r="A624" s="134"/>
      <c r="B624" s="134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6"/>
      <c r="O624" s="137"/>
      <c r="P624" s="136"/>
      <c r="Q624" s="136"/>
      <c r="R624" s="136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9"/>
      <c r="AN624" s="139"/>
      <c r="AO624" s="139"/>
      <c r="AP624" s="139"/>
      <c r="AQ624" s="140" t="e">
        <f t="shared" si="29"/>
        <v>#N/A</v>
      </c>
      <c r="AR624" s="103"/>
      <c r="AT624" s="131" t="str">
        <f t="shared" si="30"/>
        <v>()</v>
      </c>
      <c r="AU624" s="132" t="e">
        <f t="shared" si="31"/>
        <v>#N/A</v>
      </c>
    </row>
    <row r="625" spans="1:47">
      <c r="A625" s="134"/>
      <c r="B625" s="134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6"/>
      <c r="O625" s="137"/>
      <c r="P625" s="136"/>
      <c r="Q625" s="136"/>
      <c r="R625" s="136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9"/>
      <c r="AN625" s="139"/>
      <c r="AO625" s="139"/>
      <c r="AP625" s="139"/>
      <c r="AQ625" s="140" t="e">
        <f t="shared" si="29"/>
        <v>#N/A</v>
      </c>
      <c r="AR625" s="103"/>
      <c r="AT625" s="131" t="str">
        <f t="shared" si="30"/>
        <v>()</v>
      </c>
      <c r="AU625" s="132" t="e">
        <f t="shared" si="31"/>
        <v>#N/A</v>
      </c>
    </row>
    <row r="626" spans="1:47">
      <c r="A626" s="134"/>
      <c r="B626" s="134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6"/>
      <c r="O626" s="137"/>
      <c r="P626" s="136"/>
      <c r="Q626" s="136"/>
      <c r="R626" s="136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9"/>
      <c r="AN626" s="139"/>
      <c r="AO626" s="139"/>
      <c r="AP626" s="139"/>
      <c r="AQ626" s="140" t="e">
        <f t="shared" si="29"/>
        <v>#N/A</v>
      </c>
      <c r="AR626" s="103"/>
      <c r="AT626" s="131" t="str">
        <f t="shared" si="30"/>
        <v>()</v>
      </c>
      <c r="AU626" s="132" t="e">
        <f t="shared" si="31"/>
        <v>#N/A</v>
      </c>
    </row>
    <row r="627" spans="1:47">
      <c r="A627" s="134"/>
      <c r="B627" s="134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6"/>
      <c r="O627" s="137"/>
      <c r="P627" s="136"/>
      <c r="Q627" s="136"/>
      <c r="R627" s="136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9"/>
      <c r="AN627" s="139"/>
      <c r="AO627" s="139"/>
      <c r="AP627" s="139"/>
      <c r="AQ627" s="140" t="e">
        <f t="shared" si="29"/>
        <v>#N/A</v>
      </c>
      <c r="AR627" s="103"/>
      <c r="AT627" s="131" t="str">
        <f t="shared" si="30"/>
        <v>()</v>
      </c>
      <c r="AU627" s="132" t="e">
        <f t="shared" si="31"/>
        <v>#N/A</v>
      </c>
    </row>
    <row r="628" spans="1:47">
      <c r="A628" s="134"/>
      <c r="B628" s="134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6"/>
      <c r="O628" s="137"/>
      <c r="P628" s="136"/>
      <c r="Q628" s="136"/>
      <c r="R628" s="136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9"/>
      <c r="AN628" s="139"/>
      <c r="AO628" s="139"/>
      <c r="AP628" s="139"/>
      <c r="AQ628" s="140" t="e">
        <f t="shared" si="29"/>
        <v>#N/A</v>
      </c>
      <c r="AR628" s="103"/>
      <c r="AT628" s="131" t="str">
        <f t="shared" si="30"/>
        <v>()</v>
      </c>
      <c r="AU628" s="132" t="e">
        <f t="shared" si="31"/>
        <v>#N/A</v>
      </c>
    </row>
    <row r="629" spans="1:47">
      <c r="A629" s="134"/>
      <c r="B629" s="134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6"/>
      <c r="O629" s="137"/>
      <c r="P629" s="136"/>
      <c r="Q629" s="136"/>
      <c r="R629" s="136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9"/>
      <c r="AN629" s="139"/>
      <c r="AO629" s="139"/>
      <c r="AP629" s="139"/>
      <c r="AQ629" s="140" t="e">
        <f t="shared" si="29"/>
        <v>#N/A</v>
      </c>
      <c r="AR629" s="103"/>
      <c r="AT629" s="131" t="str">
        <f t="shared" si="30"/>
        <v>()</v>
      </c>
      <c r="AU629" s="132" t="e">
        <f t="shared" si="31"/>
        <v>#N/A</v>
      </c>
    </row>
    <row r="630" spans="1:47">
      <c r="A630" s="134"/>
      <c r="B630" s="134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6"/>
      <c r="O630" s="137"/>
      <c r="P630" s="136"/>
      <c r="Q630" s="136"/>
      <c r="R630" s="136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9"/>
      <c r="AN630" s="139"/>
      <c r="AO630" s="139"/>
      <c r="AP630" s="139"/>
      <c r="AQ630" s="140" t="e">
        <f t="shared" si="29"/>
        <v>#N/A</v>
      </c>
      <c r="AR630" s="103"/>
      <c r="AT630" s="131" t="str">
        <f t="shared" si="30"/>
        <v>()</v>
      </c>
      <c r="AU630" s="132" t="e">
        <f t="shared" si="31"/>
        <v>#N/A</v>
      </c>
    </row>
    <row r="631" spans="1:47">
      <c r="A631" s="134"/>
      <c r="B631" s="134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6"/>
      <c r="O631" s="137"/>
      <c r="P631" s="136"/>
      <c r="Q631" s="136"/>
      <c r="R631" s="136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9"/>
      <c r="AN631" s="139"/>
      <c r="AO631" s="139"/>
      <c r="AP631" s="139"/>
      <c r="AQ631" s="140" t="e">
        <f t="shared" si="29"/>
        <v>#N/A</v>
      </c>
      <c r="AR631" s="103"/>
      <c r="AT631" s="131" t="str">
        <f t="shared" si="30"/>
        <v>()</v>
      </c>
      <c r="AU631" s="132" t="e">
        <f t="shared" si="31"/>
        <v>#N/A</v>
      </c>
    </row>
    <row r="632" spans="1:47">
      <c r="A632" s="134"/>
      <c r="B632" s="134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6"/>
      <c r="O632" s="137"/>
      <c r="P632" s="136"/>
      <c r="Q632" s="136"/>
      <c r="R632" s="136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9"/>
      <c r="AN632" s="139"/>
      <c r="AO632" s="139"/>
      <c r="AP632" s="139"/>
      <c r="AQ632" s="140" t="e">
        <f t="shared" si="29"/>
        <v>#N/A</v>
      </c>
      <c r="AR632" s="103"/>
      <c r="AT632" s="131" t="str">
        <f t="shared" si="30"/>
        <v>()</v>
      </c>
      <c r="AU632" s="132" t="e">
        <f t="shared" si="31"/>
        <v>#N/A</v>
      </c>
    </row>
    <row r="633" spans="1:47">
      <c r="A633" s="134"/>
      <c r="B633" s="134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6"/>
      <c r="O633" s="137"/>
      <c r="P633" s="136"/>
      <c r="Q633" s="136"/>
      <c r="R633" s="136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9"/>
      <c r="AN633" s="139"/>
      <c r="AO633" s="139"/>
      <c r="AP633" s="139"/>
      <c r="AQ633" s="140" t="e">
        <f t="shared" si="29"/>
        <v>#N/A</v>
      </c>
      <c r="AR633" s="103"/>
      <c r="AT633" s="131" t="str">
        <f t="shared" si="30"/>
        <v>()</v>
      </c>
      <c r="AU633" s="132" t="e">
        <f t="shared" si="31"/>
        <v>#N/A</v>
      </c>
    </row>
    <row r="634" spans="1:47">
      <c r="A634" s="134"/>
      <c r="B634" s="134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6"/>
      <c r="O634" s="137"/>
      <c r="P634" s="136"/>
      <c r="Q634" s="136"/>
      <c r="R634" s="136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9"/>
      <c r="AN634" s="139"/>
      <c r="AO634" s="139"/>
      <c r="AP634" s="139"/>
      <c r="AQ634" s="140" t="e">
        <f t="shared" si="29"/>
        <v>#N/A</v>
      </c>
      <c r="AR634" s="103"/>
      <c r="AT634" s="131" t="str">
        <f t="shared" si="30"/>
        <v>()</v>
      </c>
      <c r="AU634" s="132" t="e">
        <f t="shared" si="31"/>
        <v>#N/A</v>
      </c>
    </row>
    <row r="635" spans="1:47">
      <c r="A635" s="134"/>
      <c r="B635" s="134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6"/>
      <c r="O635" s="137"/>
      <c r="P635" s="136"/>
      <c r="Q635" s="136"/>
      <c r="R635" s="136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9"/>
      <c r="AN635" s="139"/>
      <c r="AO635" s="139"/>
      <c r="AP635" s="139"/>
      <c r="AQ635" s="140" t="e">
        <f t="shared" si="29"/>
        <v>#N/A</v>
      </c>
      <c r="AR635" s="103"/>
      <c r="AT635" s="131" t="str">
        <f t="shared" si="30"/>
        <v>()</v>
      </c>
      <c r="AU635" s="132" t="e">
        <f t="shared" si="31"/>
        <v>#N/A</v>
      </c>
    </row>
    <row r="636" spans="1:47">
      <c r="A636" s="134"/>
      <c r="B636" s="134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6"/>
      <c r="O636" s="137"/>
      <c r="P636" s="136"/>
      <c r="Q636" s="136"/>
      <c r="R636" s="136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9"/>
      <c r="AN636" s="139"/>
      <c r="AO636" s="139"/>
      <c r="AP636" s="139"/>
      <c r="AQ636" s="140" t="e">
        <f t="shared" si="29"/>
        <v>#N/A</v>
      </c>
      <c r="AR636" s="103"/>
      <c r="AT636" s="131" t="str">
        <f t="shared" si="30"/>
        <v>()</v>
      </c>
      <c r="AU636" s="132" t="e">
        <f t="shared" si="31"/>
        <v>#N/A</v>
      </c>
    </row>
    <row r="637" spans="1:47">
      <c r="A637" s="134"/>
      <c r="B637" s="134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6"/>
      <c r="O637" s="137"/>
      <c r="P637" s="136"/>
      <c r="Q637" s="136"/>
      <c r="R637" s="136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9"/>
      <c r="AN637" s="139"/>
      <c r="AO637" s="139"/>
      <c r="AP637" s="139"/>
      <c r="AQ637" s="140" t="e">
        <f t="shared" si="29"/>
        <v>#N/A</v>
      </c>
      <c r="AR637" s="103"/>
      <c r="AT637" s="131" t="str">
        <f t="shared" si="30"/>
        <v>()</v>
      </c>
      <c r="AU637" s="132" t="e">
        <f t="shared" si="31"/>
        <v>#N/A</v>
      </c>
    </row>
    <row r="638" spans="1:47">
      <c r="A638" s="134"/>
      <c r="B638" s="134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6"/>
      <c r="O638" s="137"/>
      <c r="P638" s="136"/>
      <c r="Q638" s="136"/>
      <c r="R638" s="136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9"/>
      <c r="AN638" s="139"/>
      <c r="AO638" s="139"/>
      <c r="AP638" s="139"/>
      <c r="AQ638" s="140" t="e">
        <f t="shared" si="29"/>
        <v>#N/A</v>
      </c>
      <c r="AR638" s="103"/>
      <c r="AT638" s="131" t="str">
        <f t="shared" si="30"/>
        <v>()</v>
      </c>
      <c r="AU638" s="132" t="e">
        <f t="shared" si="31"/>
        <v>#N/A</v>
      </c>
    </row>
    <row r="639" spans="1:47">
      <c r="A639" s="134"/>
      <c r="B639" s="134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6"/>
      <c r="O639" s="137"/>
      <c r="P639" s="136"/>
      <c r="Q639" s="136"/>
      <c r="R639" s="136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9"/>
      <c r="AN639" s="139"/>
      <c r="AO639" s="139"/>
      <c r="AP639" s="139"/>
      <c r="AQ639" s="140" t="e">
        <f t="shared" si="29"/>
        <v>#N/A</v>
      </c>
      <c r="AR639" s="103"/>
      <c r="AT639" s="131" t="str">
        <f t="shared" si="30"/>
        <v>()</v>
      </c>
      <c r="AU639" s="132" t="e">
        <f t="shared" si="31"/>
        <v>#N/A</v>
      </c>
    </row>
    <row r="640" spans="1:47">
      <c r="A640" s="134"/>
      <c r="B640" s="134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6"/>
      <c r="O640" s="137"/>
      <c r="P640" s="136"/>
      <c r="Q640" s="136"/>
      <c r="R640" s="136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9"/>
      <c r="AN640" s="139"/>
      <c r="AO640" s="139"/>
      <c r="AP640" s="139"/>
      <c r="AQ640" s="140" t="e">
        <f t="shared" si="29"/>
        <v>#N/A</v>
      </c>
      <c r="AR640" s="103"/>
      <c r="AT640" s="131" t="str">
        <f t="shared" si="30"/>
        <v>()</v>
      </c>
      <c r="AU640" s="132" t="e">
        <f t="shared" si="31"/>
        <v>#N/A</v>
      </c>
    </row>
    <row r="641" spans="1:47">
      <c r="A641" s="134"/>
      <c r="B641" s="134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6"/>
      <c r="O641" s="137"/>
      <c r="P641" s="136"/>
      <c r="Q641" s="136"/>
      <c r="R641" s="136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9"/>
      <c r="AN641" s="139"/>
      <c r="AO641" s="139"/>
      <c r="AP641" s="139"/>
      <c r="AQ641" s="140" t="e">
        <f t="shared" si="29"/>
        <v>#N/A</v>
      </c>
      <c r="AR641" s="103"/>
      <c r="AT641" s="131" t="str">
        <f t="shared" si="30"/>
        <v>()</v>
      </c>
      <c r="AU641" s="132" t="e">
        <f t="shared" si="31"/>
        <v>#N/A</v>
      </c>
    </row>
    <row r="642" spans="1:47">
      <c r="A642" s="134"/>
      <c r="B642" s="134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6"/>
      <c r="O642" s="137"/>
      <c r="P642" s="136"/>
      <c r="Q642" s="136"/>
      <c r="R642" s="136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9"/>
      <c r="AN642" s="139"/>
      <c r="AO642" s="139"/>
      <c r="AP642" s="139"/>
      <c r="AQ642" s="140" t="e">
        <f t="shared" si="29"/>
        <v>#N/A</v>
      </c>
      <c r="AR642" s="103"/>
      <c r="AT642" s="131" t="str">
        <f t="shared" si="30"/>
        <v>()</v>
      </c>
      <c r="AU642" s="132" t="e">
        <f t="shared" si="31"/>
        <v>#N/A</v>
      </c>
    </row>
    <row r="643" spans="1:47">
      <c r="A643" s="134"/>
      <c r="B643" s="134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6"/>
      <c r="O643" s="137"/>
      <c r="P643" s="136"/>
      <c r="Q643" s="136"/>
      <c r="R643" s="136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9"/>
      <c r="AN643" s="139"/>
      <c r="AO643" s="139"/>
      <c r="AP643" s="139"/>
      <c r="AQ643" s="140" t="e">
        <f t="shared" si="29"/>
        <v>#N/A</v>
      </c>
      <c r="AR643" s="103"/>
      <c r="AT643" s="131" t="str">
        <f t="shared" si="30"/>
        <v>()</v>
      </c>
      <c r="AU643" s="132" t="e">
        <f t="shared" si="31"/>
        <v>#N/A</v>
      </c>
    </row>
    <row r="644" spans="1:47">
      <c r="A644" s="134"/>
      <c r="B644" s="134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6"/>
      <c r="O644" s="137"/>
      <c r="P644" s="136"/>
      <c r="Q644" s="136"/>
      <c r="R644" s="136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9"/>
      <c r="AN644" s="139"/>
      <c r="AO644" s="139"/>
      <c r="AP644" s="139"/>
      <c r="AQ644" s="140" t="e">
        <f t="shared" ref="AQ644:AQ707" si="32">VLOOKUP(S644&amp;AF644,AV:AW,2,0)</f>
        <v>#N/A</v>
      </c>
      <c r="AR644" s="103"/>
      <c r="AT644" s="131" t="str">
        <f t="shared" ref="AT644:AT707" si="33">C644&amp;"("&amp;D644&amp;")"</f>
        <v>()</v>
      </c>
      <c r="AU644" s="132" t="e">
        <f t="shared" si="31"/>
        <v>#N/A</v>
      </c>
    </row>
    <row r="645" spans="1:47">
      <c r="A645" s="134"/>
      <c r="B645" s="134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6"/>
      <c r="O645" s="137"/>
      <c r="P645" s="136"/>
      <c r="Q645" s="136"/>
      <c r="R645" s="136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9"/>
      <c r="AN645" s="139"/>
      <c r="AO645" s="139"/>
      <c r="AP645" s="139"/>
      <c r="AQ645" s="140" t="e">
        <f t="shared" si="32"/>
        <v>#N/A</v>
      </c>
      <c r="AR645" s="103"/>
      <c r="AT645" s="131" t="str">
        <f t="shared" si="33"/>
        <v>()</v>
      </c>
      <c r="AU645" s="132" t="e">
        <f t="shared" si="31"/>
        <v>#N/A</v>
      </c>
    </row>
    <row r="646" spans="1:47">
      <c r="A646" s="134"/>
      <c r="B646" s="134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6"/>
      <c r="O646" s="137"/>
      <c r="P646" s="136"/>
      <c r="Q646" s="136"/>
      <c r="R646" s="136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9"/>
      <c r="AN646" s="139"/>
      <c r="AO646" s="139"/>
      <c r="AP646" s="139"/>
      <c r="AQ646" s="140" t="e">
        <f t="shared" si="32"/>
        <v>#N/A</v>
      </c>
      <c r="AR646" s="103"/>
      <c r="AT646" s="131" t="str">
        <f t="shared" si="33"/>
        <v>()</v>
      </c>
      <c r="AU646" s="132" t="e">
        <f t="shared" si="31"/>
        <v>#N/A</v>
      </c>
    </row>
    <row r="647" spans="1:47">
      <c r="A647" s="134"/>
      <c r="B647" s="134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6"/>
      <c r="O647" s="137"/>
      <c r="P647" s="136"/>
      <c r="Q647" s="136"/>
      <c r="R647" s="136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9"/>
      <c r="AN647" s="139"/>
      <c r="AO647" s="139"/>
      <c r="AP647" s="139"/>
      <c r="AQ647" s="140" t="e">
        <f t="shared" si="32"/>
        <v>#N/A</v>
      </c>
      <c r="AR647" s="103"/>
      <c r="AT647" s="131" t="str">
        <f t="shared" si="33"/>
        <v>()</v>
      </c>
      <c r="AU647" s="132" t="e">
        <f t="shared" si="31"/>
        <v>#N/A</v>
      </c>
    </row>
    <row r="648" spans="1:47">
      <c r="A648" s="134"/>
      <c r="B648" s="134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6"/>
      <c r="O648" s="137"/>
      <c r="P648" s="136"/>
      <c r="Q648" s="136"/>
      <c r="R648" s="136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9"/>
      <c r="AN648" s="139"/>
      <c r="AO648" s="139"/>
      <c r="AP648" s="139"/>
      <c r="AQ648" s="140" t="e">
        <f t="shared" si="32"/>
        <v>#N/A</v>
      </c>
      <c r="AR648" s="103"/>
      <c r="AT648" s="131" t="str">
        <f t="shared" si="33"/>
        <v>()</v>
      </c>
      <c r="AU648" s="132" t="e">
        <f t="shared" si="31"/>
        <v>#N/A</v>
      </c>
    </row>
    <row r="649" spans="1:47">
      <c r="A649" s="134"/>
      <c r="B649" s="134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6"/>
      <c r="O649" s="137"/>
      <c r="P649" s="136"/>
      <c r="Q649" s="136"/>
      <c r="R649" s="136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9"/>
      <c r="AN649" s="139"/>
      <c r="AO649" s="139"/>
      <c r="AP649" s="139"/>
      <c r="AQ649" s="140" t="e">
        <f t="shared" si="32"/>
        <v>#N/A</v>
      </c>
      <c r="AR649" s="103"/>
      <c r="AT649" s="131" t="str">
        <f t="shared" si="33"/>
        <v>()</v>
      </c>
      <c r="AU649" s="132" t="e">
        <f t="shared" si="31"/>
        <v>#N/A</v>
      </c>
    </row>
    <row r="650" spans="1:47">
      <c r="A650" s="134"/>
      <c r="B650" s="134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6"/>
      <c r="O650" s="137"/>
      <c r="P650" s="136"/>
      <c r="Q650" s="136"/>
      <c r="R650" s="136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9"/>
      <c r="AN650" s="139"/>
      <c r="AO650" s="139"/>
      <c r="AP650" s="139"/>
      <c r="AQ650" s="140" t="e">
        <f t="shared" si="32"/>
        <v>#N/A</v>
      </c>
      <c r="AR650" s="103"/>
      <c r="AT650" s="131" t="str">
        <f t="shared" si="33"/>
        <v>()</v>
      </c>
      <c r="AU650" s="132" t="e">
        <f t="shared" si="31"/>
        <v>#N/A</v>
      </c>
    </row>
    <row r="651" spans="1:47">
      <c r="A651" s="134"/>
      <c r="B651" s="134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6"/>
      <c r="O651" s="137"/>
      <c r="P651" s="136"/>
      <c r="Q651" s="136"/>
      <c r="R651" s="136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9"/>
      <c r="AN651" s="139"/>
      <c r="AO651" s="139"/>
      <c r="AP651" s="139"/>
      <c r="AQ651" s="140" t="e">
        <f t="shared" si="32"/>
        <v>#N/A</v>
      </c>
      <c r="AR651" s="103"/>
      <c r="AT651" s="131" t="str">
        <f t="shared" si="33"/>
        <v>()</v>
      </c>
      <c r="AU651" s="132" t="e">
        <f t="shared" si="31"/>
        <v>#N/A</v>
      </c>
    </row>
    <row r="652" spans="1:47">
      <c r="A652" s="134"/>
      <c r="B652" s="134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6"/>
      <c r="O652" s="137"/>
      <c r="P652" s="136"/>
      <c r="Q652" s="136"/>
      <c r="R652" s="136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9"/>
      <c r="AN652" s="139"/>
      <c r="AO652" s="139"/>
      <c r="AP652" s="139"/>
      <c r="AQ652" s="140" t="e">
        <f t="shared" si="32"/>
        <v>#N/A</v>
      </c>
      <c r="AR652" s="103"/>
      <c r="AT652" s="131" t="str">
        <f t="shared" si="33"/>
        <v>()</v>
      </c>
      <c r="AU652" s="132" t="e">
        <f t="shared" si="31"/>
        <v>#N/A</v>
      </c>
    </row>
    <row r="653" spans="1:47">
      <c r="A653" s="134"/>
      <c r="B653" s="134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6"/>
      <c r="O653" s="137"/>
      <c r="P653" s="136"/>
      <c r="Q653" s="136"/>
      <c r="R653" s="136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9"/>
      <c r="AN653" s="139"/>
      <c r="AO653" s="139"/>
      <c r="AP653" s="139"/>
      <c r="AQ653" s="140" t="e">
        <f t="shared" si="32"/>
        <v>#N/A</v>
      </c>
      <c r="AR653" s="103"/>
      <c r="AT653" s="131" t="str">
        <f t="shared" si="33"/>
        <v>()</v>
      </c>
      <c r="AU653" s="132" t="e">
        <f t="shared" si="31"/>
        <v>#N/A</v>
      </c>
    </row>
    <row r="654" spans="1:47">
      <c r="A654" s="134"/>
      <c r="B654" s="134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6"/>
      <c r="O654" s="137"/>
      <c r="P654" s="136"/>
      <c r="Q654" s="136"/>
      <c r="R654" s="136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9"/>
      <c r="AN654" s="139"/>
      <c r="AO654" s="139"/>
      <c r="AP654" s="139"/>
      <c r="AQ654" s="140" t="e">
        <f t="shared" si="32"/>
        <v>#N/A</v>
      </c>
      <c r="AR654" s="103"/>
      <c r="AT654" s="131" t="str">
        <f t="shared" si="33"/>
        <v>()</v>
      </c>
      <c r="AU654" s="132" t="e">
        <f t="shared" si="31"/>
        <v>#N/A</v>
      </c>
    </row>
    <row r="655" spans="1:47">
      <c r="A655" s="134"/>
      <c r="B655" s="134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6"/>
      <c r="O655" s="137"/>
      <c r="P655" s="136"/>
      <c r="Q655" s="136"/>
      <c r="R655" s="136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9"/>
      <c r="AN655" s="139"/>
      <c r="AO655" s="139"/>
      <c r="AP655" s="139"/>
      <c r="AQ655" s="140" t="e">
        <f t="shared" si="32"/>
        <v>#N/A</v>
      </c>
      <c r="AR655" s="103"/>
      <c r="AT655" s="131" t="str">
        <f t="shared" si="33"/>
        <v>()</v>
      </c>
      <c r="AU655" s="132" t="e">
        <f t="shared" si="31"/>
        <v>#N/A</v>
      </c>
    </row>
    <row r="656" spans="1:47">
      <c r="A656" s="134"/>
      <c r="B656" s="134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6"/>
      <c r="O656" s="137"/>
      <c r="P656" s="136"/>
      <c r="Q656" s="136"/>
      <c r="R656" s="136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9"/>
      <c r="AN656" s="139"/>
      <c r="AO656" s="139"/>
      <c r="AP656" s="139"/>
      <c r="AQ656" s="140" t="e">
        <f t="shared" si="32"/>
        <v>#N/A</v>
      </c>
      <c r="AR656" s="103"/>
      <c r="AT656" s="131" t="str">
        <f t="shared" si="33"/>
        <v>()</v>
      </c>
      <c r="AU656" s="132" t="e">
        <f t="shared" si="31"/>
        <v>#N/A</v>
      </c>
    </row>
    <row r="657" spans="1:47">
      <c r="A657" s="134"/>
      <c r="B657" s="134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6"/>
      <c r="O657" s="137"/>
      <c r="P657" s="136"/>
      <c r="Q657" s="136"/>
      <c r="R657" s="136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9"/>
      <c r="AN657" s="139"/>
      <c r="AO657" s="139"/>
      <c r="AP657" s="139"/>
      <c r="AQ657" s="140" t="e">
        <f t="shared" si="32"/>
        <v>#N/A</v>
      </c>
      <c r="AR657" s="103"/>
      <c r="AT657" s="131" t="str">
        <f t="shared" si="33"/>
        <v>()</v>
      </c>
      <c r="AU657" s="132" t="e">
        <f t="shared" si="31"/>
        <v>#N/A</v>
      </c>
    </row>
    <row r="658" spans="1:47">
      <c r="A658" s="134"/>
      <c r="B658" s="134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6"/>
      <c r="O658" s="137"/>
      <c r="P658" s="136"/>
      <c r="Q658" s="136"/>
      <c r="R658" s="136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9"/>
      <c r="AN658" s="139"/>
      <c r="AO658" s="139"/>
      <c r="AP658" s="139"/>
      <c r="AQ658" s="140" t="e">
        <f t="shared" si="32"/>
        <v>#N/A</v>
      </c>
      <c r="AR658" s="103"/>
      <c r="AT658" s="131" t="str">
        <f t="shared" si="33"/>
        <v>()</v>
      </c>
      <c r="AU658" s="132" t="e">
        <f t="shared" si="31"/>
        <v>#N/A</v>
      </c>
    </row>
    <row r="659" spans="1:47">
      <c r="A659" s="134"/>
      <c r="B659" s="134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6"/>
      <c r="O659" s="137"/>
      <c r="P659" s="136"/>
      <c r="Q659" s="136"/>
      <c r="R659" s="136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9"/>
      <c r="AN659" s="139"/>
      <c r="AO659" s="139"/>
      <c r="AP659" s="139"/>
      <c r="AQ659" s="140" t="e">
        <f t="shared" si="32"/>
        <v>#N/A</v>
      </c>
      <c r="AR659" s="103"/>
      <c r="AT659" s="131" t="str">
        <f t="shared" si="33"/>
        <v>()</v>
      </c>
      <c r="AU659" s="132" t="e">
        <f t="shared" si="31"/>
        <v>#N/A</v>
      </c>
    </row>
    <row r="660" spans="1:47">
      <c r="A660" s="134"/>
      <c r="B660" s="134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6"/>
      <c r="O660" s="137"/>
      <c r="P660" s="136"/>
      <c r="Q660" s="136"/>
      <c r="R660" s="136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9"/>
      <c r="AN660" s="139"/>
      <c r="AO660" s="139"/>
      <c r="AP660" s="139"/>
      <c r="AQ660" s="140" t="e">
        <f t="shared" si="32"/>
        <v>#N/A</v>
      </c>
      <c r="AR660" s="103"/>
      <c r="AT660" s="131" t="str">
        <f t="shared" si="33"/>
        <v>()</v>
      </c>
      <c r="AU660" s="132" t="e">
        <f t="shared" si="31"/>
        <v>#N/A</v>
      </c>
    </row>
    <row r="661" spans="1:47">
      <c r="A661" s="134"/>
      <c r="B661" s="134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6"/>
      <c r="O661" s="137"/>
      <c r="P661" s="136"/>
      <c r="Q661" s="136"/>
      <c r="R661" s="136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9"/>
      <c r="AN661" s="139"/>
      <c r="AO661" s="139"/>
      <c r="AP661" s="139"/>
      <c r="AQ661" s="140" t="e">
        <f t="shared" si="32"/>
        <v>#N/A</v>
      </c>
      <c r="AR661" s="103"/>
      <c r="AT661" s="131" t="str">
        <f t="shared" si="33"/>
        <v>()</v>
      </c>
      <c r="AU661" s="132" t="e">
        <f t="shared" si="31"/>
        <v>#N/A</v>
      </c>
    </row>
    <row r="662" spans="1:47">
      <c r="A662" s="134"/>
      <c r="B662" s="134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6"/>
      <c r="O662" s="137"/>
      <c r="P662" s="136"/>
      <c r="Q662" s="136"/>
      <c r="R662" s="136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9"/>
      <c r="AN662" s="139"/>
      <c r="AO662" s="139"/>
      <c r="AP662" s="139"/>
      <c r="AQ662" s="140" t="e">
        <f t="shared" si="32"/>
        <v>#N/A</v>
      </c>
      <c r="AR662" s="103"/>
      <c r="AT662" s="131" t="str">
        <f t="shared" si="33"/>
        <v>()</v>
      </c>
      <c r="AU662" s="132" t="e">
        <f t="shared" si="31"/>
        <v>#N/A</v>
      </c>
    </row>
    <row r="663" spans="1:47">
      <c r="A663" s="134"/>
      <c r="B663" s="134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6"/>
      <c r="O663" s="137"/>
      <c r="P663" s="136"/>
      <c r="Q663" s="136"/>
      <c r="R663" s="136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9"/>
      <c r="AN663" s="139"/>
      <c r="AO663" s="139"/>
      <c r="AP663" s="139"/>
      <c r="AQ663" s="140" t="e">
        <f t="shared" si="32"/>
        <v>#N/A</v>
      </c>
      <c r="AR663" s="103"/>
      <c r="AT663" s="131" t="str">
        <f t="shared" si="33"/>
        <v>()</v>
      </c>
      <c r="AU663" s="132" t="e">
        <f t="shared" si="31"/>
        <v>#N/A</v>
      </c>
    </row>
    <row r="664" spans="1:47">
      <c r="A664" s="134"/>
      <c r="B664" s="134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6"/>
      <c r="O664" s="137"/>
      <c r="P664" s="136"/>
      <c r="Q664" s="136"/>
      <c r="R664" s="136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9"/>
      <c r="AN664" s="139"/>
      <c r="AO664" s="139"/>
      <c r="AP664" s="139"/>
      <c r="AQ664" s="140" t="e">
        <f t="shared" si="32"/>
        <v>#N/A</v>
      </c>
      <c r="AR664" s="103"/>
      <c r="AT664" s="131" t="str">
        <f t="shared" si="33"/>
        <v>()</v>
      </c>
      <c r="AU664" s="132" t="e">
        <f t="shared" si="31"/>
        <v>#N/A</v>
      </c>
    </row>
    <row r="665" spans="1:47">
      <c r="A665" s="134"/>
      <c r="B665" s="134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6"/>
      <c r="O665" s="137"/>
      <c r="P665" s="136"/>
      <c r="Q665" s="136"/>
      <c r="R665" s="136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9"/>
      <c r="AN665" s="139"/>
      <c r="AO665" s="139"/>
      <c r="AP665" s="139"/>
      <c r="AQ665" s="140" t="e">
        <f t="shared" si="32"/>
        <v>#N/A</v>
      </c>
      <c r="AR665" s="103"/>
      <c r="AT665" s="131" t="str">
        <f t="shared" si="33"/>
        <v>()</v>
      </c>
      <c r="AU665" s="132" t="e">
        <f t="shared" si="31"/>
        <v>#N/A</v>
      </c>
    </row>
    <row r="666" spans="1:47">
      <c r="A666" s="134"/>
      <c r="B666" s="134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6"/>
      <c r="O666" s="137"/>
      <c r="P666" s="136"/>
      <c r="Q666" s="136"/>
      <c r="R666" s="136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9"/>
      <c r="AN666" s="139"/>
      <c r="AO666" s="139"/>
      <c r="AP666" s="139"/>
      <c r="AQ666" s="140" t="e">
        <f t="shared" si="32"/>
        <v>#N/A</v>
      </c>
      <c r="AR666" s="103"/>
      <c r="AT666" s="131" t="str">
        <f t="shared" si="33"/>
        <v>()</v>
      </c>
      <c r="AU666" s="132" t="e">
        <f t="shared" si="31"/>
        <v>#N/A</v>
      </c>
    </row>
    <row r="667" spans="1:47">
      <c r="A667" s="134"/>
      <c r="B667" s="134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6"/>
      <c r="O667" s="137"/>
      <c r="P667" s="136"/>
      <c r="Q667" s="136"/>
      <c r="R667" s="136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9"/>
      <c r="AN667" s="139"/>
      <c r="AO667" s="139"/>
      <c r="AP667" s="139"/>
      <c r="AQ667" s="140" t="e">
        <f t="shared" si="32"/>
        <v>#N/A</v>
      </c>
      <c r="AR667" s="103"/>
      <c r="AT667" s="131" t="str">
        <f t="shared" si="33"/>
        <v>()</v>
      </c>
      <c r="AU667" s="132" t="e">
        <f t="shared" si="31"/>
        <v>#N/A</v>
      </c>
    </row>
    <row r="668" spans="1:47">
      <c r="A668" s="134"/>
      <c r="B668" s="134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6"/>
      <c r="O668" s="137"/>
      <c r="P668" s="136"/>
      <c r="Q668" s="136"/>
      <c r="R668" s="136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9"/>
      <c r="AN668" s="139"/>
      <c r="AO668" s="139"/>
      <c r="AP668" s="139"/>
      <c r="AQ668" s="140" t="e">
        <f t="shared" si="32"/>
        <v>#N/A</v>
      </c>
      <c r="AR668" s="103"/>
      <c r="AT668" s="131" t="str">
        <f t="shared" si="33"/>
        <v>()</v>
      </c>
      <c r="AU668" s="132" t="e">
        <f t="shared" si="31"/>
        <v>#N/A</v>
      </c>
    </row>
    <row r="669" spans="1:47">
      <c r="A669" s="134"/>
      <c r="B669" s="134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6"/>
      <c r="O669" s="137"/>
      <c r="P669" s="136"/>
      <c r="Q669" s="136"/>
      <c r="R669" s="136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9"/>
      <c r="AN669" s="139"/>
      <c r="AO669" s="139"/>
      <c r="AP669" s="139"/>
      <c r="AQ669" s="140" t="e">
        <f t="shared" si="32"/>
        <v>#N/A</v>
      </c>
      <c r="AR669" s="103"/>
      <c r="AT669" s="131" t="str">
        <f t="shared" si="33"/>
        <v>()</v>
      </c>
      <c r="AU669" s="132" t="e">
        <f t="shared" si="31"/>
        <v>#N/A</v>
      </c>
    </row>
    <row r="670" spans="1:47">
      <c r="A670" s="134"/>
      <c r="B670" s="134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6"/>
      <c r="O670" s="137"/>
      <c r="P670" s="136"/>
      <c r="Q670" s="136"/>
      <c r="R670" s="136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9"/>
      <c r="AN670" s="139"/>
      <c r="AO670" s="139"/>
      <c r="AP670" s="139"/>
      <c r="AQ670" s="140" t="e">
        <f t="shared" si="32"/>
        <v>#N/A</v>
      </c>
      <c r="AR670" s="103"/>
      <c r="AT670" s="131" t="str">
        <f t="shared" si="33"/>
        <v>()</v>
      </c>
      <c r="AU670" s="132" t="e">
        <f t="shared" ref="AU670:AU733" si="34">AT670&amp;IF(COUNTIF(AQ671:AQ1582,AQ670),"，"&amp;VLOOKUP(AQ670,AQ671:AU1582,5,0),"")</f>
        <v>#N/A</v>
      </c>
    </row>
    <row r="671" spans="1:47">
      <c r="A671" s="134"/>
      <c r="B671" s="134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6"/>
      <c r="O671" s="137"/>
      <c r="P671" s="136"/>
      <c r="Q671" s="136"/>
      <c r="R671" s="136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9"/>
      <c r="AN671" s="139"/>
      <c r="AO671" s="139"/>
      <c r="AP671" s="139"/>
      <c r="AQ671" s="140" t="e">
        <f t="shared" si="32"/>
        <v>#N/A</v>
      </c>
      <c r="AR671" s="103"/>
      <c r="AT671" s="131" t="str">
        <f t="shared" si="33"/>
        <v>()</v>
      </c>
      <c r="AU671" s="132" t="e">
        <f t="shared" si="34"/>
        <v>#N/A</v>
      </c>
    </row>
    <row r="672" spans="1:47">
      <c r="A672" s="134"/>
      <c r="B672" s="134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6"/>
      <c r="O672" s="137"/>
      <c r="P672" s="136"/>
      <c r="Q672" s="136"/>
      <c r="R672" s="136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9"/>
      <c r="AN672" s="139"/>
      <c r="AO672" s="139"/>
      <c r="AP672" s="139"/>
      <c r="AQ672" s="140" t="e">
        <f t="shared" si="32"/>
        <v>#N/A</v>
      </c>
      <c r="AR672" s="103"/>
      <c r="AT672" s="131" t="str">
        <f t="shared" si="33"/>
        <v>()</v>
      </c>
      <c r="AU672" s="132" t="e">
        <f t="shared" si="34"/>
        <v>#N/A</v>
      </c>
    </row>
    <row r="673" spans="1:47">
      <c r="A673" s="134"/>
      <c r="B673" s="134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6"/>
      <c r="O673" s="137"/>
      <c r="P673" s="136"/>
      <c r="Q673" s="136"/>
      <c r="R673" s="136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9"/>
      <c r="AN673" s="139"/>
      <c r="AO673" s="139"/>
      <c r="AP673" s="139"/>
      <c r="AQ673" s="140" t="e">
        <f t="shared" si="32"/>
        <v>#N/A</v>
      </c>
      <c r="AR673" s="103"/>
      <c r="AT673" s="131" t="str">
        <f t="shared" si="33"/>
        <v>()</v>
      </c>
      <c r="AU673" s="132" t="e">
        <f t="shared" si="34"/>
        <v>#N/A</v>
      </c>
    </row>
    <row r="674" spans="1:47">
      <c r="A674" s="134"/>
      <c r="B674" s="134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6"/>
      <c r="O674" s="137"/>
      <c r="P674" s="136"/>
      <c r="Q674" s="136"/>
      <c r="R674" s="136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9"/>
      <c r="AN674" s="139"/>
      <c r="AO674" s="139"/>
      <c r="AP674" s="139"/>
      <c r="AQ674" s="140" t="e">
        <f t="shared" si="32"/>
        <v>#N/A</v>
      </c>
      <c r="AR674" s="103"/>
      <c r="AT674" s="131" t="str">
        <f t="shared" si="33"/>
        <v>()</v>
      </c>
      <c r="AU674" s="132" t="e">
        <f t="shared" si="34"/>
        <v>#N/A</v>
      </c>
    </row>
    <row r="675" spans="1:47">
      <c r="A675" s="134"/>
      <c r="B675" s="134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6"/>
      <c r="O675" s="137"/>
      <c r="P675" s="136"/>
      <c r="Q675" s="136"/>
      <c r="R675" s="136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9"/>
      <c r="AN675" s="139"/>
      <c r="AO675" s="139"/>
      <c r="AP675" s="139"/>
      <c r="AQ675" s="140" t="e">
        <f t="shared" si="32"/>
        <v>#N/A</v>
      </c>
      <c r="AR675" s="103"/>
      <c r="AT675" s="131" t="str">
        <f t="shared" si="33"/>
        <v>()</v>
      </c>
      <c r="AU675" s="132" t="e">
        <f t="shared" si="34"/>
        <v>#N/A</v>
      </c>
    </row>
    <row r="676" spans="1:47">
      <c r="A676" s="134"/>
      <c r="B676" s="134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6"/>
      <c r="O676" s="137"/>
      <c r="P676" s="136"/>
      <c r="Q676" s="136"/>
      <c r="R676" s="136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9"/>
      <c r="AN676" s="139"/>
      <c r="AO676" s="139"/>
      <c r="AP676" s="139"/>
      <c r="AQ676" s="140" t="e">
        <f t="shared" si="32"/>
        <v>#N/A</v>
      </c>
      <c r="AR676" s="103"/>
      <c r="AT676" s="131" t="str">
        <f t="shared" si="33"/>
        <v>()</v>
      </c>
      <c r="AU676" s="132" t="e">
        <f t="shared" si="34"/>
        <v>#N/A</v>
      </c>
    </row>
    <row r="677" spans="1:47">
      <c r="A677" s="134"/>
      <c r="B677" s="134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6"/>
      <c r="O677" s="137"/>
      <c r="P677" s="136"/>
      <c r="Q677" s="136"/>
      <c r="R677" s="136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9"/>
      <c r="AN677" s="139"/>
      <c r="AO677" s="139"/>
      <c r="AP677" s="139"/>
      <c r="AQ677" s="140" t="e">
        <f t="shared" si="32"/>
        <v>#N/A</v>
      </c>
      <c r="AR677" s="103"/>
      <c r="AT677" s="131" t="str">
        <f t="shared" si="33"/>
        <v>()</v>
      </c>
      <c r="AU677" s="132" t="e">
        <f t="shared" si="34"/>
        <v>#N/A</v>
      </c>
    </row>
    <row r="678" spans="1:47">
      <c r="A678" s="134"/>
      <c r="B678" s="134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6"/>
      <c r="O678" s="137"/>
      <c r="P678" s="136"/>
      <c r="Q678" s="136"/>
      <c r="R678" s="136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9"/>
      <c r="AN678" s="139"/>
      <c r="AO678" s="139"/>
      <c r="AP678" s="139"/>
      <c r="AQ678" s="140" t="e">
        <f t="shared" si="32"/>
        <v>#N/A</v>
      </c>
      <c r="AR678" s="103"/>
      <c r="AT678" s="131" t="str">
        <f t="shared" si="33"/>
        <v>()</v>
      </c>
      <c r="AU678" s="132" t="e">
        <f t="shared" si="34"/>
        <v>#N/A</v>
      </c>
    </row>
    <row r="679" spans="1:47">
      <c r="A679" s="134"/>
      <c r="B679" s="134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6"/>
      <c r="O679" s="137"/>
      <c r="P679" s="136"/>
      <c r="Q679" s="136"/>
      <c r="R679" s="136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9"/>
      <c r="AN679" s="139"/>
      <c r="AO679" s="139"/>
      <c r="AP679" s="139"/>
      <c r="AQ679" s="140" t="e">
        <f t="shared" si="32"/>
        <v>#N/A</v>
      </c>
      <c r="AR679" s="103"/>
      <c r="AT679" s="131" t="str">
        <f t="shared" si="33"/>
        <v>()</v>
      </c>
      <c r="AU679" s="132" t="e">
        <f t="shared" si="34"/>
        <v>#N/A</v>
      </c>
    </row>
    <row r="680" spans="1:47">
      <c r="A680" s="134"/>
      <c r="B680" s="134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6"/>
      <c r="O680" s="137"/>
      <c r="P680" s="136"/>
      <c r="Q680" s="136"/>
      <c r="R680" s="136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9"/>
      <c r="AN680" s="139"/>
      <c r="AO680" s="139"/>
      <c r="AP680" s="139"/>
      <c r="AQ680" s="140" t="e">
        <f t="shared" si="32"/>
        <v>#N/A</v>
      </c>
      <c r="AR680" s="103"/>
      <c r="AT680" s="131" t="str">
        <f t="shared" si="33"/>
        <v>()</v>
      </c>
      <c r="AU680" s="132" t="e">
        <f t="shared" si="34"/>
        <v>#N/A</v>
      </c>
    </row>
    <row r="681" spans="1:47">
      <c r="A681" s="134"/>
      <c r="B681" s="134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6"/>
      <c r="O681" s="137"/>
      <c r="P681" s="136"/>
      <c r="Q681" s="136"/>
      <c r="R681" s="136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9"/>
      <c r="AN681" s="139"/>
      <c r="AO681" s="139"/>
      <c r="AP681" s="139"/>
      <c r="AQ681" s="140" t="e">
        <f t="shared" si="32"/>
        <v>#N/A</v>
      </c>
      <c r="AR681" s="103"/>
      <c r="AT681" s="131" t="str">
        <f t="shared" si="33"/>
        <v>()</v>
      </c>
      <c r="AU681" s="132" t="e">
        <f t="shared" si="34"/>
        <v>#N/A</v>
      </c>
    </row>
    <row r="682" spans="1:47">
      <c r="A682" s="134"/>
      <c r="B682" s="134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6"/>
      <c r="O682" s="137"/>
      <c r="P682" s="136"/>
      <c r="Q682" s="136"/>
      <c r="R682" s="136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9"/>
      <c r="AN682" s="139"/>
      <c r="AO682" s="139"/>
      <c r="AP682" s="139"/>
      <c r="AQ682" s="140" t="e">
        <f t="shared" si="32"/>
        <v>#N/A</v>
      </c>
      <c r="AR682" s="103"/>
      <c r="AT682" s="131" t="str">
        <f t="shared" si="33"/>
        <v>()</v>
      </c>
      <c r="AU682" s="132" t="e">
        <f t="shared" si="34"/>
        <v>#N/A</v>
      </c>
    </row>
    <row r="683" spans="1:47">
      <c r="A683" s="134"/>
      <c r="B683" s="134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6"/>
      <c r="O683" s="137"/>
      <c r="P683" s="136"/>
      <c r="Q683" s="136"/>
      <c r="R683" s="136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9"/>
      <c r="AN683" s="139"/>
      <c r="AO683" s="139"/>
      <c r="AP683" s="139"/>
      <c r="AQ683" s="140" t="e">
        <f t="shared" si="32"/>
        <v>#N/A</v>
      </c>
      <c r="AR683" s="103"/>
      <c r="AT683" s="131" t="str">
        <f t="shared" si="33"/>
        <v>()</v>
      </c>
      <c r="AU683" s="132" t="e">
        <f t="shared" si="34"/>
        <v>#N/A</v>
      </c>
    </row>
    <row r="684" spans="1:47">
      <c r="A684" s="134"/>
      <c r="B684" s="134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6"/>
      <c r="O684" s="137"/>
      <c r="P684" s="136"/>
      <c r="Q684" s="136"/>
      <c r="R684" s="136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9"/>
      <c r="AN684" s="139"/>
      <c r="AO684" s="139"/>
      <c r="AP684" s="139"/>
      <c r="AQ684" s="140" t="e">
        <f t="shared" si="32"/>
        <v>#N/A</v>
      </c>
      <c r="AR684" s="103"/>
      <c r="AT684" s="131" t="str">
        <f t="shared" si="33"/>
        <v>()</v>
      </c>
      <c r="AU684" s="132" t="e">
        <f t="shared" si="34"/>
        <v>#N/A</v>
      </c>
    </row>
    <row r="685" spans="1:47">
      <c r="A685" s="134"/>
      <c r="B685" s="134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6"/>
      <c r="O685" s="137"/>
      <c r="P685" s="136"/>
      <c r="Q685" s="136"/>
      <c r="R685" s="136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9"/>
      <c r="AN685" s="139"/>
      <c r="AO685" s="139"/>
      <c r="AP685" s="139"/>
      <c r="AQ685" s="140" t="e">
        <f t="shared" si="32"/>
        <v>#N/A</v>
      </c>
      <c r="AR685" s="103"/>
      <c r="AT685" s="131" t="str">
        <f t="shared" si="33"/>
        <v>()</v>
      </c>
      <c r="AU685" s="132" t="e">
        <f t="shared" si="34"/>
        <v>#N/A</v>
      </c>
    </row>
    <row r="686" spans="1:47">
      <c r="A686" s="134"/>
      <c r="B686" s="134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6"/>
      <c r="O686" s="137"/>
      <c r="P686" s="136"/>
      <c r="Q686" s="136"/>
      <c r="R686" s="136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9"/>
      <c r="AN686" s="139"/>
      <c r="AO686" s="139"/>
      <c r="AP686" s="139"/>
      <c r="AQ686" s="140" t="e">
        <f t="shared" si="32"/>
        <v>#N/A</v>
      </c>
      <c r="AR686" s="103"/>
      <c r="AT686" s="131" t="str">
        <f t="shared" si="33"/>
        <v>()</v>
      </c>
      <c r="AU686" s="132" t="e">
        <f t="shared" si="34"/>
        <v>#N/A</v>
      </c>
    </row>
    <row r="687" spans="1:47">
      <c r="A687" s="134"/>
      <c r="B687" s="134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6"/>
      <c r="O687" s="137"/>
      <c r="P687" s="136"/>
      <c r="Q687" s="136"/>
      <c r="R687" s="136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9"/>
      <c r="AN687" s="139"/>
      <c r="AO687" s="139"/>
      <c r="AP687" s="139"/>
      <c r="AQ687" s="140" t="e">
        <f t="shared" si="32"/>
        <v>#N/A</v>
      </c>
      <c r="AR687" s="103"/>
      <c r="AT687" s="131" t="str">
        <f t="shared" si="33"/>
        <v>()</v>
      </c>
      <c r="AU687" s="132" t="e">
        <f t="shared" si="34"/>
        <v>#N/A</v>
      </c>
    </row>
    <row r="688" spans="1:47">
      <c r="A688" s="134"/>
      <c r="B688" s="134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6"/>
      <c r="O688" s="137"/>
      <c r="P688" s="136"/>
      <c r="Q688" s="136"/>
      <c r="R688" s="136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9"/>
      <c r="AN688" s="139"/>
      <c r="AO688" s="139"/>
      <c r="AP688" s="139"/>
      <c r="AQ688" s="140" t="e">
        <f t="shared" si="32"/>
        <v>#N/A</v>
      </c>
      <c r="AR688" s="103"/>
      <c r="AT688" s="131" t="str">
        <f t="shared" si="33"/>
        <v>()</v>
      </c>
      <c r="AU688" s="132" t="e">
        <f t="shared" si="34"/>
        <v>#N/A</v>
      </c>
    </row>
    <row r="689" spans="1:47">
      <c r="A689" s="134"/>
      <c r="B689" s="134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6"/>
      <c r="O689" s="137"/>
      <c r="P689" s="136"/>
      <c r="Q689" s="136"/>
      <c r="R689" s="136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9"/>
      <c r="AN689" s="139"/>
      <c r="AO689" s="139"/>
      <c r="AP689" s="139"/>
      <c r="AQ689" s="140" t="e">
        <f t="shared" si="32"/>
        <v>#N/A</v>
      </c>
      <c r="AR689" s="103"/>
      <c r="AT689" s="131" t="str">
        <f t="shared" si="33"/>
        <v>()</v>
      </c>
      <c r="AU689" s="132" t="e">
        <f t="shared" si="34"/>
        <v>#N/A</v>
      </c>
    </row>
    <row r="690" spans="1:47">
      <c r="A690" s="134"/>
      <c r="B690" s="134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6"/>
      <c r="O690" s="137"/>
      <c r="P690" s="136"/>
      <c r="Q690" s="136"/>
      <c r="R690" s="136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9"/>
      <c r="AN690" s="139"/>
      <c r="AO690" s="139"/>
      <c r="AP690" s="139"/>
      <c r="AQ690" s="140" t="e">
        <f t="shared" si="32"/>
        <v>#N/A</v>
      </c>
      <c r="AR690" s="103"/>
      <c r="AT690" s="131" t="str">
        <f t="shared" si="33"/>
        <v>()</v>
      </c>
      <c r="AU690" s="132" t="e">
        <f t="shared" si="34"/>
        <v>#N/A</v>
      </c>
    </row>
    <row r="691" spans="1:47">
      <c r="A691" s="134"/>
      <c r="B691" s="134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6"/>
      <c r="O691" s="137"/>
      <c r="P691" s="136"/>
      <c r="Q691" s="136"/>
      <c r="R691" s="136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9"/>
      <c r="AN691" s="139"/>
      <c r="AO691" s="139"/>
      <c r="AP691" s="139"/>
      <c r="AQ691" s="140" t="e">
        <f t="shared" si="32"/>
        <v>#N/A</v>
      </c>
      <c r="AR691" s="103"/>
      <c r="AT691" s="131" t="str">
        <f t="shared" si="33"/>
        <v>()</v>
      </c>
      <c r="AU691" s="132" t="e">
        <f t="shared" si="34"/>
        <v>#N/A</v>
      </c>
    </row>
    <row r="692" spans="1:47">
      <c r="A692" s="134"/>
      <c r="B692" s="134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6"/>
      <c r="O692" s="137"/>
      <c r="P692" s="136"/>
      <c r="Q692" s="136"/>
      <c r="R692" s="136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9"/>
      <c r="AN692" s="139"/>
      <c r="AO692" s="139"/>
      <c r="AP692" s="139"/>
      <c r="AQ692" s="140" t="e">
        <f t="shared" si="32"/>
        <v>#N/A</v>
      </c>
      <c r="AR692" s="103"/>
      <c r="AT692" s="131" t="str">
        <f t="shared" si="33"/>
        <v>()</v>
      </c>
      <c r="AU692" s="132" t="e">
        <f t="shared" si="34"/>
        <v>#N/A</v>
      </c>
    </row>
    <row r="693" spans="1:47">
      <c r="A693" s="134"/>
      <c r="B693" s="134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6"/>
      <c r="O693" s="137"/>
      <c r="P693" s="136"/>
      <c r="Q693" s="136"/>
      <c r="R693" s="136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9"/>
      <c r="AN693" s="139"/>
      <c r="AO693" s="139"/>
      <c r="AP693" s="139"/>
      <c r="AQ693" s="140" t="e">
        <f t="shared" si="32"/>
        <v>#N/A</v>
      </c>
      <c r="AR693" s="103"/>
      <c r="AT693" s="131" t="str">
        <f t="shared" si="33"/>
        <v>()</v>
      </c>
      <c r="AU693" s="132" t="e">
        <f t="shared" si="34"/>
        <v>#N/A</v>
      </c>
    </row>
    <row r="694" spans="1:47">
      <c r="A694" s="134"/>
      <c r="B694" s="134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6"/>
      <c r="O694" s="137"/>
      <c r="P694" s="136"/>
      <c r="Q694" s="136"/>
      <c r="R694" s="136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9"/>
      <c r="AN694" s="139"/>
      <c r="AO694" s="139"/>
      <c r="AP694" s="139"/>
      <c r="AQ694" s="140" t="e">
        <f t="shared" si="32"/>
        <v>#N/A</v>
      </c>
      <c r="AR694" s="103"/>
      <c r="AT694" s="131" t="str">
        <f t="shared" si="33"/>
        <v>()</v>
      </c>
      <c r="AU694" s="132" t="e">
        <f t="shared" si="34"/>
        <v>#N/A</v>
      </c>
    </row>
    <row r="695" spans="1:47">
      <c r="A695" s="134"/>
      <c r="B695" s="134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6"/>
      <c r="O695" s="137"/>
      <c r="P695" s="136"/>
      <c r="Q695" s="136"/>
      <c r="R695" s="136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9"/>
      <c r="AN695" s="139"/>
      <c r="AO695" s="139"/>
      <c r="AP695" s="139"/>
      <c r="AQ695" s="140" t="e">
        <f t="shared" si="32"/>
        <v>#N/A</v>
      </c>
      <c r="AR695" s="103"/>
      <c r="AT695" s="131" t="str">
        <f t="shared" si="33"/>
        <v>()</v>
      </c>
      <c r="AU695" s="132" t="e">
        <f t="shared" si="34"/>
        <v>#N/A</v>
      </c>
    </row>
    <row r="696" spans="1:47">
      <c r="A696" s="134"/>
      <c r="B696" s="134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6"/>
      <c r="O696" s="137"/>
      <c r="P696" s="136"/>
      <c r="Q696" s="136"/>
      <c r="R696" s="136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9"/>
      <c r="AN696" s="139"/>
      <c r="AO696" s="139"/>
      <c r="AP696" s="139"/>
      <c r="AQ696" s="140" t="e">
        <f t="shared" si="32"/>
        <v>#N/A</v>
      </c>
      <c r="AR696" s="103"/>
      <c r="AT696" s="131" t="str">
        <f t="shared" si="33"/>
        <v>()</v>
      </c>
      <c r="AU696" s="132" t="e">
        <f t="shared" si="34"/>
        <v>#N/A</v>
      </c>
    </row>
    <row r="697" spans="1:47">
      <c r="A697" s="134"/>
      <c r="B697" s="134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6"/>
      <c r="O697" s="137"/>
      <c r="P697" s="136"/>
      <c r="Q697" s="136"/>
      <c r="R697" s="136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9"/>
      <c r="AN697" s="139"/>
      <c r="AO697" s="139"/>
      <c r="AP697" s="139"/>
      <c r="AQ697" s="140" t="e">
        <f t="shared" si="32"/>
        <v>#N/A</v>
      </c>
      <c r="AR697" s="103"/>
      <c r="AT697" s="131" t="str">
        <f t="shared" si="33"/>
        <v>()</v>
      </c>
      <c r="AU697" s="132" t="e">
        <f t="shared" si="34"/>
        <v>#N/A</v>
      </c>
    </row>
    <row r="698" spans="1:47">
      <c r="A698" s="134"/>
      <c r="B698" s="134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6"/>
      <c r="O698" s="137"/>
      <c r="P698" s="136"/>
      <c r="Q698" s="136"/>
      <c r="R698" s="136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9"/>
      <c r="AN698" s="139"/>
      <c r="AO698" s="139"/>
      <c r="AP698" s="139"/>
      <c r="AQ698" s="140" t="e">
        <f t="shared" si="32"/>
        <v>#N/A</v>
      </c>
      <c r="AR698" s="103"/>
      <c r="AT698" s="131" t="str">
        <f t="shared" si="33"/>
        <v>()</v>
      </c>
      <c r="AU698" s="132" t="e">
        <f t="shared" si="34"/>
        <v>#N/A</v>
      </c>
    </row>
    <row r="699" spans="1:47">
      <c r="A699" s="134"/>
      <c r="B699" s="134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6"/>
      <c r="O699" s="137"/>
      <c r="P699" s="136"/>
      <c r="Q699" s="136"/>
      <c r="R699" s="136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9"/>
      <c r="AN699" s="139"/>
      <c r="AO699" s="139"/>
      <c r="AP699" s="139"/>
      <c r="AQ699" s="140" t="e">
        <f t="shared" si="32"/>
        <v>#N/A</v>
      </c>
      <c r="AR699" s="103"/>
      <c r="AT699" s="131" t="str">
        <f t="shared" si="33"/>
        <v>()</v>
      </c>
      <c r="AU699" s="132" t="e">
        <f t="shared" si="34"/>
        <v>#N/A</v>
      </c>
    </row>
    <row r="700" spans="1:47">
      <c r="A700" s="134"/>
      <c r="B700" s="134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6"/>
      <c r="O700" s="137"/>
      <c r="P700" s="136"/>
      <c r="Q700" s="136"/>
      <c r="R700" s="136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9"/>
      <c r="AN700" s="139"/>
      <c r="AO700" s="139"/>
      <c r="AP700" s="139"/>
      <c r="AQ700" s="140" t="e">
        <f t="shared" si="32"/>
        <v>#N/A</v>
      </c>
      <c r="AR700" s="103"/>
      <c r="AT700" s="131" t="str">
        <f t="shared" si="33"/>
        <v>()</v>
      </c>
      <c r="AU700" s="132" t="e">
        <f t="shared" si="34"/>
        <v>#N/A</v>
      </c>
    </row>
    <row r="701" spans="1:47">
      <c r="A701" s="134"/>
      <c r="B701" s="134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6"/>
      <c r="O701" s="137"/>
      <c r="P701" s="136"/>
      <c r="Q701" s="136"/>
      <c r="R701" s="136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9"/>
      <c r="AN701" s="139"/>
      <c r="AO701" s="139"/>
      <c r="AP701" s="139"/>
      <c r="AQ701" s="140" t="e">
        <f t="shared" si="32"/>
        <v>#N/A</v>
      </c>
      <c r="AR701" s="103"/>
      <c r="AT701" s="131" t="str">
        <f t="shared" si="33"/>
        <v>()</v>
      </c>
      <c r="AU701" s="132" t="e">
        <f t="shared" si="34"/>
        <v>#N/A</v>
      </c>
    </row>
    <row r="702" spans="1:47">
      <c r="A702" s="134"/>
      <c r="B702" s="134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6"/>
      <c r="O702" s="137"/>
      <c r="P702" s="136"/>
      <c r="Q702" s="136"/>
      <c r="R702" s="136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9"/>
      <c r="AN702" s="139"/>
      <c r="AO702" s="139"/>
      <c r="AP702" s="139"/>
      <c r="AQ702" s="140" t="e">
        <f t="shared" si="32"/>
        <v>#N/A</v>
      </c>
      <c r="AR702" s="103"/>
      <c r="AT702" s="131" t="str">
        <f t="shared" si="33"/>
        <v>()</v>
      </c>
      <c r="AU702" s="132" t="e">
        <f t="shared" si="34"/>
        <v>#N/A</v>
      </c>
    </row>
    <row r="703" spans="1:47">
      <c r="A703" s="134"/>
      <c r="B703" s="134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6"/>
      <c r="O703" s="137"/>
      <c r="P703" s="136"/>
      <c r="Q703" s="136"/>
      <c r="R703" s="136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9"/>
      <c r="AN703" s="139"/>
      <c r="AO703" s="139"/>
      <c r="AP703" s="139"/>
      <c r="AQ703" s="140" t="e">
        <f t="shared" si="32"/>
        <v>#N/A</v>
      </c>
      <c r="AR703" s="103"/>
      <c r="AT703" s="131" t="str">
        <f t="shared" si="33"/>
        <v>()</v>
      </c>
      <c r="AU703" s="132" t="e">
        <f t="shared" si="34"/>
        <v>#N/A</v>
      </c>
    </row>
    <row r="704" spans="1:47">
      <c r="A704" s="134"/>
      <c r="B704" s="134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6"/>
      <c r="O704" s="137"/>
      <c r="P704" s="136"/>
      <c r="Q704" s="136"/>
      <c r="R704" s="136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9"/>
      <c r="AN704" s="139"/>
      <c r="AO704" s="139"/>
      <c r="AP704" s="139"/>
      <c r="AQ704" s="140" t="e">
        <f t="shared" si="32"/>
        <v>#N/A</v>
      </c>
      <c r="AR704" s="103"/>
      <c r="AT704" s="131" t="str">
        <f t="shared" si="33"/>
        <v>()</v>
      </c>
      <c r="AU704" s="132" t="e">
        <f t="shared" si="34"/>
        <v>#N/A</v>
      </c>
    </row>
    <row r="705" spans="1:47">
      <c r="A705" s="134"/>
      <c r="B705" s="134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6"/>
      <c r="O705" s="137"/>
      <c r="P705" s="136"/>
      <c r="Q705" s="136"/>
      <c r="R705" s="136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9"/>
      <c r="AN705" s="139"/>
      <c r="AO705" s="139"/>
      <c r="AP705" s="139"/>
      <c r="AQ705" s="140" t="e">
        <f t="shared" si="32"/>
        <v>#N/A</v>
      </c>
      <c r="AR705" s="103"/>
      <c r="AT705" s="131" t="str">
        <f t="shared" si="33"/>
        <v>()</v>
      </c>
      <c r="AU705" s="132" t="e">
        <f t="shared" si="34"/>
        <v>#N/A</v>
      </c>
    </row>
    <row r="706" spans="1:47">
      <c r="A706" s="134"/>
      <c r="B706" s="134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6"/>
      <c r="O706" s="137"/>
      <c r="P706" s="136"/>
      <c r="Q706" s="136"/>
      <c r="R706" s="136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9"/>
      <c r="AN706" s="139"/>
      <c r="AO706" s="139"/>
      <c r="AP706" s="139"/>
      <c r="AQ706" s="140" t="e">
        <f t="shared" si="32"/>
        <v>#N/A</v>
      </c>
      <c r="AR706" s="103"/>
      <c r="AT706" s="131" t="str">
        <f t="shared" si="33"/>
        <v>()</v>
      </c>
      <c r="AU706" s="132" t="e">
        <f t="shared" si="34"/>
        <v>#N/A</v>
      </c>
    </row>
    <row r="707" spans="1:47">
      <c r="A707" s="134"/>
      <c r="B707" s="134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6"/>
      <c r="O707" s="137"/>
      <c r="P707" s="136"/>
      <c r="Q707" s="136"/>
      <c r="R707" s="136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9"/>
      <c r="AN707" s="139"/>
      <c r="AO707" s="139"/>
      <c r="AP707" s="139"/>
      <c r="AQ707" s="140" t="e">
        <f t="shared" si="32"/>
        <v>#N/A</v>
      </c>
      <c r="AR707" s="103"/>
      <c r="AT707" s="131" t="str">
        <f t="shared" si="33"/>
        <v>()</v>
      </c>
      <c r="AU707" s="132" t="e">
        <f t="shared" si="34"/>
        <v>#N/A</v>
      </c>
    </row>
    <row r="708" spans="1:47">
      <c r="A708" s="134"/>
      <c r="B708" s="134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6"/>
      <c r="O708" s="137"/>
      <c r="P708" s="136"/>
      <c r="Q708" s="136"/>
      <c r="R708" s="136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9"/>
      <c r="AN708" s="139"/>
      <c r="AO708" s="139"/>
      <c r="AP708" s="139"/>
      <c r="AQ708" s="140" t="e">
        <f t="shared" ref="AQ708:AQ771" si="35">VLOOKUP(S708&amp;AF708,AV:AW,2,0)</f>
        <v>#N/A</v>
      </c>
      <c r="AR708" s="103"/>
      <c r="AT708" s="131" t="str">
        <f t="shared" ref="AT708:AT771" si="36">C708&amp;"("&amp;D708&amp;")"</f>
        <v>()</v>
      </c>
      <c r="AU708" s="132" t="e">
        <f t="shared" si="34"/>
        <v>#N/A</v>
      </c>
    </row>
    <row r="709" spans="1:47">
      <c r="A709" s="134"/>
      <c r="B709" s="134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6"/>
      <c r="O709" s="137"/>
      <c r="P709" s="136"/>
      <c r="Q709" s="136"/>
      <c r="R709" s="136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9"/>
      <c r="AN709" s="139"/>
      <c r="AO709" s="139"/>
      <c r="AP709" s="139"/>
      <c r="AQ709" s="140" t="e">
        <f t="shared" si="35"/>
        <v>#N/A</v>
      </c>
      <c r="AR709" s="103"/>
      <c r="AT709" s="131" t="str">
        <f t="shared" si="36"/>
        <v>()</v>
      </c>
      <c r="AU709" s="132" t="e">
        <f t="shared" si="34"/>
        <v>#N/A</v>
      </c>
    </row>
    <row r="710" spans="1:47">
      <c r="A710" s="134"/>
      <c r="B710" s="134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6"/>
      <c r="O710" s="137"/>
      <c r="P710" s="136"/>
      <c r="Q710" s="136"/>
      <c r="R710" s="136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9"/>
      <c r="AN710" s="139"/>
      <c r="AO710" s="139"/>
      <c r="AP710" s="139"/>
      <c r="AQ710" s="140" t="e">
        <f t="shared" si="35"/>
        <v>#N/A</v>
      </c>
      <c r="AR710" s="103"/>
      <c r="AT710" s="131" t="str">
        <f t="shared" si="36"/>
        <v>()</v>
      </c>
      <c r="AU710" s="132" t="e">
        <f t="shared" si="34"/>
        <v>#N/A</v>
      </c>
    </row>
    <row r="711" spans="1:47">
      <c r="A711" s="134"/>
      <c r="B711" s="134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6"/>
      <c r="O711" s="137"/>
      <c r="P711" s="136"/>
      <c r="Q711" s="136"/>
      <c r="R711" s="136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9"/>
      <c r="AN711" s="139"/>
      <c r="AO711" s="139"/>
      <c r="AP711" s="139"/>
      <c r="AQ711" s="140" t="e">
        <f t="shared" si="35"/>
        <v>#N/A</v>
      </c>
      <c r="AR711" s="103"/>
      <c r="AT711" s="131" t="str">
        <f t="shared" si="36"/>
        <v>()</v>
      </c>
      <c r="AU711" s="132" t="e">
        <f t="shared" si="34"/>
        <v>#N/A</v>
      </c>
    </row>
    <row r="712" spans="1:47">
      <c r="A712" s="134"/>
      <c r="B712" s="134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6"/>
      <c r="O712" s="137"/>
      <c r="P712" s="136"/>
      <c r="Q712" s="136"/>
      <c r="R712" s="136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9"/>
      <c r="AN712" s="139"/>
      <c r="AO712" s="139"/>
      <c r="AP712" s="139"/>
      <c r="AQ712" s="140" t="e">
        <f t="shared" si="35"/>
        <v>#N/A</v>
      </c>
      <c r="AR712" s="103"/>
      <c r="AT712" s="131" t="str">
        <f t="shared" si="36"/>
        <v>()</v>
      </c>
      <c r="AU712" s="132" t="e">
        <f t="shared" si="34"/>
        <v>#N/A</v>
      </c>
    </row>
    <row r="713" spans="1:47">
      <c r="A713" s="134"/>
      <c r="B713" s="134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6"/>
      <c r="O713" s="137"/>
      <c r="P713" s="136"/>
      <c r="Q713" s="136"/>
      <c r="R713" s="136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9"/>
      <c r="AN713" s="139"/>
      <c r="AO713" s="139"/>
      <c r="AP713" s="139"/>
      <c r="AQ713" s="140" t="e">
        <f t="shared" si="35"/>
        <v>#N/A</v>
      </c>
      <c r="AR713" s="103"/>
      <c r="AT713" s="131" t="str">
        <f t="shared" si="36"/>
        <v>()</v>
      </c>
      <c r="AU713" s="132" t="e">
        <f t="shared" si="34"/>
        <v>#N/A</v>
      </c>
    </row>
    <row r="714" spans="1:47">
      <c r="A714" s="134"/>
      <c r="B714" s="134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6"/>
      <c r="O714" s="137"/>
      <c r="P714" s="136"/>
      <c r="Q714" s="136"/>
      <c r="R714" s="136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9"/>
      <c r="AN714" s="139"/>
      <c r="AO714" s="139"/>
      <c r="AP714" s="139"/>
      <c r="AQ714" s="140" t="e">
        <f t="shared" si="35"/>
        <v>#N/A</v>
      </c>
      <c r="AR714" s="103"/>
      <c r="AT714" s="131" t="str">
        <f t="shared" si="36"/>
        <v>()</v>
      </c>
      <c r="AU714" s="132" t="e">
        <f t="shared" si="34"/>
        <v>#N/A</v>
      </c>
    </row>
    <row r="715" spans="1:47">
      <c r="A715" s="134"/>
      <c r="B715" s="134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6"/>
      <c r="O715" s="137"/>
      <c r="P715" s="136"/>
      <c r="Q715" s="136"/>
      <c r="R715" s="136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9"/>
      <c r="AN715" s="139"/>
      <c r="AO715" s="139"/>
      <c r="AP715" s="139"/>
      <c r="AQ715" s="140" t="e">
        <f t="shared" si="35"/>
        <v>#N/A</v>
      </c>
      <c r="AR715" s="103"/>
      <c r="AT715" s="131" t="str">
        <f t="shared" si="36"/>
        <v>()</v>
      </c>
      <c r="AU715" s="132" t="e">
        <f t="shared" si="34"/>
        <v>#N/A</v>
      </c>
    </row>
    <row r="716" spans="1:47">
      <c r="A716" s="134"/>
      <c r="B716" s="134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6"/>
      <c r="O716" s="137"/>
      <c r="P716" s="136"/>
      <c r="Q716" s="136"/>
      <c r="R716" s="136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9"/>
      <c r="AN716" s="139"/>
      <c r="AO716" s="139"/>
      <c r="AP716" s="139"/>
      <c r="AQ716" s="140" t="e">
        <f t="shared" si="35"/>
        <v>#N/A</v>
      </c>
      <c r="AR716" s="103"/>
      <c r="AT716" s="131" t="str">
        <f t="shared" si="36"/>
        <v>()</v>
      </c>
      <c r="AU716" s="132" t="e">
        <f t="shared" si="34"/>
        <v>#N/A</v>
      </c>
    </row>
    <row r="717" spans="1:47">
      <c r="A717" s="134"/>
      <c r="B717" s="134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6"/>
      <c r="O717" s="137"/>
      <c r="P717" s="136"/>
      <c r="Q717" s="136"/>
      <c r="R717" s="136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9"/>
      <c r="AN717" s="139"/>
      <c r="AO717" s="139"/>
      <c r="AP717" s="139"/>
      <c r="AQ717" s="140" t="e">
        <f t="shared" si="35"/>
        <v>#N/A</v>
      </c>
      <c r="AR717" s="103"/>
      <c r="AT717" s="131" t="str">
        <f t="shared" si="36"/>
        <v>()</v>
      </c>
      <c r="AU717" s="132" t="e">
        <f t="shared" si="34"/>
        <v>#N/A</v>
      </c>
    </row>
    <row r="718" spans="1:47">
      <c r="A718" s="134"/>
      <c r="B718" s="134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6"/>
      <c r="O718" s="137"/>
      <c r="P718" s="136"/>
      <c r="Q718" s="136"/>
      <c r="R718" s="136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9"/>
      <c r="AN718" s="139"/>
      <c r="AO718" s="139"/>
      <c r="AP718" s="139"/>
      <c r="AQ718" s="140" t="e">
        <f t="shared" si="35"/>
        <v>#N/A</v>
      </c>
      <c r="AR718" s="103"/>
      <c r="AT718" s="131" t="str">
        <f t="shared" si="36"/>
        <v>()</v>
      </c>
      <c r="AU718" s="132" t="e">
        <f t="shared" si="34"/>
        <v>#N/A</v>
      </c>
    </row>
    <row r="719" spans="1:47">
      <c r="A719" s="134"/>
      <c r="B719" s="134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6"/>
      <c r="O719" s="137"/>
      <c r="P719" s="136"/>
      <c r="Q719" s="136"/>
      <c r="R719" s="136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9"/>
      <c r="AN719" s="139"/>
      <c r="AO719" s="139"/>
      <c r="AP719" s="139"/>
      <c r="AQ719" s="140" t="e">
        <f t="shared" si="35"/>
        <v>#N/A</v>
      </c>
      <c r="AR719" s="103"/>
      <c r="AT719" s="131" t="str">
        <f t="shared" si="36"/>
        <v>()</v>
      </c>
      <c r="AU719" s="132" t="e">
        <f t="shared" si="34"/>
        <v>#N/A</v>
      </c>
    </row>
    <row r="720" spans="1:47">
      <c r="A720" s="134"/>
      <c r="B720" s="134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6"/>
      <c r="O720" s="137"/>
      <c r="P720" s="136"/>
      <c r="Q720" s="136"/>
      <c r="R720" s="136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9"/>
      <c r="AN720" s="139"/>
      <c r="AO720" s="139"/>
      <c r="AP720" s="139"/>
      <c r="AQ720" s="140" t="e">
        <f t="shared" si="35"/>
        <v>#N/A</v>
      </c>
      <c r="AR720" s="103"/>
      <c r="AT720" s="131" t="str">
        <f t="shared" si="36"/>
        <v>()</v>
      </c>
      <c r="AU720" s="132" t="e">
        <f t="shared" si="34"/>
        <v>#N/A</v>
      </c>
    </row>
    <row r="721" spans="1:47">
      <c r="A721" s="134"/>
      <c r="B721" s="134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6"/>
      <c r="O721" s="137"/>
      <c r="P721" s="136"/>
      <c r="Q721" s="136"/>
      <c r="R721" s="136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9"/>
      <c r="AN721" s="139"/>
      <c r="AO721" s="139"/>
      <c r="AP721" s="139"/>
      <c r="AQ721" s="140" t="e">
        <f t="shared" si="35"/>
        <v>#N/A</v>
      </c>
      <c r="AR721" s="103"/>
      <c r="AT721" s="131" t="str">
        <f t="shared" si="36"/>
        <v>()</v>
      </c>
      <c r="AU721" s="132" t="e">
        <f t="shared" si="34"/>
        <v>#N/A</v>
      </c>
    </row>
    <row r="722" spans="1:47">
      <c r="A722" s="134"/>
      <c r="B722" s="134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6"/>
      <c r="O722" s="137"/>
      <c r="P722" s="136"/>
      <c r="Q722" s="136"/>
      <c r="R722" s="136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9"/>
      <c r="AN722" s="139"/>
      <c r="AO722" s="139"/>
      <c r="AP722" s="139"/>
      <c r="AQ722" s="140" t="e">
        <f t="shared" si="35"/>
        <v>#N/A</v>
      </c>
      <c r="AR722" s="103"/>
      <c r="AT722" s="131" t="str">
        <f t="shared" si="36"/>
        <v>()</v>
      </c>
      <c r="AU722" s="132" t="e">
        <f t="shared" si="34"/>
        <v>#N/A</v>
      </c>
    </row>
    <row r="723" spans="1:47">
      <c r="A723" s="134"/>
      <c r="B723" s="134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6"/>
      <c r="O723" s="137"/>
      <c r="P723" s="136"/>
      <c r="Q723" s="136"/>
      <c r="R723" s="136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9"/>
      <c r="AN723" s="139"/>
      <c r="AO723" s="139"/>
      <c r="AP723" s="139"/>
      <c r="AQ723" s="140" t="e">
        <f t="shared" si="35"/>
        <v>#N/A</v>
      </c>
      <c r="AR723" s="103"/>
      <c r="AT723" s="131" t="str">
        <f t="shared" si="36"/>
        <v>()</v>
      </c>
      <c r="AU723" s="132" t="e">
        <f t="shared" si="34"/>
        <v>#N/A</v>
      </c>
    </row>
    <row r="724" spans="1:47">
      <c r="A724" s="134"/>
      <c r="B724" s="134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6"/>
      <c r="O724" s="137"/>
      <c r="P724" s="136"/>
      <c r="Q724" s="136"/>
      <c r="R724" s="136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9"/>
      <c r="AN724" s="139"/>
      <c r="AO724" s="139"/>
      <c r="AP724" s="139"/>
      <c r="AQ724" s="140" t="e">
        <f t="shared" si="35"/>
        <v>#N/A</v>
      </c>
      <c r="AR724" s="103"/>
      <c r="AT724" s="131" t="str">
        <f t="shared" si="36"/>
        <v>()</v>
      </c>
      <c r="AU724" s="132" t="e">
        <f t="shared" si="34"/>
        <v>#N/A</v>
      </c>
    </row>
    <row r="725" spans="1:47">
      <c r="A725" s="134"/>
      <c r="B725" s="134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6"/>
      <c r="O725" s="137"/>
      <c r="P725" s="136"/>
      <c r="Q725" s="136"/>
      <c r="R725" s="136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9"/>
      <c r="AN725" s="139"/>
      <c r="AO725" s="139"/>
      <c r="AP725" s="139"/>
      <c r="AQ725" s="140" t="e">
        <f t="shared" si="35"/>
        <v>#N/A</v>
      </c>
      <c r="AR725" s="103"/>
      <c r="AT725" s="131" t="str">
        <f t="shared" si="36"/>
        <v>()</v>
      </c>
      <c r="AU725" s="132" t="e">
        <f t="shared" si="34"/>
        <v>#N/A</v>
      </c>
    </row>
    <row r="726" spans="1:47">
      <c r="A726" s="134"/>
      <c r="B726" s="134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6"/>
      <c r="O726" s="137"/>
      <c r="P726" s="136"/>
      <c r="Q726" s="136"/>
      <c r="R726" s="136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9"/>
      <c r="AN726" s="139"/>
      <c r="AO726" s="139"/>
      <c r="AP726" s="139"/>
      <c r="AQ726" s="140" t="e">
        <f t="shared" si="35"/>
        <v>#N/A</v>
      </c>
      <c r="AR726" s="103"/>
      <c r="AT726" s="131" t="str">
        <f t="shared" si="36"/>
        <v>()</v>
      </c>
      <c r="AU726" s="132" t="e">
        <f t="shared" si="34"/>
        <v>#N/A</v>
      </c>
    </row>
    <row r="727" spans="1:47">
      <c r="A727" s="134"/>
      <c r="B727" s="134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6"/>
      <c r="O727" s="137"/>
      <c r="P727" s="136"/>
      <c r="Q727" s="136"/>
      <c r="R727" s="136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9"/>
      <c r="AN727" s="139"/>
      <c r="AO727" s="139"/>
      <c r="AP727" s="139"/>
      <c r="AQ727" s="140" t="e">
        <f t="shared" si="35"/>
        <v>#N/A</v>
      </c>
      <c r="AR727" s="103"/>
      <c r="AT727" s="131" t="str">
        <f t="shared" si="36"/>
        <v>()</v>
      </c>
      <c r="AU727" s="132" t="e">
        <f t="shared" si="34"/>
        <v>#N/A</v>
      </c>
    </row>
    <row r="728" spans="1:47">
      <c r="A728" s="134"/>
      <c r="B728" s="134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6"/>
      <c r="O728" s="137"/>
      <c r="P728" s="136"/>
      <c r="Q728" s="136"/>
      <c r="R728" s="136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9"/>
      <c r="AN728" s="139"/>
      <c r="AO728" s="139"/>
      <c r="AP728" s="139"/>
      <c r="AQ728" s="140" t="e">
        <f t="shared" si="35"/>
        <v>#N/A</v>
      </c>
      <c r="AR728" s="103"/>
      <c r="AT728" s="131" t="str">
        <f t="shared" si="36"/>
        <v>()</v>
      </c>
      <c r="AU728" s="132" t="e">
        <f t="shared" si="34"/>
        <v>#N/A</v>
      </c>
    </row>
    <row r="729" spans="1:47">
      <c r="A729" s="134"/>
      <c r="B729" s="134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6"/>
      <c r="O729" s="137"/>
      <c r="P729" s="136"/>
      <c r="Q729" s="136"/>
      <c r="R729" s="136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9"/>
      <c r="AN729" s="139"/>
      <c r="AO729" s="139"/>
      <c r="AP729" s="139"/>
      <c r="AQ729" s="140" t="e">
        <f t="shared" si="35"/>
        <v>#N/A</v>
      </c>
      <c r="AR729" s="103"/>
      <c r="AT729" s="131" t="str">
        <f t="shared" si="36"/>
        <v>()</v>
      </c>
      <c r="AU729" s="132" t="e">
        <f t="shared" si="34"/>
        <v>#N/A</v>
      </c>
    </row>
    <row r="730" spans="1:47">
      <c r="A730" s="134"/>
      <c r="B730" s="134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6"/>
      <c r="O730" s="137"/>
      <c r="P730" s="136"/>
      <c r="Q730" s="136"/>
      <c r="R730" s="136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9"/>
      <c r="AN730" s="139"/>
      <c r="AO730" s="139"/>
      <c r="AP730" s="139"/>
      <c r="AQ730" s="140" t="e">
        <f t="shared" si="35"/>
        <v>#N/A</v>
      </c>
      <c r="AR730" s="103"/>
      <c r="AT730" s="131" t="str">
        <f t="shared" si="36"/>
        <v>()</v>
      </c>
      <c r="AU730" s="132" t="e">
        <f t="shared" si="34"/>
        <v>#N/A</v>
      </c>
    </row>
    <row r="731" spans="1:47">
      <c r="A731" s="134"/>
      <c r="B731" s="134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6"/>
      <c r="O731" s="137"/>
      <c r="P731" s="136"/>
      <c r="Q731" s="136"/>
      <c r="R731" s="136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9"/>
      <c r="AN731" s="139"/>
      <c r="AO731" s="139"/>
      <c r="AP731" s="139"/>
      <c r="AQ731" s="140" t="e">
        <f t="shared" si="35"/>
        <v>#N/A</v>
      </c>
      <c r="AR731" s="103"/>
      <c r="AT731" s="131" t="str">
        <f t="shared" si="36"/>
        <v>()</v>
      </c>
      <c r="AU731" s="132" t="e">
        <f t="shared" si="34"/>
        <v>#N/A</v>
      </c>
    </row>
    <row r="732" spans="1:47">
      <c r="A732" s="134"/>
      <c r="B732" s="134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6"/>
      <c r="O732" s="137"/>
      <c r="P732" s="136"/>
      <c r="Q732" s="136"/>
      <c r="R732" s="136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9"/>
      <c r="AN732" s="139"/>
      <c r="AO732" s="139"/>
      <c r="AP732" s="139"/>
      <c r="AQ732" s="140" t="e">
        <f t="shared" si="35"/>
        <v>#N/A</v>
      </c>
      <c r="AR732" s="103"/>
      <c r="AT732" s="131" t="str">
        <f t="shared" si="36"/>
        <v>()</v>
      </c>
      <c r="AU732" s="132" t="e">
        <f t="shared" si="34"/>
        <v>#N/A</v>
      </c>
    </row>
    <row r="733" spans="1:47">
      <c r="A733" s="134"/>
      <c r="B733" s="134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6"/>
      <c r="O733" s="137"/>
      <c r="P733" s="136"/>
      <c r="Q733" s="136"/>
      <c r="R733" s="136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9"/>
      <c r="AN733" s="139"/>
      <c r="AO733" s="139"/>
      <c r="AP733" s="139"/>
      <c r="AQ733" s="140" t="e">
        <f t="shared" si="35"/>
        <v>#N/A</v>
      </c>
      <c r="AR733" s="103"/>
      <c r="AT733" s="131" t="str">
        <f t="shared" si="36"/>
        <v>()</v>
      </c>
      <c r="AU733" s="132" t="e">
        <f t="shared" si="34"/>
        <v>#N/A</v>
      </c>
    </row>
    <row r="734" spans="1:47">
      <c r="A734" s="134"/>
      <c r="B734" s="134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6"/>
      <c r="O734" s="137"/>
      <c r="P734" s="136"/>
      <c r="Q734" s="136"/>
      <c r="R734" s="136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9"/>
      <c r="AN734" s="139"/>
      <c r="AO734" s="139"/>
      <c r="AP734" s="139"/>
      <c r="AQ734" s="140" t="e">
        <f t="shared" si="35"/>
        <v>#N/A</v>
      </c>
      <c r="AR734" s="103"/>
      <c r="AT734" s="131" t="str">
        <f t="shared" si="36"/>
        <v>()</v>
      </c>
      <c r="AU734" s="132" t="e">
        <f t="shared" ref="AU734:AU797" si="37">AT734&amp;IF(COUNTIF(AQ735:AQ1646,AQ734),"，"&amp;VLOOKUP(AQ734,AQ735:AU1646,5,0),"")</f>
        <v>#N/A</v>
      </c>
    </row>
    <row r="735" spans="1:47">
      <c r="A735" s="134"/>
      <c r="B735" s="134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6"/>
      <c r="O735" s="137"/>
      <c r="P735" s="136"/>
      <c r="Q735" s="136"/>
      <c r="R735" s="136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9"/>
      <c r="AN735" s="139"/>
      <c r="AO735" s="139"/>
      <c r="AP735" s="139"/>
      <c r="AQ735" s="140" t="e">
        <f t="shared" si="35"/>
        <v>#N/A</v>
      </c>
      <c r="AR735" s="103"/>
      <c r="AT735" s="131" t="str">
        <f t="shared" si="36"/>
        <v>()</v>
      </c>
      <c r="AU735" s="132" t="e">
        <f t="shared" si="37"/>
        <v>#N/A</v>
      </c>
    </row>
    <row r="736" spans="1:47">
      <c r="A736" s="134"/>
      <c r="B736" s="134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6"/>
      <c r="O736" s="137"/>
      <c r="P736" s="136"/>
      <c r="Q736" s="136"/>
      <c r="R736" s="136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9"/>
      <c r="AN736" s="139"/>
      <c r="AO736" s="139"/>
      <c r="AP736" s="139"/>
      <c r="AQ736" s="140" t="e">
        <f t="shared" si="35"/>
        <v>#N/A</v>
      </c>
      <c r="AR736" s="103"/>
      <c r="AT736" s="131" t="str">
        <f t="shared" si="36"/>
        <v>()</v>
      </c>
      <c r="AU736" s="132" t="e">
        <f t="shared" si="37"/>
        <v>#N/A</v>
      </c>
    </row>
    <row r="737" spans="1:47">
      <c r="A737" s="134"/>
      <c r="B737" s="134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6"/>
      <c r="O737" s="137"/>
      <c r="P737" s="136"/>
      <c r="Q737" s="136"/>
      <c r="R737" s="136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9"/>
      <c r="AN737" s="139"/>
      <c r="AO737" s="139"/>
      <c r="AP737" s="139"/>
      <c r="AQ737" s="140" t="e">
        <f t="shared" si="35"/>
        <v>#N/A</v>
      </c>
      <c r="AR737" s="103"/>
      <c r="AT737" s="131" t="str">
        <f t="shared" si="36"/>
        <v>()</v>
      </c>
      <c r="AU737" s="132" t="e">
        <f t="shared" si="37"/>
        <v>#N/A</v>
      </c>
    </row>
    <row r="738" spans="1:47">
      <c r="A738" s="134"/>
      <c r="B738" s="134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6"/>
      <c r="O738" s="137"/>
      <c r="P738" s="136"/>
      <c r="Q738" s="136"/>
      <c r="R738" s="136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9"/>
      <c r="AN738" s="139"/>
      <c r="AO738" s="139"/>
      <c r="AP738" s="139"/>
      <c r="AQ738" s="140" t="e">
        <f t="shared" si="35"/>
        <v>#N/A</v>
      </c>
      <c r="AR738" s="103"/>
      <c r="AT738" s="131" t="str">
        <f t="shared" si="36"/>
        <v>()</v>
      </c>
      <c r="AU738" s="132" t="e">
        <f t="shared" si="37"/>
        <v>#N/A</v>
      </c>
    </row>
    <row r="739" spans="1:47">
      <c r="A739" s="134"/>
      <c r="B739" s="134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6"/>
      <c r="O739" s="137"/>
      <c r="P739" s="136"/>
      <c r="Q739" s="136"/>
      <c r="R739" s="136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9"/>
      <c r="AN739" s="139"/>
      <c r="AO739" s="139"/>
      <c r="AP739" s="139"/>
      <c r="AQ739" s="140" t="e">
        <f t="shared" si="35"/>
        <v>#N/A</v>
      </c>
      <c r="AR739" s="103"/>
      <c r="AT739" s="131" t="str">
        <f t="shared" si="36"/>
        <v>()</v>
      </c>
      <c r="AU739" s="132" t="e">
        <f t="shared" si="37"/>
        <v>#N/A</v>
      </c>
    </row>
    <row r="740" spans="1:47">
      <c r="A740" s="134"/>
      <c r="B740" s="134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6"/>
      <c r="O740" s="137"/>
      <c r="P740" s="136"/>
      <c r="Q740" s="136"/>
      <c r="R740" s="136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9"/>
      <c r="AN740" s="139"/>
      <c r="AO740" s="139"/>
      <c r="AP740" s="139"/>
      <c r="AQ740" s="140" t="e">
        <f t="shared" si="35"/>
        <v>#N/A</v>
      </c>
      <c r="AR740" s="103"/>
      <c r="AT740" s="131" t="str">
        <f t="shared" si="36"/>
        <v>()</v>
      </c>
      <c r="AU740" s="132" t="e">
        <f t="shared" si="37"/>
        <v>#N/A</v>
      </c>
    </row>
    <row r="741" spans="1:47">
      <c r="A741" s="134"/>
      <c r="B741" s="134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6"/>
      <c r="O741" s="137"/>
      <c r="P741" s="136"/>
      <c r="Q741" s="136"/>
      <c r="R741" s="136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9"/>
      <c r="AN741" s="139"/>
      <c r="AO741" s="139"/>
      <c r="AP741" s="139"/>
      <c r="AQ741" s="140" t="e">
        <f t="shared" si="35"/>
        <v>#N/A</v>
      </c>
      <c r="AR741" s="103"/>
      <c r="AT741" s="131" t="str">
        <f t="shared" si="36"/>
        <v>()</v>
      </c>
      <c r="AU741" s="132" t="e">
        <f t="shared" si="37"/>
        <v>#N/A</v>
      </c>
    </row>
    <row r="742" spans="1:47">
      <c r="A742" s="134"/>
      <c r="B742" s="134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6"/>
      <c r="O742" s="137"/>
      <c r="P742" s="136"/>
      <c r="Q742" s="136"/>
      <c r="R742" s="136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9"/>
      <c r="AN742" s="139"/>
      <c r="AO742" s="139"/>
      <c r="AP742" s="139"/>
      <c r="AQ742" s="140" t="e">
        <f t="shared" si="35"/>
        <v>#N/A</v>
      </c>
      <c r="AR742" s="103"/>
      <c r="AT742" s="131" t="str">
        <f t="shared" si="36"/>
        <v>()</v>
      </c>
      <c r="AU742" s="132" t="e">
        <f t="shared" si="37"/>
        <v>#N/A</v>
      </c>
    </row>
    <row r="743" spans="1:47">
      <c r="A743" s="134"/>
      <c r="B743" s="134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6"/>
      <c r="O743" s="137"/>
      <c r="P743" s="136"/>
      <c r="Q743" s="136"/>
      <c r="R743" s="136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9"/>
      <c r="AN743" s="139"/>
      <c r="AO743" s="139"/>
      <c r="AP743" s="139"/>
      <c r="AQ743" s="140" t="e">
        <f t="shared" si="35"/>
        <v>#N/A</v>
      </c>
      <c r="AR743" s="103"/>
      <c r="AT743" s="131" t="str">
        <f t="shared" si="36"/>
        <v>()</v>
      </c>
      <c r="AU743" s="132" t="e">
        <f t="shared" si="37"/>
        <v>#N/A</v>
      </c>
    </row>
    <row r="744" spans="1:47">
      <c r="A744" s="134"/>
      <c r="B744" s="134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6"/>
      <c r="O744" s="137"/>
      <c r="P744" s="136"/>
      <c r="Q744" s="136"/>
      <c r="R744" s="136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9"/>
      <c r="AN744" s="139"/>
      <c r="AO744" s="139"/>
      <c r="AP744" s="139"/>
      <c r="AQ744" s="140" t="e">
        <f t="shared" si="35"/>
        <v>#N/A</v>
      </c>
      <c r="AR744" s="103"/>
      <c r="AT744" s="131" t="str">
        <f t="shared" si="36"/>
        <v>()</v>
      </c>
      <c r="AU744" s="132" t="e">
        <f t="shared" si="37"/>
        <v>#N/A</v>
      </c>
    </row>
    <row r="745" spans="1:47">
      <c r="A745" s="134"/>
      <c r="B745" s="134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6"/>
      <c r="O745" s="137"/>
      <c r="P745" s="136"/>
      <c r="Q745" s="136"/>
      <c r="R745" s="136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9"/>
      <c r="AN745" s="139"/>
      <c r="AO745" s="139"/>
      <c r="AP745" s="139"/>
      <c r="AQ745" s="140" t="e">
        <f t="shared" si="35"/>
        <v>#N/A</v>
      </c>
      <c r="AR745" s="103"/>
      <c r="AT745" s="131" t="str">
        <f t="shared" si="36"/>
        <v>()</v>
      </c>
      <c r="AU745" s="132" t="e">
        <f t="shared" si="37"/>
        <v>#N/A</v>
      </c>
    </row>
    <row r="746" spans="1:47">
      <c r="A746" s="134"/>
      <c r="B746" s="134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6"/>
      <c r="O746" s="137"/>
      <c r="P746" s="136"/>
      <c r="Q746" s="136"/>
      <c r="R746" s="136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9"/>
      <c r="AN746" s="139"/>
      <c r="AO746" s="139"/>
      <c r="AP746" s="139"/>
      <c r="AQ746" s="140" t="e">
        <f t="shared" si="35"/>
        <v>#N/A</v>
      </c>
      <c r="AR746" s="103"/>
      <c r="AT746" s="131" t="str">
        <f t="shared" si="36"/>
        <v>()</v>
      </c>
      <c r="AU746" s="132" t="e">
        <f t="shared" si="37"/>
        <v>#N/A</v>
      </c>
    </row>
    <row r="747" spans="1:47">
      <c r="A747" s="134"/>
      <c r="B747" s="134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6"/>
      <c r="O747" s="137"/>
      <c r="P747" s="136"/>
      <c r="Q747" s="136"/>
      <c r="R747" s="136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9"/>
      <c r="AN747" s="139"/>
      <c r="AO747" s="139"/>
      <c r="AP747" s="139"/>
      <c r="AQ747" s="140" t="e">
        <f t="shared" si="35"/>
        <v>#N/A</v>
      </c>
      <c r="AR747" s="103"/>
      <c r="AT747" s="131" t="str">
        <f t="shared" si="36"/>
        <v>()</v>
      </c>
      <c r="AU747" s="132" t="e">
        <f t="shared" si="37"/>
        <v>#N/A</v>
      </c>
    </row>
    <row r="748" spans="1:47">
      <c r="A748" s="134"/>
      <c r="B748" s="134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6"/>
      <c r="O748" s="137"/>
      <c r="P748" s="136"/>
      <c r="Q748" s="136"/>
      <c r="R748" s="136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9"/>
      <c r="AN748" s="139"/>
      <c r="AO748" s="139"/>
      <c r="AP748" s="139"/>
      <c r="AQ748" s="140" t="e">
        <f t="shared" si="35"/>
        <v>#N/A</v>
      </c>
      <c r="AR748" s="103"/>
      <c r="AT748" s="131" t="str">
        <f t="shared" si="36"/>
        <v>()</v>
      </c>
      <c r="AU748" s="132" t="e">
        <f t="shared" si="37"/>
        <v>#N/A</v>
      </c>
    </row>
    <row r="749" spans="1:47">
      <c r="A749" s="134"/>
      <c r="B749" s="134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6"/>
      <c r="O749" s="137"/>
      <c r="P749" s="136"/>
      <c r="Q749" s="136"/>
      <c r="R749" s="136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9"/>
      <c r="AN749" s="139"/>
      <c r="AO749" s="139"/>
      <c r="AP749" s="139"/>
      <c r="AQ749" s="140" t="e">
        <f t="shared" si="35"/>
        <v>#N/A</v>
      </c>
      <c r="AR749" s="103"/>
      <c r="AT749" s="131" t="str">
        <f t="shared" si="36"/>
        <v>()</v>
      </c>
      <c r="AU749" s="132" t="e">
        <f t="shared" si="37"/>
        <v>#N/A</v>
      </c>
    </row>
    <row r="750" spans="1:47">
      <c r="A750" s="134"/>
      <c r="B750" s="134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6"/>
      <c r="O750" s="137"/>
      <c r="P750" s="136"/>
      <c r="Q750" s="136"/>
      <c r="R750" s="136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9"/>
      <c r="AN750" s="139"/>
      <c r="AO750" s="139"/>
      <c r="AP750" s="139"/>
      <c r="AQ750" s="140" t="e">
        <f t="shared" si="35"/>
        <v>#N/A</v>
      </c>
      <c r="AR750" s="103"/>
      <c r="AT750" s="131" t="str">
        <f t="shared" si="36"/>
        <v>()</v>
      </c>
      <c r="AU750" s="132" t="e">
        <f t="shared" si="37"/>
        <v>#N/A</v>
      </c>
    </row>
    <row r="751" spans="1:47">
      <c r="A751" s="134"/>
      <c r="B751" s="134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6"/>
      <c r="O751" s="137"/>
      <c r="P751" s="136"/>
      <c r="Q751" s="136"/>
      <c r="R751" s="136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9"/>
      <c r="AN751" s="139"/>
      <c r="AO751" s="139"/>
      <c r="AP751" s="139"/>
      <c r="AQ751" s="140" t="e">
        <f t="shared" si="35"/>
        <v>#N/A</v>
      </c>
      <c r="AR751" s="103"/>
      <c r="AT751" s="131" t="str">
        <f t="shared" si="36"/>
        <v>()</v>
      </c>
      <c r="AU751" s="132" t="e">
        <f t="shared" si="37"/>
        <v>#N/A</v>
      </c>
    </row>
    <row r="752" spans="1:47">
      <c r="A752" s="134"/>
      <c r="B752" s="134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6"/>
      <c r="O752" s="137"/>
      <c r="P752" s="136"/>
      <c r="Q752" s="136"/>
      <c r="R752" s="136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9"/>
      <c r="AN752" s="139"/>
      <c r="AO752" s="139"/>
      <c r="AP752" s="139"/>
      <c r="AQ752" s="140" t="e">
        <f t="shared" si="35"/>
        <v>#N/A</v>
      </c>
      <c r="AR752" s="103"/>
      <c r="AT752" s="131" t="str">
        <f t="shared" si="36"/>
        <v>()</v>
      </c>
      <c r="AU752" s="132" t="e">
        <f t="shared" si="37"/>
        <v>#N/A</v>
      </c>
    </row>
    <row r="753" spans="1:47">
      <c r="A753" s="134"/>
      <c r="B753" s="134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6"/>
      <c r="O753" s="137"/>
      <c r="P753" s="136"/>
      <c r="Q753" s="136"/>
      <c r="R753" s="136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9"/>
      <c r="AN753" s="139"/>
      <c r="AO753" s="139"/>
      <c r="AP753" s="139"/>
      <c r="AQ753" s="140" t="e">
        <f t="shared" si="35"/>
        <v>#N/A</v>
      </c>
      <c r="AR753" s="103"/>
      <c r="AT753" s="131" t="str">
        <f t="shared" si="36"/>
        <v>()</v>
      </c>
      <c r="AU753" s="132" t="e">
        <f t="shared" si="37"/>
        <v>#N/A</v>
      </c>
    </row>
    <row r="754" spans="1:47">
      <c r="A754" s="134"/>
      <c r="B754" s="134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6"/>
      <c r="O754" s="137"/>
      <c r="P754" s="136"/>
      <c r="Q754" s="136"/>
      <c r="R754" s="136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9"/>
      <c r="AN754" s="139"/>
      <c r="AO754" s="139"/>
      <c r="AP754" s="139"/>
      <c r="AQ754" s="140" t="e">
        <f t="shared" si="35"/>
        <v>#N/A</v>
      </c>
      <c r="AR754" s="103"/>
      <c r="AT754" s="131" t="str">
        <f t="shared" si="36"/>
        <v>()</v>
      </c>
      <c r="AU754" s="132" t="e">
        <f t="shared" si="37"/>
        <v>#N/A</v>
      </c>
    </row>
    <row r="755" spans="1:47">
      <c r="A755" s="134"/>
      <c r="B755" s="134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6"/>
      <c r="O755" s="137"/>
      <c r="P755" s="136"/>
      <c r="Q755" s="136"/>
      <c r="R755" s="136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9"/>
      <c r="AN755" s="139"/>
      <c r="AO755" s="139"/>
      <c r="AP755" s="139"/>
      <c r="AQ755" s="140" t="e">
        <f t="shared" si="35"/>
        <v>#N/A</v>
      </c>
      <c r="AR755" s="103"/>
      <c r="AT755" s="131" t="str">
        <f t="shared" si="36"/>
        <v>()</v>
      </c>
      <c r="AU755" s="132" t="e">
        <f t="shared" si="37"/>
        <v>#N/A</v>
      </c>
    </row>
    <row r="756" spans="1:47">
      <c r="A756" s="134"/>
      <c r="B756" s="134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6"/>
      <c r="O756" s="137"/>
      <c r="P756" s="136"/>
      <c r="Q756" s="136"/>
      <c r="R756" s="136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9"/>
      <c r="AN756" s="139"/>
      <c r="AO756" s="139"/>
      <c r="AP756" s="139"/>
      <c r="AQ756" s="140" t="e">
        <f t="shared" si="35"/>
        <v>#N/A</v>
      </c>
      <c r="AR756" s="103"/>
      <c r="AT756" s="131" t="str">
        <f t="shared" si="36"/>
        <v>()</v>
      </c>
      <c r="AU756" s="132" t="e">
        <f t="shared" si="37"/>
        <v>#N/A</v>
      </c>
    </row>
    <row r="757" spans="1:47">
      <c r="A757" s="134"/>
      <c r="B757" s="134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6"/>
      <c r="O757" s="137"/>
      <c r="P757" s="136"/>
      <c r="Q757" s="136"/>
      <c r="R757" s="136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9"/>
      <c r="AN757" s="139"/>
      <c r="AO757" s="139"/>
      <c r="AP757" s="139"/>
      <c r="AQ757" s="140" t="e">
        <f t="shared" si="35"/>
        <v>#N/A</v>
      </c>
      <c r="AR757" s="103"/>
      <c r="AT757" s="131" t="str">
        <f t="shared" si="36"/>
        <v>()</v>
      </c>
      <c r="AU757" s="132" t="e">
        <f t="shared" si="37"/>
        <v>#N/A</v>
      </c>
    </row>
    <row r="758" spans="1:47">
      <c r="A758" s="134"/>
      <c r="B758" s="134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6"/>
      <c r="O758" s="137"/>
      <c r="P758" s="136"/>
      <c r="Q758" s="136"/>
      <c r="R758" s="136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9"/>
      <c r="AN758" s="139"/>
      <c r="AO758" s="139"/>
      <c r="AP758" s="139"/>
      <c r="AQ758" s="140" t="e">
        <f t="shared" si="35"/>
        <v>#N/A</v>
      </c>
      <c r="AR758" s="103"/>
      <c r="AT758" s="131" t="str">
        <f t="shared" si="36"/>
        <v>()</v>
      </c>
      <c r="AU758" s="132" t="e">
        <f t="shared" si="37"/>
        <v>#N/A</v>
      </c>
    </row>
    <row r="759" spans="1:47">
      <c r="A759" s="134"/>
      <c r="B759" s="134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6"/>
      <c r="O759" s="137"/>
      <c r="P759" s="136"/>
      <c r="Q759" s="136"/>
      <c r="R759" s="136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9"/>
      <c r="AN759" s="139"/>
      <c r="AO759" s="139"/>
      <c r="AP759" s="139"/>
      <c r="AQ759" s="140" t="e">
        <f t="shared" si="35"/>
        <v>#N/A</v>
      </c>
      <c r="AR759" s="103"/>
      <c r="AT759" s="131" t="str">
        <f t="shared" si="36"/>
        <v>()</v>
      </c>
      <c r="AU759" s="132" t="e">
        <f t="shared" si="37"/>
        <v>#N/A</v>
      </c>
    </row>
    <row r="760" spans="1:47">
      <c r="A760" s="134"/>
      <c r="B760" s="134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6"/>
      <c r="O760" s="137"/>
      <c r="P760" s="136"/>
      <c r="Q760" s="136"/>
      <c r="R760" s="136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9"/>
      <c r="AN760" s="139"/>
      <c r="AO760" s="139"/>
      <c r="AP760" s="139"/>
      <c r="AQ760" s="140" t="e">
        <f t="shared" si="35"/>
        <v>#N/A</v>
      </c>
      <c r="AR760" s="103"/>
      <c r="AT760" s="131" t="str">
        <f t="shared" si="36"/>
        <v>()</v>
      </c>
      <c r="AU760" s="132" t="e">
        <f t="shared" si="37"/>
        <v>#N/A</v>
      </c>
    </row>
    <row r="761" spans="1:47">
      <c r="A761" s="134"/>
      <c r="B761" s="134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6"/>
      <c r="O761" s="137"/>
      <c r="P761" s="136"/>
      <c r="Q761" s="136"/>
      <c r="R761" s="136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9"/>
      <c r="AN761" s="139"/>
      <c r="AO761" s="139"/>
      <c r="AP761" s="139"/>
      <c r="AQ761" s="140" t="e">
        <f t="shared" si="35"/>
        <v>#N/A</v>
      </c>
      <c r="AR761" s="103"/>
      <c r="AT761" s="131" t="str">
        <f t="shared" si="36"/>
        <v>()</v>
      </c>
      <c r="AU761" s="132" t="e">
        <f t="shared" si="37"/>
        <v>#N/A</v>
      </c>
    </row>
    <row r="762" spans="1:47">
      <c r="A762" s="134"/>
      <c r="B762" s="134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6"/>
      <c r="O762" s="137"/>
      <c r="P762" s="136"/>
      <c r="Q762" s="136"/>
      <c r="R762" s="136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9"/>
      <c r="AN762" s="139"/>
      <c r="AO762" s="139"/>
      <c r="AP762" s="139"/>
      <c r="AQ762" s="140" t="e">
        <f t="shared" si="35"/>
        <v>#N/A</v>
      </c>
      <c r="AR762" s="103"/>
      <c r="AT762" s="131" t="str">
        <f t="shared" si="36"/>
        <v>()</v>
      </c>
      <c r="AU762" s="132" t="e">
        <f t="shared" si="37"/>
        <v>#N/A</v>
      </c>
    </row>
    <row r="763" spans="1:47">
      <c r="A763" s="134"/>
      <c r="B763" s="134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6"/>
      <c r="O763" s="137"/>
      <c r="P763" s="136"/>
      <c r="Q763" s="136"/>
      <c r="R763" s="136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9"/>
      <c r="AN763" s="139"/>
      <c r="AO763" s="139"/>
      <c r="AP763" s="139"/>
      <c r="AQ763" s="140" t="e">
        <f t="shared" si="35"/>
        <v>#N/A</v>
      </c>
      <c r="AR763" s="103"/>
      <c r="AT763" s="131" t="str">
        <f t="shared" si="36"/>
        <v>()</v>
      </c>
      <c r="AU763" s="132" t="e">
        <f t="shared" si="37"/>
        <v>#N/A</v>
      </c>
    </row>
    <row r="764" spans="1:47">
      <c r="A764" s="134"/>
      <c r="B764" s="134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6"/>
      <c r="O764" s="137"/>
      <c r="P764" s="136"/>
      <c r="Q764" s="136"/>
      <c r="R764" s="136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9"/>
      <c r="AN764" s="139"/>
      <c r="AO764" s="139"/>
      <c r="AP764" s="139"/>
      <c r="AQ764" s="140" t="e">
        <f t="shared" si="35"/>
        <v>#N/A</v>
      </c>
      <c r="AR764" s="103"/>
      <c r="AT764" s="131" t="str">
        <f t="shared" si="36"/>
        <v>()</v>
      </c>
      <c r="AU764" s="132" t="e">
        <f t="shared" si="37"/>
        <v>#N/A</v>
      </c>
    </row>
    <row r="765" spans="1:47">
      <c r="A765" s="134"/>
      <c r="B765" s="134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6"/>
      <c r="O765" s="137"/>
      <c r="P765" s="136"/>
      <c r="Q765" s="136"/>
      <c r="R765" s="136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9"/>
      <c r="AN765" s="139"/>
      <c r="AO765" s="139"/>
      <c r="AP765" s="139"/>
      <c r="AQ765" s="140" t="e">
        <f t="shared" si="35"/>
        <v>#N/A</v>
      </c>
      <c r="AR765" s="103"/>
      <c r="AT765" s="131" t="str">
        <f t="shared" si="36"/>
        <v>()</v>
      </c>
      <c r="AU765" s="132" t="e">
        <f t="shared" si="37"/>
        <v>#N/A</v>
      </c>
    </row>
    <row r="766" spans="1:47">
      <c r="A766" s="134"/>
      <c r="B766" s="134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6"/>
      <c r="O766" s="137"/>
      <c r="P766" s="136"/>
      <c r="Q766" s="136"/>
      <c r="R766" s="136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9"/>
      <c r="AN766" s="139"/>
      <c r="AO766" s="139"/>
      <c r="AP766" s="139"/>
      <c r="AQ766" s="140" t="e">
        <f t="shared" si="35"/>
        <v>#N/A</v>
      </c>
      <c r="AR766" s="103"/>
      <c r="AT766" s="131" t="str">
        <f t="shared" si="36"/>
        <v>()</v>
      </c>
      <c r="AU766" s="132" t="e">
        <f t="shared" si="37"/>
        <v>#N/A</v>
      </c>
    </row>
    <row r="767" spans="1:47">
      <c r="A767" s="134"/>
      <c r="B767" s="134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6"/>
      <c r="O767" s="137"/>
      <c r="P767" s="136"/>
      <c r="Q767" s="136"/>
      <c r="R767" s="136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9"/>
      <c r="AN767" s="139"/>
      <c r="AO767" s="139"/>
      <c r="AP767" s="139"/>
      <c r="AQ767" s="140" t="e">
        <f t="shared" si="35"/>
        <v>#N/A</v>
      </c>
      <c r="AR767" s="103"/>
      <c r="AT767" s="131" t="str">
        <f t="shared" si="36"/>
        <v>()</v>
      </c>
      <c r="AU767" s="132" t="e">
        <f t="shared" si="37"/>
        <v>#N/A</v>
      </c>
    </row>
    <row r="768" spans="1:47">
      <c r="A768" s="134"/>
      <c r="B768" s="134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6"/>
      <c r="O768" s="137"/>
      <c r="P768" s="136"/>
      <c r="Q768" s="136"/>
      <c r="R768" s="136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9"/>
      <c r="AN768" s="139"/>
      <c r="AO768" s="139"/>
      <c r="AP768" s="139"/>
      <c r="AQ768" s="140" t="e">
        <f t="shared" si="35"/>
        <v>#N/A</v>
      </c>
      <c r="AR768" s="103"/>
      <c r="AT768" s="131" t="str">
        <f t="shared" si="36"/>
        <v>()</v>
      </c>
      <c r="AU768" s="132" t="e">
        <f t="shared" si="37"/>
        <v>#N/A</v>
      </c>
    </row>
    <row r="769" spans="1:47">
      <c r="A769" s="134"/>
      <c r="B769" s="134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6"/>
      <c r="O769" s="137"/>
      <c r="P769" s="136"/>
      <c r="Q769" s="136"/>
      <c r="R769" s="136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9"/>
      <c r="AN769" s="139"/>
      <c r="AO769" s="139"/>
      <c r="AP769" s="139"/>
      <c r="AQ769" s="140" t="e">
        <f t="shared" si="35"/>
        <v>#N/A</v>
      </c>
      <c r="AR769" s="103"/>
      <c r="AT769" s="131" t="str">
        <f t="shared" si="36"/>
        <v>()</v>
      </c>
      <c r="AU769" s="132" t="e">
        <f t="shared" si="37"/>
        <v>#N/A</v>
      </c>
    </row>
    <row r="770" spans="1:47">
      <c r="A770" s="134"/>
      <c r="B770" s="134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6"/>
      <c r="O770" s="137"/>
      <c r="P770" s="136"/>
      <c r="Q770" s="136"/>
      <c r="R770" s="136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9"/>
      <c r="AN770" s="139"/>
      <c r="AO770" s="139"/>
      <c r="AP770" s="139"/>
      <c r="AQ770" s="140" t="e">
        <f t="shared" si="35"/>
        <v>#N/A</v>
      </c>
      <c r="AR770" s="103"/>
      <c r="AT770" s="131" t="str">
        <f t="shared" si="36"/>
        <v>()</v>
      </c>
      <c r="AU770" s="132" t="e">
        <f t="shared" si="37"/>
        <v>#N/A</v>
      </c>
    </row>
    <row r="771" spans="1:47">
      <c r="A771" s="134"/>
      <c r="B771" s="134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6"/>
      <c r="O771" s="137"/>
      <c r="P771" s="136"/>
      <c r="Q771" s="136"/>
      <c r="R771" s="136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9"/>
      <c r="AN771" s="139"/>
      <c r="AO771" s="139"/>
      <c r="AP771" s="139"/>
      <c r="AQ771" s="140" t="e">
        <f t="shared" si="35"/>
        <v>#N/A</v>
      </c>
      <c r="AR771" s="103"/>
      <c r="AT771" s="131" t="str">
        <f t="shared" si="36"/>
        <v>()</v>
      </c>
      <c r="AU771" s="132" t="e">
        <f t="shared" si="37"/>
        <v>#N/A</v>
      </c>
    </row>
    <row r="772" spans="1:47">
      <c r="A772" s="134"/>
      <c r="B772" s="134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6"/>
      <c r="O772" s="137"/>
      <c r="P772" s="136"/>
      <c r="Q772" s="136"/>
      <c r="R772" s="136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9"/>
      <c r="AN772" s="139"/>
      <c r="AO772" s="139"/>
      <c r="AP772" s="139"/>
      <c r="AQ772" s="140" t="e">
        <f t="shared" ref="AQ772:AQ835" si="38">VLOOKUP(S772&amp;AF772,AV:AW,2,0)</f>
        <v>#N/A</v>
      </c>
      <c r="AR772" s="103"/>
      <c r="AT772" s="131" t="str">
        <f t="shared" ref="AT772:AT835" si="39">C772&amp;"("&amp;D772&amp;")"</f>
        <v>()</v>
      </c>
      <c r="AU772" s="132" t="e">
        <f t="shared" si="37"/>
        <v>#N/A</v>
      </c>
    </row>
    <row r="773" spans="1:47">
      <c r="A773" s="134"/>
      <c r="B773" s="134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6"/>
      <c r="O773" s="137"/>
      <c r="P773" s="136"/>
      <c r="Q773" s="136"/>
      <c r="R773" s="136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9"/>
      <c r="AN773" s="139"/>
      <c r="AO773" s="139"/>
      <c r="AP773" s="139"/>
      <c r="AQ773" s="140" t="e">
        <f t="shared" si="38"/>
        <v>#N/A</v>
      </c>
      <c r="AR773" s="103"/>
      <c r="AT773" s="131" t="str">
        <f t="shared" si="39"/>
        <v>()</v>
      </c>
      <c r="AU773" s="132" t="e">
        <f t="shared" si="37"/>
        <v>#N/A</v>
      </c>
    </row>
    <row r="774" spans="1:47">
      <c r="A774" s="134"/>
      <c r="B774" s="134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6"/>
      <c r="O774" s="137"/>
      <c r="P774" s="136"/>
      <c r="Q774" s="136"/>
      <c r="R774" s="136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9"/>
      <c r="AN774" s="139"/>
      <c r="AO774" s="139"/>
      <c r="AP774" s="139"/>
      <c r="AQ774" s="140" t="e">
        <f t="shared" si="38"/>
        <v>#N/A</v>
      </c>
      <c r="AR774" s="103"/>
      <c r="AT774" s="131" t="str">
        <f t="shared" si="39"/>
        <v>()</v>
      </c>
      <c r="AU774" s="132" t="e">
        <f t="shared" si="37"/>
        <v>#N/A</v>
      </c>
    </row>
    <row r="775" spans="1:47">
      <c r="A775" s="134"/>
      <c r="B775" s="134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6"/>
      <c r="O775" s="137"/>
      <c r="P775" s="136"/>
      <c r="Q775" s="136"/>
      <c r="R775" s="136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9"/>
      <c r="AN775" s="139"/>
      <c r="AO775" s="139"/>
      <c r="AP775" s="139"/>
      <c r="AQ775" s="140" t="e">
        <f t="shared" si="38"/>
        <v>#N/A</v>
      </c>
      <c r="AR775" s="103"/>
      <c r="AT775" s="131" t="str">
        <f t="shared" si="39"/>
        <v>()</v>
      </c>
      <c r="AU775" s="132" t="e">
        <f t="shared" si="37"/>
        <v>#N/A</v>
      </c>
    </row>
    <row r="776" spans="1:47">
      <c r="A776" s="134"/>
      <c r="B776" s="134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6"/>
      <c r="O776" s="137"/>
      <c r="P776" s="136"/>
      <c r="Q776" s="136"/>
      <c r="R776" s="136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9"/>
      <c r="AN776" s="139"/>
      <c r="AO776" s="139"/>
      <c r="AP776" s="139"/>
      <c r="AQ776" s="140" t="e">
        <f t="shared" si="38"/>
        <v>#N/A</v>
      </c>
      <c r="AR776" s="103"/>
      <c r="AT776" s="131" t="str">
        <f t="shared" si="39"/>
        <v>()</v>
      </c>
      <c r="AU776" s="132" t="e">
        <f t="shared" si="37"/>
        <v>#N/A</v>
      </c>
    </row>
    <row r="777" spans="1:47">
      <c r="A777" s="134"/>
      <c r="B777" s="134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6"/>
      <c r="O777" s="137"/>
      <c r="P777" s="136"/>
      <c r="Q777" s="136"/>
      <c r="R777" s="136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9"/>
      <c r="AN777" s="139"/>
      <c r="AO777" s="139"/>
      <c r="AP777" s="139"/>
      <c r="AQ777" s="140" t="e">
        <f t="shared" si="38"/>
        <v>#N/A</v>
      </c>
      <c r="AR777" s="103"/>
      <c r="AT777" s="131" t="str">
        <f t="shared" si="39"/>
        <v>()</v>
      </c>
      <c r="AU777" s="132" t="e">
        <f t="shared" si="37"/>
        <v>#N/A</v>
      </c>
    </row>
    <row r="778" spans="1:47">
      <c r="A778" s="134"/>
      <c r="B778" s="134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6"/>
      <c r="O778" s="137"/>
      <c r="P778" s="136"/>
      <c r="Q778" s="136"/>
      <c r="R778" s="136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9"/>
      <c r="AN778" s="139"/>
      <c r="AO778" s="139"/>
      <c r="AP778" s="139"/>
      <c r="AQ778" s="140" t="e">
        <f t="shared" si="38"/>
        <v>#N/A</v>
      </c>
      <c r="AR778" s="103"/>
      <c r="AT778" s="131" t="str">
        <f t="shared" si="39"/>
        <v>()</v>
      </c>
      <c r="AU778" s="132" t="e">
        <f t="shared" si="37"/>
        <v>#N/A</v>
      </c>
    </row>
    <row r="779" spans="1:47">
      <c r="A779" s="134"/>
      <c r="B779" s="134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6"/>
      <c r="O779" s="137"/>
      <c r="P779" s="136"/>
      <c r="Q779" s="136"/>
      <c r="R779" s="136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9"/>
      <c r="AN779" s="139"/>
      <c r="AO779" s="139"/>
      <c r="AP779" s="139"/>
      <c r="AQ779" s="140" t="e">
        <f t="shared" si="38"/>
        <v>#N/A</v>
      </c>
      <c r="AR779" s="103"/>
      <c r="AT779" s="131" t="str">
        <f t="shared" si="39"/>
        <v>()</v>
      </c>
      <c r="AU779" s="132" t="e">
        <f t="shared" si="37"/>
        <v>#N/A</v>
      </c>
    </row>
    <row r="780" spans="1:47">
      <c r="A780" s="134"/>
      <c r="B780" s="134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6"/>
      <c r="O780" s="137"/>
      <c r="P780" s="136"/>
      <c r="Q780" s="136"/>
      <c r="R780" s="136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9"/>
      <c r="AN780" s="139"/>
      <c r="AO780" s="139"/>
      <c r="AP780" s="139"/>
      <c r="AQ780" s="140" t="e">
        <f t="shared" si="38"/>
        <v>#N/A</v>
      </c>
      <c r="AR780" s="103"/>
      <c r="AT780" s="131" t="str">
        <f t="shared" si="39"/>
        <v>()</v>
      </c>
      <c r="AU780" s="132" t="e">
        <f t="shared" si="37"/>
        <v>#N/A</v>
      </c>
    </row>
    <row r="781" spans="1:47">
      <c r="A781" s="134"/>
      <c r="B781" s="134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6"/>
      <c r="O781" s="137"/>
      <c r="P781" s="136"/>
      <c r="Q781" s="136"/>
      <c r="R781" s="136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9"/>
      <c r="AN781" s="139"/>
      <c r="AO781" s="139"/>
      <c r="AP781" s="139"/>
      <c r="AQ781" s="140" t="e">
        <f t="shared" si="38"/>
        <v>#N/A</v>
      </c>
      <c r="AR781" s="103"/>
      <c r="AT781" s="131" t="str">
        <f t="shared" si="39"/>
        <v>()</v>
      </c>
      <c r="AU781" s="132" t="e">
        <f t="shared" si="37"/>
        <v>#N/A</v>
      </c>
    </row>
    <row r="782" spans="1:47">
      <c r="A782" s="134"/>
      <c r="B782" s="134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6"/>
      <c r="O782" s="137"/>
      <c r="P782" s="136"/>
      <c r="Q782" s="136"/>
      <c r="R782" s="136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9"/>
      <c r="AN782" s="139"/>
      <c r="AO782" s="139"/>
      <c r="AP782" s="139"/>
      <c r="AQ782" s="140" t="e">
        <f t="shared" si="38"/>
        <v>#N/A</v>
      </c>
      <c r="AR782" s="103"/>
      <c r="AT782" s="131" t="str">
        <f t="shared" si="39"/>
        <v>()</v>
      </c>
      <c r="AU782" s="132" t="e">
        <f t="shared" si="37"/>
        <v>#N/A</v>
      </c>
    </row>
    <row r="783" spans="1:47">
      <c r="A783" s="134"/>
      <c r="B783" s="134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6"/>
      <c r="O783" s="137"/>
      <c r="P783" s="136"/>
      <c r="Q783" s="136"/>
      <c r="R783" s="136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9"/>
      <c r="AN783" s="139"/>
      <c r="AO783" s="139"/>
      <c r="AP783" s="139"/>
      <c r="AQ783" s="140" t="e">
        <f t="shared" si="38"/>
        <v>#N/A</v>
      </c>
      <c r="AR783" s="103"/>
      <c r="AT783" s="131" t="str">
        <f t="shared" si="39"/>
        <v>()</v>
      </c>
      <c r="AU783" s="132" t="e">
        <f t="shared" si="37"/>
        <v>#N/A</v>
      </c>
    </row>
    <row r="784" spans="1:47">
      <c r="A784" s="134"/>
      <c r="B784" s="134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6"/>
      <c r="O784" s="137"/>
      <c r="P784" s="136"/>
      <c r="Q784" s="136"/>
      <c r="R784" s="136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9"/>
      <c r="AN784" s="139"/>
      <c r="AO784" s="139"/>
      <c r="AP784" s="139"/>
      <c r="AQ784" s="140" t="e">
        <f t="shared" si="38"/>
        <v>#N/A</v>
      </c>
      <c r="AR784" s="103"/>
      <c r="AT784" s="131" t="str">
        <f t="shared" si="39"/>
        <v>()</v>
      </c>
      <c r="AU784" s="132" t="e">
        <f t="shared" si="37"/>
        <v>#N/A</v>
      </c>
    </row>
    <row r="785" spans="1:47">
      <c r="A785" s="134"/>
      <c r="B785" s="134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6"/>
      <c r="O785" s="137"/>
      <c r="P785" s="136"/>
      <c r="Q785" s="136"/>
      <c r="R785" s="136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9"/>
      <c r="AN785" s="139"/>
      <c r="AO785" s="139"/>
      <c r="AP785" s="139"/>
      <c r="AQ785" s="140" t="e">
        <f t="shared" si="38"/>
        <v>#N/A</v>
      </c>
      <c r="AR785" s="103"/>
      <c r="AT785" s="131" t="str">
        <f t="shared" si="39"/>
        <v>()</v>
      </c>
      <c r="AU785" s="132" t="e">
        <f t="shared" si="37"/>
        <v>#N/A</v>
      </c>
    </row>
    <row r="786" spans="1:47">
      <c r="A786" s="134"/>
      <c r="B786" s="134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6"/>
      <c r="O786" s="137"/>
      <c r="P786" s="136"/>
      <c r="Q786" s="136"/>
      <c r="R786" s="136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9"/>
      <c r="AN786" s="139"/>
      <c r="AO786" s="139"/>
      <c r="AP786" s="139"/>
      <c r="AQ786" s="140" t="e">
        <f t="shared" si="38"/>
        <v>#N/A</v>
      </c>
      <c r="AR786" s="103"/>
      <c r="AT786" s="131" t="str">
        <f t="shared" si="39"/>
        <v>()</v>
      </c>
      <c r="AU786" s="132" t="e">
        <f t="shared" si="37"/>
        <v>#N/A</v>
      </c>
    </row>
    <row r="787" spans="1:47">
      <c r="A787" s="134"/>
      <c r="B787" s="134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6"/>
      <c r="O787" s="137"/>
      <c r="P787" s="136"/>
      <c r="Q787" s="136"/>
      <c r="R787" s="136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9"/>
      <c r="AN787" s="139"/>
      <c r="AO787" s="139"/>
      <c r="AP787" s="139"/>
      <c r="AQ787" s="140" t="e">
        <f t="shared" si="38"/>
        <v>#N/A</v>
      </c>
      <c r="AR787" s="103"/>
      <c r="AT787" s="131" t="str">
        <f t="shared" si="39"/>
        <v>()</v>
      </c>
      <c r="AU787" s="132" t="e">
        <f t="shared" si="37"/>
        <v>#N/A</v>
      </c>
    </row>
    <row r="788" spans="1:47">
      <c r="A788" s="134"/>
      <c r="B788" s="134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6"/>
      <c r="O788" s="137"/>
      <c r="P788" s="136"/>
      <c r="Q788" s="136"/>
      <c r="R788" s="136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9"/>
      <c r="AN788" s="139"/>
      <c r="AO788" s="139"/>
      <c r="AP788" s="139"/>
      <c r="AQ788" s="140" t="e">
        <f t="shared" si="38"/>
        <v>#N/A</v>
      </c>
      <c r="AR788" s="103"/>
      <c r="AT788" s="131" t="str">
        <f t="shared" si="39"/>
        <v>()</v>
      </c>
      <c r="AU788" s="132" t="e">
        <f t="shared" si="37"/>
        <v>#N/A</v>
      </c>
    </row>
    <row r="789" spans="1:47">
      <c r="A789" s="134"/>
      <c r="B789" s="134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6"/>
      <c r="O789" s="137"/>
      <c r="P789" s="136"/>
      <c r="Q789" s="136"/>
      <c r="R789" s="136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9"/>
      <c r="AN789" s="139"/>
      <c r="AO789" s="139"/>
      <c r="AP789" s="139"/>
      <c r="AQ789" s="140" t="e">
        <f t="shared" si="38"/>
        <v>#N/A</v>
      </c>
      <c r="AR789" s="103"/>
      <c r="AT789" s="131" t="str">
        <f t="shared" si="39"/>
        <v>()</v>
      </c>
      <c r="AU789" s="132" t="e">
        <f t="shared" si="37"/>
        <v>#N/A</v>
      </c>
    </row>
    <row r="790" spans="1:47">
      <c r="A790" s="134"/>
      <c r="B790" s="134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6"/>
      <c r="O790" s="137"/>
      <c r="P790" s="136"/>
      <c r="Q790" s="136"/>
      <c r="R790" s="136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9"/>
      <c r="AN790" s="139"/>
      <c r="AO790" s="139"/>
      <c r="AP790" s="139"/>
      <c r="AQ790" s="140" t="e">
        <f t="shared" si="38"/>
        <v>#N/A</v>
      </c>
      <c r="AR790" s="103"/>
      <c r="AT790" s="131" t="str">
        <f t="shared" si="39"/>
        <v>()</v>
      </c>
      <c r="AU790" s="132" t="e">
        <f t="shared" si="37"/>
        <v>#N/A</v>
      </c>
    </row>
    <row r="791" spans="1:47">
      <c r="A791" s="134"/>
      <c r="B791" s="134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6"/>
      <c r="O791" s="137"/>
      <c r="P791" s="136"/>
      <c r="Q791" s="136"/>
      <c r="R791" s="136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9"/>
      <c r="AN791" s="139"/>
      <c r="AO791" s="139"/>
      <c r="AP791" s="139"/>
      <c r="AQ791" s="140" t="e">
        <f t="shared" si="38"/>
        <v>#N/A</v>
      </c>
      <c r="AR791" s="103"/>
      <c r="AT791" s="131" t="str">
        <f t="shared" si="39"/>
        <v>()</v>
      </c>
      <c r="AU791" s="132" t="e">
        <f t="shared" si="37"/>
        <v>#N/A</v>
      </c>
    </row>
    <row r="792" spans="1:47">
      <c r="A792" s="134"/>
      <c r="B792" s="134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6"/>
      <c r="O792" s="137"/>
      <c r="P792" s="136"/>
      <c r="Q792" s="136"/>
      <c r="R792" s="136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9"/>
      <c r="AN792" s="139"/>
      <c r="AO792" s="139"/>
      <c r="AP792" s="139"/>
      <c r="AQ792" s="140" t="e">
        <f t="shared" si="38"/>
        <v>#N/A</v>
      </c>
      <c r="AR792" s="103"/>
      <c r="AT792" s="131" t="str">
        <f t="shared" si="39"/>
        <v>()</v>
      </c>
      <c r="AU792" s="132" t="e">
        <f t="shared" si="37"/>
        <v>#N/A</v>
      </c>
    </row>
    <row r="793" spans="1:47">
      <c r="A793" s="134"/>
      <c r="B793" s="134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6"/>
      <c r="O793" s="137"/>
      <c r="P793" s="136"/>
      <c r="Q793" s="136"/>
      <c r="R793" s="136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9"/>
      <c r="AN793" s="139"/>
      <c r="AO793" s="139"/>
      <c r="AP793" s="139"/>
      <c r="AQ793" s="140" t="e">
        <f t="shared" si="38"/>
        <v>#N/A</v>
      </c>
      <c r="AR793" s="103"/>
      <c r="AT793" s="131" t="str">
        <f t="shared" si="39"/>
        <v>()</v>
      </c>
      <c r="AU793" s="132" t="e">
        <f t="shared" si="37"/>
        <v>#N/A</v>
      </c>
    </row>
    <row r="794" spans="1:47">
      <c r="A794" s="134"/>
      <c r="B794" s="134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6"/>
      <c r="O794" s="137"/>
      <c r="P794" s="136"/>
      <c r="Q794" s="136"/>
      <c r="R794" s="136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9"/>
      <c r="AN794" s="139"/>
      <c r="AO794" s="139"/>
      <c r="AP794" s="139"/>
      <c r="AQ794" s="140" t="e">
        <f t="shared" si="38"/>
        <v>#N/A</v>
      </c>
      <c r="AR794" s="103"/>
      <c r="AT794" s="131" t="str">
        <f t="shared" si="39"/>
        <v>()</v>
      </c>
      <c r="AU794" s="132" t="e">
        <f t="shared" si="37"/>
        <v>#N/A</v>
      </c>
    </row>
    <row r="795" spans="1:47">
      <c r="A795" s="134"/>
      <c r="B795" s="134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6"/>
      <c r="O795" s="137"/>
      <c r="P795" s="136"/>
      <c r="Q795" s="136"/>
      <c r="R795" s="136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9"/>
      <c r="AN795" s="139"/>
      <c r="AO795" s="139"/>
      <c r="AP795" s="139"/>
      <c r="AQ795" s="140" t="e">
        <f t="shared" si="38"/>
        <v>#N/A</v>
      </c>
      <c r="AR795" s="103"/>
      <c r="AT795" s="131" t="str">
        <f t="shared" si="39"/>
        <v>()</v>
      </c>
      <c r="AU795" s="132" t="e">
        <f t="shared" si="37"/>
        <v>#N/A</v>
      </c>
    </row>
    <row r="796" spans="1:47">
      <c r="A796" s="134"/>
      <c r="B796" s="134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6"/>
      <c r="O796" s="137"/>
      <c r="P796" s="136"/>
      <c r="Q796" s="136"/>
      <c r="R796" s="136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9"/>
      <c r="AN796" s="139"/>
      <c r="AO796" s="139"/>
      <c r="AP796" s="139"/>
      <c r="AQ796" s="140" t="e">
        <f t="shared" si="38"/>
        <v>#N/A</v>
      </c>
      <c r="AR796" s="103"/>
      <c r="AT796" s="131" t="str">
        <f t="shared" si="39"/>
        <v>()</v>
      </c>
      <c r="AU796" s="132" t="e">
        <f t="shared" si="37"/>
        <v>#N/A</v>
      </c>
    </row>
    <row r="797" spans="1:47">
      <c r="A797" s="134"/>
      <c r="B797" s="134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6"/>
      <c r="O797" s="137"/>
      <c r="P797" s="136"/>
      <c r="Q797" s="136"/>
      <c r="R797" s="136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9"/>
      <c r="AN797" s="139"/>
      <c r="AO797" s="139"/>
      <c r="AP797" s="139"/>
      <c r="AQ797" s="140" t="e">
        <f t="shared" si="38"/>
        <v>#N/A</v>
      </c>
      <c r="AR797" s="103"/>
      <c r="AT797" s="131" t="str">
        <f t="shared" si="39"/>
        <v>()</v>
      </c>
      <c r="AU797" s="132" t="e">
        <f t="shared" si="37"/>
        <v>#N/A</v>
      </c>
    </row>
    <row r="798" spans="1:47">
      <c r="A798" s="134"/>
      <c r="B798" s="134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6"/>
      <c r="O798" s="137"/>
      <c r="P798" s="136"/>
      <c r="Q798" s="136"/>
      <c r="R798" s="136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9"/>
      <c r="AN798" s="139"/>
      <c r="AO798" s="139"/>
      <c r="AP798" s="139"/>
      <c r="AQ798" s="140" t="e">
        <f t="shared" si="38"/>
        <v>#N/A</v>
      </c>
      <c r="AR798" s="103"/>
      <c r="AT798" s="131" t="str">
        <f t="shared" si="39"/>
        <v>()</v>
      </c>
      <c r="AU798" s="132" t="e">
        <f t="shared" ref="AU798:AU861" si="40">AT798&amp;IF(COUNTIF(AQ799:AQ1710,AQ798),"，"&amp;VLOOKUP(AQ798,AQ799:AU1710,5,0),"")</f>
        <v>#N/A</v>
      </c>
    </row>
    <row r="799" spans="1:47">
      <c r="A799" s="134"/>
      <c r="B799" s="134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6"/>
      <c r="O799" s="137"/>
      <c r="P799" s="136"/>
      <c r="Q799" s="136"/>
      <c r="R799" s="136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9"/>
      <c r="AN799" s="139"/>
      <c r="AO799" s="139"/>
      <c r="AP799" s="139"/>
      <c r="AQ799" s="140" t="e">
        <f t="shared" si="38"/>
        <v>#N/A</v>
      </c>
      <c r="AR799" s="103"/>
      <c r="AT799" s="131" t="str">
        <f t="shared" si="39"/>
        <v>()</v>
      </c>
      <c r="AU799" s="132" t="e">
        <f t="shared" si="40"/>
        <v>#N/A</v>
      </c>
    </row>
    <row r="800" spans="1:47">
      <c r="A800" s="134"/>
      <c r="B800" s="134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6"/>
      <c r="O800" s="137"/>
      <c r="P800" s="136"/>
      <c r="Q800" s="136"/>
      <c r="R800" s="136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9"/>
      <c r="AN800" s="139"/>
      <c r="AO800" s="139"/>
      <c r="AP800" s="139"/>
      <c r="AQ800" s="140" t="e">
        <f t="shared" si="38"/>
        <v>#N/A</v>
      </c>
      <c r="AR800" s="103"/>
      <c r="AT800" s="131" t="str">
        <f t="shared" si="39"/>
        <v>()</v>
      </c>
      <c r="AU800" s="132" t="e">
        <f t="shared" si="40"/>
        <v>#N/A</v>
      </c>
    </row>
    <row r="801" spans="1:47">
      <c r="A801" s="134"/>
      <c r="B801" s="134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6"/>
      <c r="O801" s="137"/>
      <c r="P801" s="136"/>
      <c r="Q801" s="136"/>
      <c r="R801" s="136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9"/>
      <c r="AN801" s="139"/>
      <c r="AO801" s="139"/>
      <c r="AP801" s="139"/>
      <c r="AQ801" s="140" t="e">
        <f t="shared" si="38"/>
        <v>#N/A</v>
      </c>
      <c r="AR801" s="103"/>
      <c r="AT801" s="131" t="str">
        <f t="shared" si="39"/>
        <v>()</v>
      </c>
      <c r="AU801" s="132" t="e">
        <f t="shared" si="40"/>
        <v>#N/A</v>
      </c>
    </row>
    <row r="802" spans="1:47">
      <c r="A802" s="134"/>
      <c r="B802" s="134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6"/>
      <c r="O802" s="137"/>
      <c r="P802" s="136"/>
      <c r="Q802" s="136"/>
      <c r="R802" s="136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9"/>
      <c r="AN802" s="139"/>
      <c r="AO802" s="139"/>
      <c r="AP802" s="139"/>
      <c r="AQ802" s="140" t="e">
        <f t="shared" si="38"/>
        <v>#N/A</v>
      </c>
      <c r="AR802" s="103"/>
      <c r="AT802" s="131" t="str">
        <f t="shared" si="39"/>
        <v>()</v>
      </c>
      <c r="AU802" s="132" t="e">
        <f t="shared" si="40"/>
        <v>#N/A</v>
      </c>
    </row>
    <row r="803" spans="1:47">
      <c r="A803" s="134"/>
      <c r="B803" s="134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6"/>
      <c r="O803" s="137"/>
      <c r="P803" s="136"/>
      <c r="Q803" s="136"/>
      <c r="R803" s="136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9"/>
      <c r="AN803" s="139"/>
      <c r="AO803" s="139"/>
      <c r="AP803" s="139"/>
      <c r="AQ803" s="140" t="e">
        <f t="shared" si="38"/>
        <v>#N/A</v>
      </c>
      <c r="AR803" s="103"/>
      <c r="AT803" s="131" t="str">
        <f t="shared" si="39"/>
        <v>()</v>
      </c>
      <c r="AU803" s="132" t="e">
        <f t="shared" si="40"/>
        <v>#N/A</v>
      </c>
    </row>
    <row r="804" spans="1:47">
      <c r="A804" s="134"/>
      <c r="B804" s="134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6"/>
      <c r="O804" s="137"/>
      <c r="P804" s="136"/>
      <c r="Q804" s="136"/>
      <c r="R804" s="136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9"/>
      <c r="AN804" s="139"/>
      <c r="AO804" s="139"/>
      <c r="AP804" s="139"/>
      <c r="AQ804" s="140" t="e">
        <f t="shared" si="38"/>
        <v>#N/A</v>
      </c>
      <c r="AR804" s="103"/>
      <c r="AT804" s="131" t="str">
        <f t="shared" si="39"/>
        <v>()</v>
      </c>
      <c r="AU804" s="132" t="e">
        <f t="shared" si="40"/>
        <v>#N/A</v>
      </c>
    </row>
    <row r="805" spans="1:47">
      <c r="A805" s="134"/>
      <c r="B805" s="134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6"/>
      <c r="O805" s="137"/>
      <c r="P805" s="136"/>
      <c r="Q805" s="136"/>
      <c r="R805" s="136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9"/>
      <c r="AN805" s="139"/>
      <c r="AO805" s="139"/>
      <c r="AP805" s="139"/>
      <c r="AQ805" s="140" t="e">
        <f t="shared" si="38"/>
        <v>#N/A</v>
      </c>
      <c r="AR805" s="103"/>
      <c r="AT805" s="131" t="str">
        <f t="shared" si="39"/>
        <v>()</v>
      </c>
      <c r="AU805" s="132" t="e">
        <f t="shared" si="40"/>
        <v>#N/A</v>
      </c>
    </row>
    <row r="806" spans="1:47">
      <c r="A806" s="134"/>
      <c r="B806" s="134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6"/>
      <c r="O806" s="137"/>
      <c r="P806" s="136"/>
      <c r="Q806" s="136"/>
      <c r="R806" s="136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9"/>
      <c r="AN806" s="139"/>
      <c r="AO806" s="139"/>
      <c r="AP806" s="139"/>
      <c r="AQ806" s="140" t="e">
        <f t="shared" si="38"/>
        <v>#N/A</v>
      </c>
      <c r="AR806" s="103"/>
      <c r="AT806" s="131" t="str">
        <f t="shared" si="39"/>
        <v>()</v>
      </c>
      <c r="AU806" s="132" t="e">
        <f t="shared" si="40"/>
        <v>#N/A</v>
      </c>
    </row>
    <row r="807" spans="1:47">
      <c r="A807" s="134"/>
      <c r="B807" s="134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6"/>
      <c r="O807" s="137"/>
      <c r="P807" s="136"/>
      <c r="Q807" s="136"/>
      <c r="R807" s="136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9"/>
      <c r="AN807" s="139"/>
      <c r="AO807" s="139"/>
      <c r="AP807" s="139"/>
      <c r="AQ807" s="140" t="e">
        <f t="shared" si="38"/>
        <v>#N/A</v>
      </c>
      <c r="AR807" s="103"/>
      <c r="AT807" s="131" t="str">
        <f t="shared" si="39"/>
        <v>()</v>
      </c>
      <c r="AU807" s="132" t="e">
        <f t="shared" si="40"/>
        <v>#N/A</v>
      </c>
    </row>
    <row r="808" spans="1:47">
      <c r="A808" s="134"/>
      <c r="B808" s="134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6"/>
      <c r="O808" s="137"/>
      <c r="P808" s="136"/>
      <c r="Q808" s="136"/>
      <c r="R808" s="136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9"/>
      <c r="AN808" s="139"/>
      <c r="AO808" s="139"/>
      <c r="AP808" s="139"/>
      <c r="AQ808" s="140" t="e">
        <f t="shared" si="38"/>
        <v>#N/A</v>
      </c>
      <c r="AR808" s="103"/>
      <c r="AT808" s="131" t="str">
        <f t="shared" si="39"/>
        <v>()</v>
      </c>
      <c r="AU808" s="132" t="e">
        <f t="shared" si="40"/>
        <v>#N/A</v>
      </c>
    </row>
    <row r="809" spans="1:47">
      <c r="A809" s="134"/>
      <c r="B809" s="134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6"/>
      <c r="O809" s="137"/>
      <c r="P809" s="136"/>
      <c r="Q809" s="136"/>
      <c r="R809" s="136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9"/>
      <c r="AN809" s="139"/>
      <c r="AO809" s="139"/>
      <c r="AP809" s="139"/>
      <c r="AQ809" s="140" t="e">
        <f t="shared" si="38"/>
        <v>#N/A</v>
      </c>
      <c r="AR809" s="103"/>
      <c r="AT809" s="131" t="str">
        <f t="shared" si="39"/>
        <v>()</v>
      </c>
      <c r="AU809" s="132" t="e">
        <f t="shared" si="40"/>
        <v>#N/A</v>
      </c>
    </row>
    <row r="810" spans="1:47">
      <c r="A810" s="134"/>
      <c r="B810" s="134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6"/>
      <c r="O810" s="137"/>
      <c r="P810" s="136"/>
      <c r="Q810" s="136"/>
      <c r="R810" s="136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9"/>
      <c r="AN810" s="139"/>
      <c r="AO810" s="139"/>
      <c r="AP810" s="139"/>
      <c r="AQ810" s="140" t="e">
        <f t="shared" si="38"/>
        <v>#N/A</v>
      </c>
      <c r="AR810" s="103"/>
      <c r="AT810" s="131" t="str">
        <f t="shared" si="39"/>
        <v>()</v>
      </c>
      <c r="AU810" s="132" t="e">
        <f t="shared" si="40"/>
        <v>#N/A</v>
      </c>
    </row>
    <row r="811" spans="1:47">
      <c r="A811" s="134"/>
      <c r="B811" s="134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6"/>
      <c r="O811" s="137"/>
      <c r="P811" s="136"/>
      <c r="Q811" s="136"/>
      <c r="R811" s="136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9"/>
      <c r="AN811" s="139"/>
      <c r="AO811" s="139"/>
      <c r="AP811" s="139"/>
      <c r="AQ811" s="140" t="e">
        <f t="shared" si="38"/>
        <v>#N/A</v>
      </c>
      <c r="AR811" s="103"/>
      <c r="AT811" s="131" t="str">
        <f t="shared" si="39"/>
        <v>()</v>
      </c>
      <c r="AU811" s="132" t="e">
        <f t="shared" si="40"/>
        <v>#N/A</v>
      </c>
    </row>
    <row r="812" spans="1:47">
      <c r="A812" s="134"/>
      <c r="B812" s="134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6"/>
      <c r="O812" s="137"/>
      <c r="P812" s="136"/>
      <c r="Q812" s="136"/>
      <c r="R812" s="136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9"/>
      <c r="AN812" s="139"/>
      <c r="AO812" s="139"/>
      <c r="AP812" s="139"/>
      <c r="AQ812" s="140" t="e">
        <f t="shared" si="38"/>
        <v>#N/A</v>
      </c>
      <c r="AR812" s="103"/>
      <c r="AT812" s="131" t="str">
        <f t="shared" si="39"/>
        <v>()</v>
      </c>
      <c r="AU812" s="132" t="e">
        <f t="shared" si="40"/>
        <v>#N/A</v>
      </c>
    </row>
    <row r="813" spans="1:47">
      <c r="A813" s="134"/>
      <c r="B813" s="134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6"/>
      <c r="O813" s="137"/>
      <c r="P813" s="136"/>
      <c r="Q813" s="136"/>
      <c r="R813" s="136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9"/>
      <c r="AN813" s="139"/>
      <c r="AO813" s="139"/>
      <c r="AP813" s="139"/>
      <c r="AQ813" s="140" t="e">
        <f t="shared" si="38"/>
        <v>#N/A</v>
      </c>
      <c r="AR813" s="103"/>
      <c r="AT813" s="131" t="str">
        <f t="shared" si="39"/>
        <v>()</v>
      </c>
      <c r="AU813" s="132" t="e">
        <f t="shared" si="40"/>
        <v>#N/A</v>
      </c>
    </row>
    <row r="814" spans="1:47">
      <c r="A814" s="134"/>
      <c r="B814" s="134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6"/>
      <c r="O814" s="137"/>
      <c r="P814" s="136"/>
      <c r="Q814" s="136"/>
      <c r="R814" s="136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9"/>
      <c r="AN814" s="139"/>
      <c r="AO814" s="139"/>
      <c r="AP814" s="139"/>
      <c r="AQ814" s="140" t="e">
        <f t="shared" si="38"/>
        <v>#N/A</v>
      </c>
      <c r="AR814" s="103"/>
      <c r="AT814" s="131" t="str">
        <f t="shared" si="39"/>
        <v>()</v>
      </c>
      <c r="AU814" s="132" t="e">
        <f t="shared" si="40"/>
        <v>#N/A</v>
      </c>
    </row>
    <row r="815" spans="1:47">
      <c r="A815" s="134"/>
      <c r="B815" s="134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6"/>
      <c r="O815" s="137"/>
      <c r="P815" s="136"/>
      <c r="Q815" s="136"/>
      <c r="R815" s="136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9"/>
      <c r="AN815" s="139"/>
      <c r="AO815" s="139"/>
      <c r="AP815" s="139"/>
      <c r="AQ815" s="140" t="e">
        <f t="shared" si="38"/>
        <v>#N/A</v>
      </c>
      <c r="AR815" s="103"/>
      <c r="AT815" s="131" t="str">
        <f t="shared" si="39"/>
        <v>()</v>
      </c>
      <c r="AU815" s="132" t="e">
        <f t="shared" si="40"/>
        <v>#N/A</v>
      </c>
    </row>
    <row r="816" spans="1:47">
      <c r="A816" s="134"/>
      <c r="B816" s="134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6"/>
      <c r="O816" s="137"/>
      <c r="P816" s="136"/>
      <c r="Q816" s="136"/>
      <c r="R816" s="136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9"/>
      <c r="AN816" s="139"/>
      <c r="AO816" s="139"/>
      <c r="AP816" s="139"/>
      <c r="AQ816" s="140" t="e">
        <f t="shared" si="38"/>
        <v>#N/A</v>
      </c>
      <c r="AR816" s="103"/>
      <c r="AT816" s="131" t="str">
        <f t="shared" si="39"/>
        <v>()</v>
      </c>
      <c r="AU816" s="132" t="e">
        <f t="shared" si="40"/>
        <v>#N/A</v>
      </c>
    </row>
    <row r="817" spans="1:47">
      <c r="A817" s="134"/>
      <c r="B817" s="134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6"/>
      <c r="O817" s="137"/>
      <c r="P817" s="136"/>
      <c r="Q817" s="136"/>
      <c r="R817" s="136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9"/>
      <c r="AN817" s="139"/>
      <c r="AO817" s="139"/>
      <c r="AP817" s="139"/>
      <c r="AQ817" s="140" t="e">
        <f t="shared" si="38"/>
        <v>#N/A</v>
      </c>
      <c r="AR817" s="103"/>
      <c r="AT817" s="131" t="str">
        <f t="shared" si="39"/>
        <v>()</v>
      </c>
      <c r="AU817" s="132" t="e">
        <f t="shared" si="40"/>
        <v>#N/A</v>
      </c>
    </row>
    <row r="818" spans="1:47">
      <c r="A818" s="134"/>
      <c r="B818" s="134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6"/>
      <c r="O818" s="137"/>
      <c r="P818" s="136"/>
      <c r="Q818" s="136"/>
      <c r="R818" s="136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9"/>
      <c r="AN818" s="139"/>
      <c r="AO818" s="139"/>
      <c r="AP818" s="139"/>
      <c r="AQ818" s="140" t="e">
        <f t="shared" si="38"/>
        <v>#N/A</v>
      </c>
      <c r="AR818" s="103"/>
      <c r="AT818" s="131" t="str">
        <f t="shared" si="39"/>
        <v>()</v>
      </c>
      <c r="AU818" s="132" t="e">
        <f t="shared" si="40"/>
        <v>#N/A</v>
      </c>
    </row>
    <row r="819" spans="1:47">
      <c r="A819" s="134"/>
      <c r="B819" s="134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6"/>
      <c r="O819" s="137"/>
      <c r="P819" s="136"/>
      <c r="Q819" s="136"/>
      <c r="R819" s="136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9"/>
      <c r="AN819" s="139"/>
      <c r="AO819" s="139"/>
      <c r="AP819" s="139"/>
      <c r="AQ819" s="140" t="e">
        <f t="shared" si="38"/>
        <v>#N/A</v>
      </c>
      <c r="AR819" s="103"/>
      <c r="AT819" s="131" t="str">
        <f t="shared" si="39"/>
        <v>()</v>
      </c>
      <c r="AU819" s="132" t="e">
        <f t="shared" si="40"/>
        <v>#N/A</v>
      </c>
    </row>
    <row r="820" spans="1:47">
      <c r="A820" s="134"/>
      <c r="B820" s="134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6"/>
      <c r="O820" s="137"/>
      <c r="P820" s="136"/>
      <c r="Q820" s="136"/>
      <c r="R820" s="136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9"/>
      <c r="AN820" s="139"/>
      <c r="AO820" s="139"/>
      <c r="AP820" s="139"/>
      <c r="AQ820" s="140" t="e">
        <f t="shared" si="38"/>
        <v>#N/A</v>
      </c>
      <c r="AR820" s="103"/>
      <c r="AT820" s="131" t="str">
        <f t="shared" si="39"/>
        <v>()</v>
      </c>
      <c r="AU820" s="132" t="e">
        <f t="shared" si="40"/>
        <v>#N/A</v>
      </c>
    </row>
    <row r="821" spans="1:47">
      <c r="A821" s="134"/>
      <c r="B821" s="134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6"/>
      <c r="O821" s="137"/>
      <c r="P821" s="136"/>
      <c r="Q821" s="136"/>
      <c r="R821" s="136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9"/>
      <c r="AN821" s="139"/>
      <c r="AO821" s="139"/>
      <c r="AP821" s="139"/>
      <c r="AQ821" s="140" t="e">
        <f t="shared" si="38"/>
        <v>#N/A</v>
      </c>
      <c r="AR821" s="103"/>
      <c r="AT821" s="131" t="str">
        <f t="shared" si="39"/>
        <v>()</v>
      </c>
      <c r="AU821" s="132" t="e">
        <f t="shared" si="40"/>
        <v>#N/A</v>
      </c>
    </row>
    <row r="822" spans="1:47">
      <c r="A822" s="134"/>
      <c r="B822" s="134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6"/>
      <c r="O822" s="137"/>
      <c r="P822" s="136"/>
      <c r="Q822" s="136"/>
      <c r="R822" s="136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9"/>
      <c r="AN822" s="139"/>
      <c r="AO822" s="139"/>
      <c r="AP822" s="139"/>
      <c r="AQ822" s="140" t="e">
        <f t="shared" si="38"/>
        <v>#N/A</v>
      </c>
      <c r="AR822" s="103"/>
      <c r="AT822" s="131" t="str">
        <f t="shared" si="39"/>
        <v>()</v>
      </c>
      <c r="AU822" s="132" t="e">
        <f t="shared" si="40"/>
        <v>#N/A</v>
      </c>
    </row>
    <row r="823" spans="1:47">
      <c r="A823" s="134"/>
      <c r="B823" s="134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6"/>
      <c r="O823" s="137"/>
      <c r="P823" s="136"/>
      <c r="Q823" s="136"/>
      <c r="R823" s="136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9"/>
      <c r="AN823" s="139"/>
      <c r="AO823" s="139"/>
      <c r="AP823" s="139"/>
      <c r="AQ823" s="140" t="e">
        <f t="shared" si="38"/>
        <v>#N/A</v>
      </c>
      <c r="AR823" s="103"/>
      <c r="AT823" s="131" t="str">
        <f t="shared" si="39"/>
        <v>()</v>
      </c>
      <c r="AU823" s="132" t="e">
        <f t="shared" si="40"/>
        <v>#N/A</v>
      </c>
    </row>
    <row r="824" spans="1:47">
      <c r="A824" s="134"/>
      <c r="B824" s="134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6"/>
      <c r="O824" s="137"/>
      <c r="P824" s="136"/>
      <c r="Q824" s="136"/>
      <c r="R824" s="136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9"/>
      <c r="AN824" s="139"/>
      <c r="AO824" s="139"/>
      <c r="AP824" s="139"/>
      <c r="AQ824" s="140" t="e">
        <f t="shared" si="38"/>
        <v>#N/A</v>
      </c>
      <c r="AR824" s="103"/>
      <c r="AT824" s="131" t="str">
        <f t="shared" si="39"/>
        <v>()</v>
      </c>
      <c r="AU824" s="132" t="e">
        <f t="shared" si="40"/>
        <v>#N/A</v>
      </c>
    </row>
    <row r="825" spans="1:47">
      <c r="A825" s="134"/>
      <c r="B825" s="134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6"/>
      <c r="O825" s="137"/>
      <c r="P825" s="136"/>
      <c r="Q825" s="136"/>
      <c r="R825" s="136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9"/>
      <c r="AN825" s="139"/>
      <c r="AO825" s="139"/>
      <c r="AP825" s="139"/>
      <c r="AQ825" s="140" t="e">
        <f t="shared" si="38"/>
        <v>#N/A</v>
      </c>
      <c r="AR825" s="103"/>
      <c r="AT825" s="131" t="str">
        <f t="shared" si="39"/>
        <v>()</v>
      </c>
      <c r="AU825" s="132" t="e">
        <f t="shared" si="40"/>
        <v>#N/A</v>
      </c>
    </row>
    <row r="826" spans="1:47">
      <c r="A826" s="134"/>
      <c r="B826" s="134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6"/>
      <c r="O826" s="137"/>
      <c r="P826" s="136"/>
      <c r="Q826" s="136"/>
      <c r="R826" s="136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9"/>
      <c r="AN826" s="139"/>
      <c r="AO826" s="139"/>
      <c r="AP826" s="139"/>
      <c r="AQ826" s="140" t="e">
        <f t="shared" si="38"/>
        <v>#N/A</v>
      </c>
      <c r="AR826" s="103"/>
      <c r="AT826" s="131" t="str">
        <f t="shared" si="39"/>
        <v>()</v>
      </c>
      <c r="AU826" s="132" t="e">
        <f t="shared" si="40"/>
        <v>#N/A</v>
      </c>
    </row>
    <row r="827" spans="1:47">
      <c r="A827" s="134"/>
      <c r="B827" s="134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6"/>
      <c r="O827" s="137"/>
      <c r="P827" s="136"/>
      <c r="Q827" s="136"/>
      <c r="R827" s="136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9"/>
      <c r="AN827" s="139"/>
      <c r="AO827" s="139"/>
      <c r="AP827" s="139"/>
      <c r="AQ827" s="140" t="e">
        <f t="shared" si="38"/>
        <v>#N/A</v>
      </c>
      <c r="AR827" s="103"/>
      <c r="AT827" s="131" t="str">
        <f t="shared" si="39"/>
        <v>()</v>
      </c>
      <c r="AU827" s="132" t="e">
        <f t="shared" si="40"/>
        <v>#N/A</v>
      </c>
    </row>
    <row r="828" spans="1:47">
      <c r="A828" s="134"/>
      <c r="B828" s="134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6"/>
      <c r="O828" s="137"/>
      <c r="P828" s="136"/>
      <c r="Q828" s="136"/>
      <c r="R828" s="136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9"/>
      <c r="AN828" s="139"/>
      <c r="AO828" s="139"/>
      <c r="AP828" s="139"/>
      <c r="AQ828" s="140" t="e">
        <f t="shared" si="38"/>
        <v>#N/A</v>
      </c>
      <c r="AR828" s="103"/>
      <c r="AT828" s="131" t="str">
        <f t="shared" si="39"/>
        <v>()</v>
      </c>
      <c r="AU828" s="132" t="e">
        <f t="shared" si="40"/>
        <v>#N/A</v>
      </c>
    </row>
    <row r="829" spans="1:47">
      <c r="A829" s="134"/>
      <c r="B829" s="134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6"/>
      <c r="O829" s="137"/>
      <c r="P829" s="136"/>
      <c r="Q829" s="136"/>
      <c r="R829" s="136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9"/>
      <c r="AN829" s="139"/>
      <c r="AO829" s="139"/>
      <c r="AP829" s="139"/>
      <c r="AQ829" s="140" t="e">
        <f t="shared" si="38"/>
        <v>#N/A</v>
      </c>
      <c r="AR829" s="103"/>
      <c r="AT829" s="131" t="str">
        <f t="shared" si="39"/>
        <v>()</v>
      </c>
      <c r="AU829" s="132" t="e">
        <f t="shared" si="40"/>
        <v>#N/A</v>
      </c>
    </row>
    <row r="830" spans="1:47">
      <c r="A830" s="134"/>
      <c r="B830" s="134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6"/>
      <c r="O830" s="137"/>
      <c r="P830" s="136"/>
      <c r="Q830" s="136"/>
      <c r="R830" s="136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9"/>
      <c r="AN830" s="139"/>
      <c r="AO830" s="139"/>
      <c r="AP830" s="139"/>
      <c r="AQ830" s="140" t="e">
        <f t="shared" si="38"/>
        <v>#N/A</v>
      </c>
      <c r="AR830" s="103"/>
      <c r="AT830" s="131" t="str">
        <f t="shared" si="39"/>
        <v>()</v>
      </c>
      <c r="AU830" s="132" t="e">
        <f t="shared" si="40"/>
        <v>#N/A</v>
      </c>
    </row>
    <row r="831" spans="1:47">
      <c r="A831" s="134"/>
      <c r="B831" s="134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6"/>
      <c r="O831" s="137"/>
      <c r="P831" s="136"/>
      <c r="Q831" s="136"/>
      <c r="R831" s="136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9"/>
      <c r="AN831" s="139"/>
      <c r="AO831" s="139"/>
      <c r="AP831" s="139"/>
      <c r="AQ831" s="140" t="e">
        <f t="shared" si="38"/>
        <v>#N/A</v>
      </c>
      <c r="AR831" s="103"/>
      <c r="AT831" s="131" t="str">
        <f t="shared" si="39"/>
        <v>()</v>
      </c>
      <c r="AU831" s="132" t="e">
        <f t="shared" si="40"/>
        <v>#N/A</v>
      </c>
    </row>
    <row r="832" spans="1:47">
      <c r="A832" s="134"/>
      <c r="B832" s="134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6"/>
      <c r="O832" s="137"/>
      <c r="P832" s="136"/>
      <c r="Q832" s="136"/>
      <c r="R832" s="136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9"/>
      <c r="AN832" s="139"/>
      <c r="AO832" s="139"/>
      <c r="AP832" s="139"/>
      <c r="AQ832" s="140" t="e">
        <f t="shared" si="38"/>
        <v>#N/A</v>
      </c>
      <c r="AR832" s="103"/>
      <c r="AT832" s="131" t="str">
        <f t="shared" si="39"/>
        <v>()</v>
      </c>
      <c r="AU832" s="132" t="e">
        <f t="shared" si="40"/>
        <v>#N/A</v>
      </c>
    </row>
    <row r="833" spans="1:47">
      <c r="A833" s="134"/>
      <c r="B833" s="134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6"/>
      <c r="O833" s="137"/>
      <c r="P833" s="136"/>
      <c r="Q833" s="136"/>
      <c r="R833" s="136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9"/>
      <c r="AN833" s="139"/>
      <c r="AO833" s="139"/>
      <c r="AP833" s="139"/>
      <c r="AQ833" s="140" t="e">
        <f t="shared" si="38"/>
        <v>#N/A</v>
      </c>
      <c r="AR833" s="103"/>
      <c r="AT833" s="131" t="str">
        <f t="shared" si="39"/>
        <v>()</v>
      </c>
      <c r="AU833" s="132" t="e">
        <f t="shared" si="40"/>
        <v>#N/A</v>
      </c>
    </row>
    <row r="834" spans="1:47">
      <c r="A834" s="134"/>
      <c r="B834" s="134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6"/>
      <c r="O834" s="137"/>
      <c r="P834" s="136"/>
      <c r="Q834" s="136"/>
      <c r="R834" s="136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9"/>
      <c r="AN834" s="139"/>
      <c r="AO834" s="139"/>
      <c r="AP834" s="139"/>
      <c r="AQ834" s="140" t="e">
        <f t="shared" si="38"/>
        <v>#N/A</v>
      </c>
      <c r="AR834" s="103"/>
      <c r="AT834" s="131" t="str">
        <f t="shared" si="39"/>
        <v>()</v>
      </c>
      <c r="AU834" s="132" t="e">
        <f t="shared" si="40"/>
        <v>#N/A</v>
      </c>
    </row>
    <row r="835" spans="1:47">
      <c r="A835" s="134"/>
      <c r="B835" s="134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6"/>
      <c r="O835" s="137"/>
      <c r="P835" s="136"/>
      <c r="Q835" s="136"/>
      <c r="R835" s="136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9"/>
      <c r="AN835" s="139"/>
      <c r="AO835" s="139"/>
      <c r="AP835" s="139"/>
      <c r="AQ835" s="140" t="e">
        <f t="shared" si="38"/>
        <v>#N/A</v>
      </c>
      <c r="AR835" s="103"/>
      <c r="AT835" s="131" t="str">
        <f t="shared" si="39"/>
        <v>()</v>
      </c>
      <c r="AU835" s="132" t="e">
        <f t="shared" si="40"/>
        <v>#N/A</v>
      </c>
    </row>
    <row r="836" spans="1:47">
      <c r="A836" s="134"/>
      <c r="B836" s="134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6"/>
      <c r="O836" s="137"/>
      <c r="P836" s="136"/>
      <c r="Q836" s="136"/>
      <c r="R836" s="136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9"/>
      <c r="AN836" s="139"/>
      <c r="AO836" s="139"/>
      <c r="AP836" s="139"/>
      <c r="AQ836" s="140" t="e">
        <f t="shared" ref="AQ836:AQ899" si="41">VLOOKUP(S836&amp;AF836,AV:AW,2,0)</f>
        <v>#N/A</v>
      </c>
      <c r="AR836" s="103"/>
      <c r="AT836" s="131" t="str">
        <f t="shared" ref="AT836:AT899" si="42">C836&amp;"("&amp;D836&amp;")"</f>
        <v>()</v>
      </c>
      <c r="AU836" s="132" t="e">
        <f t="shared" si="40"/>
        <v>#N/A</v>
      </c>
    </row>
    <row r="837" spans="1:47">
      <c r="A837" s="134"/>
      <c r="B837" s="134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6"/>
      <c r="O837" s="137"/>
      <c r="P837" s="136"/>
      <c r="Q837" s="136"/>
      <c r="R837" s="136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9"/>
      <c r="AN837" s="139"/>
      <c r="AO837" s="139"/>
      <c r="AP837" s="139"/>
      <c r="AQ837" s="140" t="e">
        <f t="shared" si="41"/>
        <v>#N/A</v>
      </c>
      <c r="AR837" s="103"/>
      <c r="AT837" s="131" t="str">
        <f t="shared" si="42"/>
        <v>()</v>
      </c>
      <c r="AU837" s="132" t="e">
        <f t="shared" si="40"/>
        <v>#N/A</v>
      </c>
    </row>
    <row r="838" spans="1:47">
      <c r="A838" s="134"/>
      <c r="B838" s="134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6"/>
      <c r="O838" s="137"/>
      <c r="P838" s="136"/>
      <c r="Q838" s="136"/>
      <c r="R838" s="136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9"/>
      <c r="AN838" s="139"/>
      <c r="AO838" s="139"/>
      <c r="AP838" s="139"/>
      <c r="AQ838" s="140" t="e">
        <f t="shared" si="41"/>
        <v>#N/A</v>
      </c>
      <c r="AR838" s="103"/>
      <c r="AT838" s="131" t="str">
        <f t="shared" si="42"/>
        <v>()</v>
      </c>
      <c r="AU838" s="132" t="e">
        <f t="shared" si="40"/>
        <v>#N/A</v>
      </c>
    </row>
    <row r="839" spans="1:47">
      <c r="A839" s="134"/>
      <c r="B839" s="134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6"/>
      <c r="O839" s="137"/>
      <c r="P839" s="136"/>
      <c r="Q839" s="136"/>
      <c r="R839" s="136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9"/>
      <c r="AN839" s="139"/>
      <c r="AO839" s="139"/>
      <c r="AP839" s="139"/>
      <c r="AQ839" s="140" t="e">
        <f t="shared" si="41"/>
        <v>#N/A</v>
      </c>
      <c r="AR839" s="103"/>
      <c r="AT839" s="131" t="str">
        <f t="shared" si="42"/>
        <v>()</v>
      </c>
      <c r="AU839" s="132" t="e">
        <f t="shared" si="40"/>
        <v>#N/A</v>
      </c>
    </row>
    <row r="840" spans="1:47">
      <c r="A840" s="134"/>
      <c r="B840" s="134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6"/>
      <c r="O840" s="137"/>
      <c r="P840" s="136"/>
      <c r="Q840" s="136"/>
      <c r="R840" s="136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9"/>
      <c r="AN840" s="139"/>
      <c r="AO840" s="139"/>
      <c r="AP840" s="139"/>
      <c r="AQ840" s="140" t="e">
        <f t="shared" si="41"/>
        <v>#N/A</v>
      </c>
      <c r="AR840" s="103"/>
      <c r="AT840" s="131" t="str">
        <f t="shared" si="42"/>
        <v>()</v>
      </c>
      <c r="AU840" s="132" t="e">
        <f t="shared" si="40"/>
        <v>#N/A</v>
      </c>
    </row>
    <row r="841" spans="1:47">
      <c r="A841" s="134"/>
      <c r="B841" s="134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6"/>
      <c r="O841" s="137"/>
      <c r="P841" s="136"/>
      <c r="Q841" s="136"/>
      <c r="R841" s="136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9"/>
      <c r="AN841" s="139"/>
      <c r="AO841" s="139"/>
      <c r="AP841" s="139"/>
      <c r="AQ841" s="140" t="e">
        <f t="shared" si="41"/>
        <v>#N/A</v>
      </c>
      <c r="AR841" s="103"/>
      <c r="AT841" s="131" t="str">
        <f t="shared" si="42"/>
        <v>()</v>
      </c>
      <c r="AU841" s="132" t="e">
        <f t="shared" si="40"/>
        <v>#N/A</v>
      </c>
    </row>
    <row r="842" spans="1:47">
      <c r="A842" s="134"/>
      <c r="B842" s="134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6"/>
      <c r="O842" s="137"/>
      <c r="P842" s="136"/>
      <c r="Q842" s="136"/>
      <c r="R842" s="136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9"/>
      <c r="AN842" s="139"/>
      <c r="AO842" s="139"/>
      <c r="AP842" s="139"/>
      <c r="AQ842" s="140" t="e">
        <f t="shared" si="41"/>
        <v>#N/A</v>
      </c>
      <c r="AR842" s="103"/>
      <c r="AT842" s="131" t="str">
        <f t="shared" si="42"/>
        <v>()</v>
      </c>
      <c r="AU842" s="132" t="e">
        <f t="shared" si="40"/>
        <v>#N/A</v>
      </c>
    </row>
    <row r="843" spans="1:47">
      <c r="A843" s="134"/>
      <c r="B843" s="134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6"/>
      <c r="O843" s="137"/>
      <c r="P843" s="136"/>
      <c r="Q843" s="136"/>
      <c r="R843" s="136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9"/>
      <c r="AN843" s="139"/>
      <c r="AO843" s="139"/>
      <c r="AP843" s="139"/>
      <c r="AQ843" s="140" t="e">
        <f t="shared" si="41"/>
        <v>#N/A</v>
      </c>
      <c r="AR843" s="103"/>
      <c r="AT843" s="131" t="str">
        <f t="shared" si="42"/>
        <v>()</v>
      </c>
      <c r="AU843" s="132" t="e">
        <f t="shared" si="40"/>
        <v>#N/A</v>
      </c>
    </row>
    <row r="844" spans="1:47">
      <c r="A844" s="134"/>
      <c r="B844" s="134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6"/>
      <c r="O844" s="137"/>
      <c r="P844" s="136"/>
      <c r="Q844" s="136"/>
      <c r="R844" s="136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9"/>
      <c r="AN844" s="139"/>
      <c r="AO844" s="139"/>
      <c r="AP844" s="139"/>
      <c r="AQ844" s="140" t="e">
        <f t="shared" si="41"/>
        <v>#N/A</v>
      </c>
      <c r="AR844" s="103"/>
      <c r="AT844" s="131" t="str">
        <f t="shared" si="42"/>
        <v>()</v>
      </c>
      <c r="AU844" s="132" t="e">
        <f t="shared" si="40"/>
        <v>#N/A</v>
      </c>
    </row>
    <row r="845" spans="1:47">
      <c r="A845" s="134"/>
      <c r="B845" s="134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6"/>
      <c r="O845" s="137"/>
      <c r="P845" s="136"/>
      <c r="Q845" s="136"/>
      <c r="R845" s="136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9"/>
      <c r="AN845" s="139"/>
      <c r="AO845" s="139"/>
      <c r="AP845" s="139"/>
      <c r="AQ845" s="140" t="e">
        <f t="shared" si="41"/>
        <v>#N/A</v>
      </c>
      <c r="AR845" s="103"/>
      <c r="AT845" s="131" t="str">
        <f t="shared" si="42"/>
        <v>()</v>
      </c>
      <c r="AU845" s="132" t="e">
        <f t="shared" si="40"/>
        <v>#N/A</v>
      </c>
    </row>
    <row r="846" spans="1:47">
      <c r="A846" s="134"/>
      <c r="B846" s="134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6"/>
      <c r="O846" s="137"/>
      <c r="P846" s="136"/>
      <c r="Q846" s="136"/>
      <c r="R846" s="136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9"/>
      <c r="AN846" s="139"/>
      <c r="AO846" s="139"/>
      <c r="AP846" s="139"/>
      <c r="AQ846" s="140" t="e">
        <f t="shared" si="41"/>
        <v>#N/A</v>
      </c>
      <c r="AR846" s="103"/>
      <c r="AT846" s="131" t="str">
        <f t="shared" si="42"/>
        <v>()</v>
      </c>
      <c r="AU846" s="132" t="e">
        <f t="shared" si="40"/>
        <v>#N/A</v>
      </c>
    </row>
    <row r="847" spans="1:47">
      <c r="A847" s="134"/>
      <c r="B847" s="134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6"/>
      <c r="O847" s="137"/>
      <c r="P847" s="136"/>
      <c r="Q847" s="136"/>
      <c r="R847" s="136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9"/>
      <c r="AN847" s="139"/>
      <c r="AO847" s="139"/>
      <c r="AP847" s="139"/>
      <c r="AQ847" s="140" t="e">
        <f t="shared" si="41"/>
        <v>#N/A</v>
      </c>
      <c r="AR847" s="103"/>
      <c r="AT847" s="131" t="str">
        <f t="shared" si="42"/>
        <v>()</v>
      </c>
      <c r="AU847" s="132" t="e">
        <f t="shared" si="40"/>
        <v>#N/A</v>
      </c>
    </row>
    <row r="848" spans="1:47">
      <c r="A848" s="134"/>
      <c r="B848" s="134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6"/>
      <c r="O848" s="137"/>
      <c r="P848" s="136"/>
      <c r="Q848" s="136"/>
      <c r="R848" s="136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9"/>
      <c r="AN848" s="139"/>
      <c r="AO848" s="139"/>
      <c r="AP848" s="139"/>
      <c r="AQ848" s="140" t="e">
        <f t="shared" si="41"/>
        <v>#N/A</v>
      </c>
      <c r="AR848" s="103"/>
      <c r="AT848" s="131" t="str">
        <f t="shared" si="42"/>
        <v>()</v>
      </c>
      <c r="AU848" s="132" t="e">
        <f t="shared" si="40"/>
        <v>#N/A</v>
      </c>
    </row>
    <row r="849" spans="1:47">
      <c r="A849" s="134"/>
      <c r="B849" s="134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6"/>
      <c r="O849" s="137"/>
      <c r="P849" s="136"/>
      <c r="Q849" s="136"/>
      <c r="R849" s="136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9"/>
      <c r="AN849" s="139"/>
      <c r="AO849" s="139"/>
      <c r="AP849" s="139"/>
      <c r="AQ849" s="140" t="e">
        <f t="shared" si="41"/>
        <v>#N/A</v>
      </c>
      <c r="AR849" s="103"/>
      <c r="AT849" s="131" t="str">
        <f t="shared" si="42"/>
        <v>()</v>
      </c>
      <c r="AU849" s="132" t="e">
        <f t="shared" si="40"/>
        <v>#N/A</v>
      </c>
    </row>
    <row r="850" spans="1:47">
      <c r="A850" s="134"/>
      <c r="B850" s="134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6"/>
      <c r="O850" s="137"/>
      <c r="P850" s="136"/>
      <c r="Q850" s="136"/>
      <c r="R850" s="136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9"/>
      <c r="AN850" s="139"/>
      <c r="AO850" s="139"/>
      <c r="AP850" s="139"/>
      <c r="AQ850" s="140" t="e">
        <f t="shared" si="41"/>
        <v>#N/A</v>
      </c>
      <c r="AR850" s="103"/>
      <c r="AT850" s="131" t="str">
        <f t="shared" si="42"/>
        <v>()</v>
      </c>
      <c r="AU850" s="132" t="e">
        <f t="shared" si="40"/>
        <v>#N/A</v>
      </c>
    </row>
    <row r="851" spans="1:47">
      <c r="A851" s="134"/>
      <c r="B851" s="134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6"/>
      <c r="O851" s="137"/>
      <c r="P851" s="136"/>
      <c r="Q851" s="136"/>
      <c r="R851" s="136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9"/>
      <c r="AN851" s="139"/>
      <c r="AO851" s="139"/>
      <c r="AP851" s="139"/>
      <c r="AQ851" s="140" t="e">
        <f t="shared" si="41"/>
        <v>#N/A</v>
      </c>
      <c r="AR851" s="103"/>
      <c r="AT851" s="131" t="str">
        <f t="shared" si="42"/>
        <v>()</v>
      </c>
      <c r="AU851" s="132" t="e">
        <f t="shared" si="40"/>
        <v>#N/A</v>
      </c>
    </row>
    <row r="852" spans="1:47">
      <c r="A852" s="134"/>
      <c r="B852" s="134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6"/>
      <c r="O852" s="137"/>
      <c r="P852" s="136"/>
      <c r="Q852" s="136"/>
      <c r="R852" s="136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9"/>
      <c r="AN852" s="139"/>
      <c r="AO852" s="139"/>
      <c r="AP852" s="139"/>
      <c r="AQ852" s="140" t="e">
        <f t="shared" si="41"/>
        <v>#N/A</v>
      </c>
      <c r="AR852" s="103"/>
      <c r="AT852" s="131" t="str">
        <f t="shared" si="42"/>
        <v>()</v>
      </c>
      <c r="AU852" s="132" t="e">
        <f t="shared" si="40"/>
        <v>#N/A</v>
      </c>
    </row>
    <row r="853" spans="1:47">
      <c r="A853" s="134"/>
      <c r="B853" s="134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6"/>
      <c r="O853" s="137"/>
      <c r="P853" s="136"/>
      <c r="Q853" s="136"/>
      <c r="R853" s="136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9"/>
      <c r="AN853" s="139"/>
      <c r="AO853" s="139"/>
      <c r="AP853" s="139"/>
      <c r="AQ853" s="140" t="e">
        <f t="shared" si="41"/>
        <v>#N/A</v>
      </c>
      <c r="AR853" s="103"/>
      <c r="AT853" s="131" t="str">
        <f t="shared" si="42"/>
        <v>()</v>
      </c>
      <c r="AU853" s="132" t="e">
        <f t="shared" si="40"/>
        <v>#N/A</v>
      </c>
    </row>
    <row r="854" spans="1:47">
      <c r="A854" s="134"/>
      <c r="B854" s="134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6"/>
      <c r="O854" s="137"/>
      <c r="P854" s="136"/>
      <c r="Q854" s="136"/>
      <c r="R854" s="136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9"/>
      <c r="AN854" s="139"/>
      <c r="AO854" s="139"/>
      <c r="AP854" s="139"/>
      <c r="AQ854" s="140" t="e">
        <f t="shared" si="41"/>
        <v>#N/A</v>
      </c>
      <c r="AR854" s="103"/>
      <c r="AT854" s="131" t="str">
        <f t="shared" si="42"/>
        <v>()</v>
      </c>
      <c r="AU854" s="132" t="e">
        <f t="shared" si="40"/>
        <v>#N/A</v>
      </c>
    </row>
    <row r="855" spans="1:47">
      <c r="A855" s="134"/>
      <c r="B855" s="134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6"/>
      <c r="O855" s="137"/>
      <c r="P855" s="136"/>
      <c r="Q855" s="136"/>
      <c r="R855" s="136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9"/>
      <c r="AN855" s="139"/>
      <c r="AO855" s="139"/>
      <c r="AP855" s="139"/>
      <c r="AQ855" s="140" t="e">
        <f t="shared" si="41"/>
        <v>#N/A</v>
      </c>
      <c r="AR855" s="103"/>
      <c r="AT855" s="131" t="str">
        <f t="shared" si="42"/>
        <v>()</v>
      </c>
      <c r="AU855" s="132" t="e">
        <f t="shared" si="40"/>
        <v>#N/A</v>
      </c>
    </row>
    <row r="856" spans="1:47">
      <c r="A856" s="134"/>
      <c r="B856" s="134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6"/>
      <c r="O856" s="137"/>
      <c r="P856" s="136"/>
      <c r="Q856" s="136"/>
      <c r="R856" s="136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9"/>
      <c r="AN856" s="139"/>
      <c r="AO856" s="139"/>
      <c r="AP856" s="139"/>
      <c r="AQ856" s="140" t="e">
        <f t="shared" si="41"/>
        <v>#N/A</v>
      </c>
      <c r="AR856" s="103"/>
      <c r="AT856" s="131" t="str">
        <f t="shared" si="42"/>
        <v>()</v>
      </c>
      <c r="AU856" s="132" t="e">
        <f t="shared" si="40"/>
        <v>#N/A</v>
      </c>
    </row>
    <row r="857" spans="1:47">
      <c r="A857" s="134"/>
      <c r="B857" s="134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6"/>
      <c r="O857" s="137"/>
      <c r="P857" s="136"/>
      <c r="Q857" s="136"/>
      <c r="R857" s="136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9"/>
      <c r="AN857" s="139"/>
      <c r="AO857" s="139"/>
      <c r="AP857" s="139"/>
      <c r="AQ857" s="140" t="e">
        <f t="shared" si="41"/>
        <v>#N/A</v>
      </c>
      <c r="AR857" s="103"/>
      <c r="AT857" s="131" t="str">
        <f t="shared" si="42"/>
        <v>()</v>
      </c>
      <c r="AU857" s="132" t="e">
        <f t="shared" si="40"/>
        <v>#N/A</v>
      </c>
    </row>
    <row r="858" spans="1:47">
      <c r="A858" s="134"/>
      <c r="B858" s="134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6"/>
      <c r="O858" s="137"/>
      <c r="P858" s="136"/>
      <c r="Q858" s="136"/>
      <c r="R858" s="136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9"/>
      <c r="AN858" s="139"/>
      <c r="AO858" s="139"/>
      <c r="AP858" s="139"/>
      <c r="AQ858" s="140" t="e">
        <f t="shared" si="41"/>
        <v>#N/A</v>
      </c>
      <c r="AR858" s="103"/>
      <c r="AT858" s="131" t="str">
        <f t="shared" si="42"/>
        <v>()</v>
      </c>
      <c r="AU858" s="132" t="e">
        <f t="shared" si="40"/>
        <v>#N/A</v>
      </c>
    </row>
    <row r="859" spans="1:47">
      <c r="A859" s="134"/>
      <c r="B859" s="134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6"/>
      <c r="O859" s="137"/>
      <c r="P859" s="136"/>
      <c r="Q859" s="136"/>
      <c r="R859" s="136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9"/>
      <c r="AN859" s="139"/>
      <c r="AO859" s="139"/>
      <c r="AP859" s="139"/>
      <c r="AQ859" s="140" t="e">
        <f t="shared" si="41"/>
        <v>#N/A</v>
      </c>
      <c r="AR859" s="103"/>
      <c r="AT859" s="131" t="str">
        <f t="shared" si="42"/>
        <v>()</v>
      </c>
      <c r="AU859" s="132" t="e">
        <f t="shared" si="40"/>
        <v>#N/A</v>
      </c>
    </row>
    <row r="860" spans="1:47">
      <c r="A860" s="134"/>
      <c r="B860" s="134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6"/>
      <c r="O860" s="137"/>
      <c r="P860" s="136"/>
      <c r="Q860" s="136"/>
      <c r="R860" s="136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9"/>
      <c r="AN860" s="139"/>
      <c r="AO860" s="139"/>
      <c r="AP860" s="139"/>
      <c r="AQ860" s="140" t="e">
        <f t="shared" si="41"/>
        <v>#N/A</v>
      </c>
      <c r="AR860" s="103"/>
      <c r="AT860" s="131" t="str">
        <f t="shared" si="42"/>
        <v>()</v>
      </c>
      <c r="AU860" s="132" t="e">
        <f t="shared" si="40"/>
        <v>#N/A</v>
      </c>
    </row>
    <row r="861" spans="1:47">
      <c r="A861" s="134"/>
      <c r="B861" s="134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6"/>
      <c r="O861" s="137"/>
      <c r="P861" s="136"/>
      <c r="Q861" s="136"/>
      <c r="R861" s="136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9"/>
      <c r="AN861" s="139"/>
      <c r="AO861" s="139"/>
      <c r="AP861" s="139"/>
      <c r="AQ861" s="140" t="e">
        <f t="shared" si="41"/>
        <v>#N/A</v>
      </c>
      <c r="AR861" s="103"/>
      <c r="AT861" s="131" t="str">
        <f t="shared" si="42"/>
        <v>()</v>
      </c>
      <c r="AU861" s="132" t="e">
        <f t="shared" si="40"/>
        <v>#N/A</v>
      </c>
    </row>
    <row r="862" spans="1:47">
      <c r="A862" s="134"/>
      <c r="B862" s="134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6"/>
      <c r="O862" s="137"/>
      <c r="P862" s="136"/>
      <c r="Q862" s="136"/>
      <c r="R862" s="136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9"/>
      <c r="AN862" s="139"/>
      <c r="AO862" s="139"/>
      <c r="AP862" s="139"/>
      <c r="AQ862" s="140" t="e">
        <f t="shared" si="41"/>
        <v>#N/A</v>
      </c>
      <c r="AR862" s="103"/>
      <c r="AT862" s="131" t="str">
        <f t="shared" si="42"/>
        <v>()</v>
      </c>
      <c r="AU862" s="132" t="e">
        <f t="shared" ref="AU862:AU925" si="43">AT862&amp;IF(COUNTIF(AQ863:AQ1774,AQ862),"，"&amp;VLOOKUP(AQ862,AQ863:AU1774,5,0),"")</f>
        <v>#N/A</v>
      </c>
    </row>
    <row r="863" spans="1:47">
      <c r="A863" s="134"/>
      <c r="B863" s="134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6"/>
      <c r="O863" s="137"/>
      <c r="P863" s="136"/>
      <c r="Q863" s="136"/>
      <c r="R863" s="136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9"/>
      <c r="AN863" s="139"/>
      <c r="AO863" s="139"/>
      <c r="AP863" s="139"/>
      <c r="AQ863" s="140" t="e">
        <f t="shared" si="41"/>
        <v>#N/A</v>
      </c>
      <c r="AR863" s="103"/>
      <c r="AT863" s="131" t="str">
        <f t="shared" si="42"/>
        <v>()</v>
      </c>
      <c r="AU863" s="132" t="e">
        <f t="shared" si="43"/>
        <v>#N/A</v>
      </c>
    </row>
    <row r="864" spans="1:47">
      <c r="A864" s="134"/>
      <c r="B864" s="134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6"/>
      <c r="O864" s="137"/>
      <c r="P864" s="136"/>
      <c r="Q864" s="136"/>
      <c r="R864" s="136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9"/>
      <c r="AN864" s="139"/>
      <c r="AO864" s="139"/>
      <c r="AP864" s="139"/>
      <c r="AQ864" s="140" t="e">
        <f t="shared" si="41"/>
        <v>#N/A</v>
      </c>
      <c r="AR864" s="103"/>
      <c r="AT864" s="131" t="str">
        <f t="shared" si="42"/>
        <v>()</v>
      </c>
      <c r="AU864" s="132" t="e">
        <f t="shared" si="43"/>
        <v>#N/A</v>
      </c>
    </row>
    <row r="865" spans="1:47">
      <c r="A865" s="134"/>
      <c r="B865" s="134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6"/>
      <c r="O865" s="137"/>
      <c r="P865" s="136"/>
      <c r="Q865" s="136"/>
      <c r="R865" s="136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9"/>
      <c r="AN865" s="139"/>
      <c r="AO865" s="139"/>
      <c r="AP865" s="139"/>
      <c r="AQ865" s="140" t="e">
        <f t="shared" si="41"/>
        <v>#N/A</v>
      </c>
      <c r="AR865" s="103"/>
      <c r="AT865" s="131" t="str">
        <f t="shared" si="42"/>
        <v>()</v>
      </c>
      <c r="AU865" s="132" t="e">
        <f t="shared" si="43"/>
        <v>#N/A</v>
      </c>
    </row>
    <row r="866" spans="1:47">
      <c r="A866" s="134"/>
      <c r="B866" s="134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6"/>
      <c r="O866" s="137"/>
      <c r="P866" s="136"/>
      <c r="Q866" s="136"/>
      <c r="R866" s="136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9"/>
      <c r="AN866" s="139"/>
      <c r="AO866" s="139"/>
      <c r="AP866" s="139"/>
      <c r="AQ866" s="140" t="e">
        <f t="shared" si="41"/>
        <v>#N/A</v>
      </c>
      <c r="AR866" s="103"/>
      <c r="AT866" s="131" t="str">
        <f t="shared" si="42"/>
        <v>()</v>
      </c>
      <c r="AU866" s="132" t="e">
        <f t="shared" si="43"/>
        <v>#N/A</v>
      </c>
    </row>
    <row r="867" spans="1:47">
      <c r="A867" s="134"/>
      <c r="B867" s="134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6"/>
      <c r="O867" s="137"/>
      <c r="P867" s="136"/>
      <c r="Q867" s="136"/>
      <c r="R867" s="136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9"/>
      <c r="AN867" s="139"/>
      <c r="AO867" s="139"/>
      <c r="AP867" s="139"/>
      <c r="AQ867" s="140" t="e">
        <f t="shared" si="41"/>
        <v>#N/A</v>
      </c>
      <c r="AR867" s="103"/>
      <c r="AT867" s="131" t="str">
        <f t="shared" si="42"/>
        <v>()</v>
      </c>
      <c r="AU867" s="132" t="e">
        <f t="shared" si="43"/>
        <v>#N/A</v>
      </c>
    </row>
    <row r="868" spans="1:47">
      <c r="A868" s="134"/>
      <c r="B868" s="134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6"/>
      <c r="O868" s="137"/>
      <c r="P868" s="136"/>
      <c r="Q868" s="136"/>
      <c r="R868" s="136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9"/>
      <c r="AN868" s="139"/>
      <c r="AO868" s="139"/>
      <c r="AP868" s="139"/>
      <c r="AQ868" s="140" t="e">
        <f t="shared" si="41"/>
        <v>#N/A</v>
      </c>
      <c r="AR868" s="103"/>
      <c r="AT868" s="131" t="str">
        <f t="shared" si="42"/>
        <v>()</v>
      </c>
      <c r="AU868" s="132" t="e">
        <f t="shared" si="43"/>
        <v>#N/A</v>
      </c>
    </row>
    <row r="869" spans="1:47">
      <c r="A869" s="134"/>
      <c r="B869" s="134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6"/>
      <c r="O869" s="137"/>
      <c r="P869" s="136"/>
      <c r="Q869" s="136"/>
      <c r="R869" s="136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9"/>
      <c r="AN869" s="139"/>
      <c r="AO869" s="139"/>
      <c r="AP869" s="139"/>
      <c r="AQ869" s="140" t="e">
        <f t="shared" si="41"/>
        <v>#N/A</v>
      </c>
      <c r="AR869" s="103"/>
      <c r="AT869" s="131" t="str">
        <f t="shared" si="42"/>
        <v>()</v>
      </c>
      <c r="AU869" s="132" t="e">
        <f t="shared" si="43"/>
        <v>#N/A</v>
      </c>
    </row>
    <row r="870" spans="1:47">
      <c r="A870" s="134"/>
      <c r="B870" s="134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6"/>
      <c r="O870" s="137"/>
      <c r="P870" s="136"/>
      <c r="Q870" s="136"/>
      <c r="R870" s="136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9"/>
      <c r="AN870" s="139"/>
      <c r="AO870" s="139"/>
      <c r="AP870" s="139"/>
      <c r="AQ870" s="140" t="e">
        <f t="shared" si="41"/>
        <v>#N/A</v>
      </c>
      <c r="AR870" s="103"/>
      <c r="AT870" s="131" t="str">
        <f t="shared" si="42"/>
        <v>()</v>
      </c>
      <c r="AU870" s="132" t="e">
        <f t="shared" si="43"/>
        <v>#N/A</v>
      </c>
    </row>
    <row r="871" spans="1:47">
      <c r="A871" s="134"/>
      <c r="B871" s="134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6"/>
      <c r="O871" s="137"/>
      <c r="P871" s="136"/>
      <c r="Q871" s="136"/>
      <c r="R871" s="136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9"/>
      <c r="AN871" s="139"/>
      <c r="AO871" s="139"/>
      <c r="AP871" s="139"/>
      <c r="AQ871" s="140" t="e">
        <f t="shared" si="41"/>
        <v>#N/A</v>
      </c>
      <c r="AR871" s="103"/>
      <c r="AT871" s="131" t="str">
        <f t="shared" si="42"/>
        <v>()</v>
      </c>
      <c r="AU871" s="132" t="e">
        <f t="shared" si="43"/>
        <v>#N/A</v>
      </c>
    </row>
    <row r="872" spans="1:47">
      <c r="A872" s="134"/>
      <c r="B872" s="134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6"/>
      <c r="O872" s="137"/>
      <c r="P872" s="136"/>
      <c r="Q872" s="136"/>
      <c r="R872" s="136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9"/>
      <c r="AN872" s="139"/>
      <c r="AO872" s="139"/>
      <c r="AP872" s="139"/>
      <c r="AQ872" s="140" t="e">
        <f t="shared" si="41"/>
        <v>#N/A</v>
      </c>
      <c r="AR872" s="103"/>
      <c r="AT872" s="131" t="str">
        <f t="shared" si="42"/>
        <v>()</v>
      </c>
      <c r="AU872" s="132" t="e">
        <f t="shared" si="43"/>
        <v>#N/A</v>
      </c>
    </row>
    <row r="873" spans="1:47">
      <c r="A873" s="134"/>
      <c r="B873" s="134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6"/>
      <c r="O873" s="137"/>
      <c r="P873" s="136"/>
      <c r="Q873" s="136"/>
      <c r="R873" s="136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9"/>
      <c r="AN873" s="139"/>
      <c r="AO873" s="139"/>
      <c r="AP873" s="139"/>
      <c r="AQ873" s="140" t="e">
        <f t="shared" si="41"/>
        <v>#N/A</v>
      </c>
      <c r="AR873" s="103"/>
      <c r="AT873" s="131" t="str">
        <f t="shared" si="42"/>
        <v>()</v>
      </c>
      <c r="AU873" s="132" t="e">
        <f t="shared" si="43"/>
        <v>#N/A</v>
      </c>
    </row>
    <row r="874" spans="1:47">
      <c r="A874" s="134"/>
      <c r="B874" s="134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6"/>
      <c r="O874" s="137"/>
      <c r="P874" s="136"/>
      <c r="Q874" s="136"/>
      <c r="R874" s="136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9"/>
      <c r="AN874" s="139"/>
      <c r="AO874" s="139"/>
      <c r="AP874" s="139"/>
      <c r="AQ874" s="140" t="e">
        <f t="shared" si="41"/>
        <v>#N/A</v>
      </c>
      <c r="AR874" s="103"/>
      <c r="AT874" s="131" t="str">
        <f t="shared" si="42"/>
        <v>()</v>
      </c>
      <c r="AU874" s="132" t="e">
        <f t="shared" si="43"/>
        <v>#N/A</v>
      </c>
    </row>
    <row r="875" spans="1:47">
      <c r="A875" s="134"/>
      <c r="B875" s="134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6"/>
      <c r="O875" s="137"/>
      <c r="P875" s="136"/>
      <c r="Q875" s="136"/>
      <c r="R875" s="136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9"/>
      <c r="AN875" s="139"/>
      <c r="AO875" s="139"/>
      <c r="AP875" s="139"/>
      <c r="AQ875" s="140" t="e">
        <f t="shared" si="41"/>
        <v>#N/A</v>
      </c>
      <c r="AR875" s="103"/>
      <c r="AT875" s="131" t="str">
        <f t="shared" si="42"/>
        <v>()</v>
      </c>
      <c r="AU875" s="132" t="e">
        <f t="shared" si="43"/>
        <v>#N/A</v>
      </c>
    </row>
    <row r="876" spans="1:47">
      <c r="A876" s="134"/>
      <c r="B876" s="134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6"/>
      <c r="O876" s="137"/>
      <c r="P876" s="136"/>
      <c r="Q876" s="136"/>
      <c r="R876" s="136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9"/>
      <c r="AN876" s="139"/>
      <c r="AO876" s="139"/>
      <c r="AP876" s="139"/>
      <c r="AQ876" s="140" t="e">
        <f t="shared" si="41"/>
        <v>#N/A</v>
      </c>
      <c r="AR876" s="103"/>
      <c r="AT876" s="131" t="str">
        <f t="shared" si="42"/>
        <v>()</v>
      </c>
      <c r="AU876" s="132" t="e">
        <f t="shared" si="43"/>
        <v>#N/A</v>
      </c>
    </row>
    <row r="877" spans="1:47">
      <c r="A877" s="134"/>
      <c r="B877" s="134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6"/>
      <c r="O877" s="137"/>
      <c r="P877" s="136"/>
      <c r="Q877" s="136"/>
      <c r="R877" s="136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9"/>
      <c r="AN877" s="139"/>
      <c r="AO877" s="139"/>
      <c r="AP877" s="139"/>
      <c r="AQ877" s="140" t="e">
        <f t="shared" si="41"/>
        <v>#N/A</v>
      </c>
      <c r="AR877" s="103"/>
      <c r="AT877" s="131" t="str">
        <f t="shared" si="42"/>
        <v>()</v>
      </c>
      <c r="AU877" s="132" t="e">
        <f t="shared" si="43"/>
        <v>#N/A</v>
      </c>
    </row>
    <row r="878" spans="1:47">
      <c r="A878" s="134"/>
      <c r="B878" s="134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6"/>
      <c r="O878" s="137"/>
      <c r="P878" s="136"/>
      <c r="Q878" s="136"/>
      <c r="R878" s="136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9"/>
      <c r="AN878" s="139"/>
      <c r="AO878" s="139"/>
      <c r="AP878" s="139"/>
      <c r="AQ878" s="140" t="e">
        <f t="shared" si="41"/>
        <v>#N/A</v>
      </c>
      <c r="AR878" s="103"/>
      <c r="AT878" s="131" t="str">
        <f t="shared" si="42"/>
        <v>()</v>
      </c>
      <c r="AU878" s="132" t="e">
        <f t="shared" si="43"/>
        <v>#N/A</v>
      </c>
    </row>
    <row r="879" spans="1:47">
      <c r="A879" s="134"/>
      <c r="B879" s="134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6"/>
      <c r="O879" s="137"/>
      <c r="P879" s="136"/>
      <c r="Q879" s="136"/>
      <c r="R879" s="136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9"/>
      <c r="AN879" s="139"/>
      <c r="AO879" s="139"/>
      <c r="AP879" s="139"/>
      <c r="AQ879" s="140" t="e">
        <f t="shared" si="41"/>
        <v>#N/A</v>
      </c>
      <c r="AR879" s="103"/>
      <c r="AT879" s="131" t="str">
        <f t="shared" si="42"/>
        <v>()</v>
      </c>
      <c r="AU879" s="132" t="e">
        <f t="shared" si="43"/>
        <v>#N/A</v>
      </c>
    </row>
    <row r="880" spans="1:47">
      <c r="A880" s="134"/>
      <c r="B880" s="134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6"/>
      <c r="O880" s="137"/>
      <c r="P880" s="136"/>
      <c r="Q880" s="136"/>
      <c r="R880" s="136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9"/>
      <c r="AN880" s="139"/>
      <c r="AO880" s="139"/>
      <c r="AP880" s="139"/>
      <c r="AQ880" s="140" t="e">
        <f t="shared" si="41"/>
        <v>#N/A</v>
      </c>
      <c r="AR880" s="103"/>
      <c r="AT880" s="131" t="str">
        <f t="shared" si="42"/>
        <v>()</v>
      </c>
      <c r="AU880" s="132" t="e">
        <f t="shared" si="43"/>
        <v>#N/A</v>
      </c>
    </row>
    <row r="881" spans="1:47">
      <c r="A881" s="134"/>
      <c r="B881" s="134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6"/>
      <c r="O881" s="137"/>
      <c r="P881" s="136"/>
      <c r="Q881" s="136"/>
      <c r="R881" s="136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9"/>
      <c r="AN881" s="139"/>
      <c r="AO881" s="139"/>
      <c r="AP881" s="139"/>
      <c r="AQ881" s="140" t="e">
        <f t="shared" si="41"/>
        <v>#N/A</v>
      </c>
      <c r="AR881" s="103"/>
      <c r="AT881" s="131" t="str">
        <f t="shared" si="42"/>
        <v>()</v>
      </c>
      <c r="AU881" s="132" t="e">
        <f t="shared" si="43"/>
        <v>#N/A</v>
      </c>
    </row>
    <row r="882" spans="1:47">
      <c r="A882" s="134"/>
      <c r="B882" s="134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6"/>
      <c r="O882" s="137"/>
      <c r="P882" s="136"/>
      <c r="Q882" s="136"/>
      <c r="R882" s="136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9"/>
      <c r="AN882" s="139"/>
      <c r="AO882" s="139"/>
      <c r="AP882" s="139"/>
      <c r="AQ882" s="140" t="e">
        <f t="shared" si="41"/>
        <v>#N/A</v>
      </c>
      <c r="AR882" s="103"/>
      <c r="AT882" s="131" t="str">
        <f t="shared" si="42"/>
        <v>()</v>
      </c>
      <c r="AU882" s="132" t="e">
        <f t="shared" si="43"/>
        <v>#N/A</v>
      </c>
    </row>
    <row r="883" spans="1:47">
      <c r="A883" s="134"/>
      <c r="B883" s="134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6"/>
      <c r="O883" s="137"/>
      <c r="P883" s="136"/>
      <c r="Q883" s="136"/>
      <c r="R883" s="136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9"/>
      <c r="AN883" s="139"/>
      <c r="AO883" s="139"/>
      <c r="AP883" s="139"/>
      <c r="AQ883" s="140" t="e">
        <f t="shared" si="41"/>
        <v>#N/A</v>
      </c>
      <c r="AR883" s="103"/>
      <c r="AT883" s="131" t="str">
        <f t="shared" si="42"/>
        <v>()</v>
      </c>
      <c r="AU883" s="132" t="e">
        <f t="shared" si="43"/>
        <v>#N/A</v>
      </c>
    </row>
    <row r="884" spans="1:47">
      <c r="A884" s="134"/>
      <c r="B884" s="134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6"/>
      <c r="O884" s="137"/>
      <c r="P884" s="136"/>
      <c r="Q884" s="136"/>
      <c r="R884" s="136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9"/>
      <c r="AN884" s="139"/>
      <c r="AO884" s="139"/>
      <c r="AP884" s="139"/>
      <c r="AQ884" s="140" t="e">
        <f t="shared" si="41"/>
        <v>#N/A</v>
      </c>
      <c r="AR884" s="103"/>
      <c r="AT884" s="131" t="str">
        <f t="shared" si="42"/>
        <v>()</v>
      </c>
      <c r="AU884" s="132" t="e">
        <f t="shared" si="43"/>
        <v>#N/A</v>
      </c>
    </row>
    <row r="885" spans="1:47">
      <c r="A885" s="134"/>
      <c r="B885" s="134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6"/>
      <c r="O885" s="137"/>
      <c r="P885" s="136"/>
      <c r="Q885" s="136"/>
      <c r="R885" s="136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9"/>
      <c r="AN885" s="139"/>
      <c r="AO885" s="139"/>
      <c r="AP885" s="139"/>
      <c r="AQ885" s="140" t="e">
        <f t="shared" si="41"/>
        <v>#N/A</v>
      </c>
      <c r="AR885" s="103"/>
      <c r="AT885" s="131" t="str">
        <f t="shared" si="42"/>
        <v>()</v>
      </c>
      <c r="AU885" s="132" t="e">
        <f t="shared" si="43"/>
        <v>#N/A</v>
      </c>
    </row>
    <row r="886" spans="1:47">
      <c r="A886" s="134"/>
      <c r="B886" s="134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6"/>
      <c r="O886" s="137"/>
      <c r="P886" s="136"/>
      <c r="Q886" s="136"/>
      <c r="R886" s="136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9"/>
      <c r="AN886" s="139"/>
      <c r="AO886" s="139"/>
      <c r="AP886" s="139"/>
      <c r="AQ886" s="140" t="e">
        <f t="shared" si="41"/>
        <v>#N/A</v>
      </c>
      <c r="AR886" s="103"/>
      <c r="AT886" s="131" t="str">
        <f t="shared" si="42"/>
        <v>()</v>
      </c>
      <c r="AU886" s="132" t="e">
        <f t="shared" si="43"/>
        <v>#N/A</v>
      </c>
    </row>
    <row r="887" spans="1:47">
      <c r="A887" s="134"/>
      <c r="B887" s="134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6"/>
      <c r="O887" s="137"/>
      <c r="P887" s="136"/>
      <c r="Q887" s="136"/>
      <c r="R887" s="136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9"/>
      <c r="AN887" s="139"/>
      <c r="AO887" s="139"/>
      <c r="AP887" s="139"/>
      <c r="AQ887" s="140" t="e">
        <f t="shared" si="41"/>
        <v>#N/A</v>
      </c>
      <c r="AR887" s="103"/>
      <c r="AT887" s="131" t="str">
        <f t="shared" si="42"/>
        <v>()</v>
      </c>
      <c r="AU887" s="132" t="e">
        <f t="shared" si="43"/>
        <v>#N/A</v>
      </c>
    </row>
    <row r="888" spans="1:47">
      <c r="A888" s="134"/>
      <c r="B888" s="134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6"/>
      <c r="O888" s="137"/>
      <c r="P888" s="136"/>
      <c r="Q888" s="136"/>
      <c r="R888" s="136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9"/>
      <c r="AN888" s="139"/>
      <c r="AO888" s="139"/>
      <c r="AP888" s="139"/>
      <c r="AQ888" s="140" t="e">
        <f t="shared" si="41"/>
        <v>#N/A</v>
      </c>
      <c r="AR888" s="103"/>
      <c r="AT888" s="131" t="str">
        <f t="shared" si="42"/>
        <v>()</v>
      </c>
      <c r="AU888" s="132" t="e">
        <f t="shared" si="43"/>
        <v>#N/A</v>
      </c>
    </row>
    <row r="889" spans="1:47">
      <c r="A889" s="134"/>
      <c r="B889" s="134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6"/>
      <c r="O889" s="137"/>
      <c r="P889" s="136"/>
      <c r="Q889" s="136"/>
      <c r="R889" s="136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9"/>
      <c r="AN889" s="139"/>
      <c r="AO889" s="139"/>
      <c r="AP889" s="139"/>
      <c r="AQ889" s="140" t="e">
        <f t="shared" si="41"/>
        <v>#N/A</v>
      </c>
      <c r="AR889" s="103"/>
      <c r="AT889" s="131" t="str">
        <f t="shared" si="42"/>
        <v>()</v>
      </c>
      <c r="AU889" s="132" t="e">
        <f t="shared" si="43"/>
        <v>#N/A</v>
      </c>
    </row>
    <row r="890" spans="1:47">
      <c r="A890" s="134"/>
      <c r="B890" s="134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6"/>
      <c r="O890" s="137"/>
      <c r="P890" s="136"/>
      <c r="Q890" s="136"/>
      <c r="R890" s="136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9"/>
      <c r="AN890" s="139"/>
      <c r="AO890" s="139"/>
      <c r="AP890" s="139"/>
      <c r="AQ890" s="140" t="e">
        <f t="shared" si="41"/>
        <v>#N/A</v>
      </c>
      <c r="AR890" s="103"/>
      <c r="AT890" s="131" t="str">
        <f t="shared" si="42"/>
        <v>()</v>
      </c>
      <c r="AU890" s="132" t="e">
        <f t="shared" si="43"/>
        <v>#N/A</v>
      </c>
    </row>
    <row r="891" spans="1:47">
      <c r="A891" s="134"/>
      <c r="B891" s="134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6"/>
      <c r="O891" s="137"/>
      <c r="P891" s="136"/>
      <c r="Q891" s="136"/>
      <c r="R891" s="136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9"/>
      <c r="AN891" s="139"/>
      <c r="AO891" s="139"/>
      <c r="AP891" s="139"/>
      <c r="AQ891" s="140" t="e">
        <f t="shared" si="41"/>
        <v>#N/A</v>
      </c>
      <c r="AR891" s="103"/>
      <c r="AT891" s="131" t="str">
        <f t="shared" si="42"/>
        <v>()</v>
      </c>
      <c r="AU891" s="132" t="e">
        <f t="shared" si="43"/>
        <v>#N/A</v>
      </c>
    </row>
    <row r="892" spans="1:47">
      <c r="A892" s="134"/>
      <c r="B892" s="134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6"/>
      <c r="O892" s="137"/>
      <c r="P892" s="136"/>
      <c r="Q892" s="136"/>
      <c r="R892" s="136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9"/>
      <c r="AN892" s="139"/>
      <c r="AO892" s="139"/>
      <c r="AP892" s="139"/>
      <c r="AQ892" s="140" t="e">
        <f t="shared" si="41"/>
        <v>#N/A</v>
      </c>
      <c r="AR892" s="103"/>
      <c r="AT892" s="131" t="str">
        <f t="shared" si="42"/>
        <v>()</v>
      </c>
      <c r="AU892" s="132" t="e">
        <f t="shared" si="43"/>
        <v>#N/A</v>
      </c>
    </row>
    <row r="893" spans="1:47">
      <c r="A893" s="134"/>
      <c r="B893" s="134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6"/>
      <c r="O893" s="137"/>
      <c r="P893" s="136"/>
      <c r="Q893" s="136"/>
      <c r="R893" s="136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9"/>
      <c r="AN893" s="139"/>
      <c r="AO893" s="139"/>
      <c r="AP893" s="139"/>
      <c r="AQ893" s="140" t="e">
        <f t="shared" si="41"/>
        <v>#N/A</v>
      </c>
      <c r="AR893" s="103"/>
      <c r="AT893" s="131" t="str">
        <f t="shared" si="42"/>
        <v>()</v>
      </c>
      <c r="AU893" s="132" t="e">
        <f t="shared" si="43"/>
        <v>#N/A</v>
      </c>
    </row>
    <row r="894" spans="1:47">
      <c r="A894" s="134"/>
      <c r="B894" s="134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6"/>
      <c r="O894" s="137"/>
      <c r="P894" s="136"/>
      <c r="Q894" s="136"/>
      <c r="R894" s="136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9"/>
      <c r="AN894" s="139"/>
      <c r="AO894" s="139"/>
      <c r="AP894" s="139"/>
      <c r="AQ894" s="140" t="e">
        <f t="shared" si="41"/>
        <v>#N/A</v>
      </c>
      <c r="AR894" s="103"/>
      <c r="AT894" s="131" t="str">
        <f t="shared" si="42"/>
        <v>()</v>
      </c>
      <c r="AU894" s="132" t="e">
        <f t="shared" si="43"/>
        <v>#N/A</v>
      </c>
    </row>
    <row r="895" spans="1:47">
      <c r="A895" s="134"/>
      <c r="B895" s="134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6"/>
      <c r="O895" s="137"/>
      <c r="P895" s="136"/>
      <c r="Q895" s="136"/>
      <c r="R895" s="136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9"/>
      <c r="AN895" s="139"/>
      <c r="AO895" s="139"/>
      <c r="AP895" s="139"/>
      <c r="AQ895" s="140" t="e">
        <f t="shared" si="41"/>
        <v>#N/A</v>
      </c>
      <c r="AR895" s="103"/>
      <c r="AT895" s="131" t="str">
        <f t="shared" si="42"/>
        <v>()</v>
      </c>
      <c r="AU895" s="132" t="e">
        <f t="shared" si="43"/>
        <v>#N/A</v>
      </c>
    </row>
    <row r="896" spans="1:47">
      <c r="A896" s="134"/>
      <c r="B896" s="134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6"/>
      <c r="O896" s="137"/>
      <c r="P896" s="136"/>
      <c r="Q896" s="136"/>
      <c r="R896" s="136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9"/>
      <c r="AN896" s="139"/>
      <c r="AO896" s="139"/>
      <c r="AP896" s="139"/>
      <c r="AQ896" s="140" t="e">
        <f t="shared" si="41"/>
        <v>#N/A</v>
      </c>
      <c r="AR896" s="103"/>
      <c r="AT896" s="131" t="str">
        <f t="shared" si="42"/>
        <v>()</v>
      </c>
      <c r="AU896" s="132" t="e">
        <f t="shared" si="43"/>
        <v>#N/A</v>
      </c>
    </row>
    <row r="897" spans="1:47">
      <c r="A897" s="134"/>
      <c r="B897" s="134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6"/>
      <c r="O897" s="137"/>
      <c r="P897" s="136"/>
      <c r="Q897" s="136"/>
      <c r="R897" s="136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9"/>
      <c r="AN897" s="139"/>
      <c r="AO897" s="139"/>
      <c r="AP897" s="139"/>
      <c r="AQ897" s="140" t="e">
        <f t="shared" si="41"/>
        <v>#N/A</v>
      </c>
      <c r="AR897" s="103"/>
      <c r="AT897" s="131" t="str">
        <f t="shared" si="42"/>
        <v>()</v>
      </c>
      <c r="AU897" s="132" t="e">
        <f t="shared" si="43"/>
        <v>#N/A</v>
      </c>
    </row>
    <row r="898" spans="1:47">
      <c r="A898" s="134"/>
      <c r="B898" s="134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6"/>
      <c r="O898" s="137"/>
      <c r="P898" s="136"/>
      <c r="Q898" s="136"/>
      <c r="R898" s="136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9"/>
      <c r="AN898" s="139"/>
      <c r="AO898" s="139"/>
      <c r="AP898" s="139"/>
      <c r="AQ898" s="140" t="e">
        <f t="shared" si="41"/>
        <v>#N/A</v>
      </c>
      <c r="AR898" s="103"/>
      <c r="AT898" s="131" t="str">
        <f t="shared" si="42"/>
        <v>()</v>
      </c>
      <c r="AU898" s="132" t="e">
        <f t="shared" si="43"/>
        <v>#N/A</v>
      </c>
    </row>
    <row r="899" spans="1:47">
      <c r="A899" s="134"/>
      <c r="B899" s="134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6"/>
      <c r="O899" s="137"/>
      <c r="P899" s="136"/>
      <c r="Q899" s="136"/>
      <c r="R899" s="136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9"/>
      <c r="AN899" s="139"/>
      <c r="AO899" s="139"/>
      <c r="AP899" s="139"/>
      <c r="AQ899" s="140" t="e">
        <f t="shared" si="41"/>
        <v>#N/A</v>
      </c>
      <c r="AR899" s="103"/>
      <c r="AT899" s="131" t="str">
        <f t="shared" si="42"/>
        <v>()</v>
      </c>
      <c r="AU899" s="132" t="e">
        <f t="shared" si="43"/>
        <v>#N/A</v>
      </c>
    </row>
    <row r="900" spans="1:47">
      <c r="A900" s="134"/>
      <c r="B900" s="134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6"/>
      <c r="O900" s="137"/>
      <c r="P900" s="136"/>
      <c r="Q900" s="136"/>
      <c r="R900" s="136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9"/>
      <c r="AN900" s="139"/>
      <c r="AO900" s="139"/>
      <c r="AP900" s="139"/>
      <c r="AQ900" s="140" t="e">
        <f t="shared" ref="AQ900:AQ963" si="44">VLOOKUP(S900&amp;AF900,AV:AW,2,0)</f>
        <v>#N/A</v>
      </c>
      <c r="AR900" s="103"/>
      <c r="AT900" s="131" t="str">
        <f t="shared" ref="AT900:AT963" si="45">C900&amp;"("&amp;D900&amp;")"</f>
        <v>()</v>
      </c>
      <c r="AU900" s="132" t="e">
        <f t="shared" si="43"/>
        <v>#N/A</v>
      </c>
    </row>
    <row r="901" spans="1:47">
      <c r="A901" s="134"/>
      <c r="B901" s="134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6"/>
      <c r="O901" s="137"/>
      <c r="P901" s="136"/>
      <c r="Q901" s="136"/>
      <c r="R901" s="136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9"/>
      <c r="AN901" s="139"/>
      <c r="AO901" s="139"/>
      <c r="AP901" s="139"/>
      <c r="AQ901" s="140" t="e">
        <f t="shared" si="44"/>
        <v>#N/A</v>
      </c>
      <c r="AR901" s="103"/>
      <c r="AT901" s="131" t="str">
        <f t="shared" si="45"/>
        <v>()</v>
      </c>
      <c r="AU901" s="132" t="e">
        <f t="shared" si="43"/>
        <v>#N/A</v>
      </c>
    </row>
    <row r="902" spans="1:47">
      <c r="A902" s="134"/>
      <c r="B902" s="134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6"/>
      <c r="O902" s="137"/>
      <c r="P902" s="136"/>
      <c r="Q902" s="136"/>
      <c r="R902" s="136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9"/>
      <c r="AN902" s="139"/>
      <c r="AO902" s="139"/>
      <c r="AP902" s="139"/>
      <c r="AQ902" s="140" t="e">
        <f t="shared" si="44"/>
        <v>#N/A</v>
      </c>
      <c r="AR902" s="103"/>
      <c r="AT902" s="131" t="str">
        <f t="shared" si="45"/>
        <v>()</v>
      </c>
      <c r="AU902" s="132" t="e">
        <f t="shared" si="43"/>
        <v>#N/A</v>
      </c>
    </row>
    <row r="903" spans="1:47">
      <c r="A903" s="134"/>
      <c r="B903" s="134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6"/>
      <c r="O903" s="137"/>
      <c r="P903" s="136"/>
      <c r="Q903" s="136"/>
      <c r="R903" s="136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9"/>
      <c r="AN903" s="139"/>
      <c r="AO903" s="139"/>
      <c r="AP903" s="139"/>
      <c r="AQ903" s="140" t="e">
        <f t="shared" si="44"/>
        <v>#N/A</v>
      </c>
      <c r="AR903" s="103"/>
      <c r="AT903" s="131" t="str">
        <f t="shared" si="45"/>
        <v>()</v>
      </c>
      <c r="AU903" s="132" t="e">
        <f t="shared" si="43"/>
        <v>#N/A</v>
      </c>
    </row>
    <row r="904" spans="1:47">
      <c r="A904" s="134"/>
      <c r="B904" s="134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6"/>
      <c r="O904" s="137"/>
      <c r="P904" s="136"/>
      <c r="Q904" s="136"/>
      <c r="R904" s="136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9"/>
      <c r="AN904" s="139"/>
      <c r="AO904" s="139"/>
      <c r="AP904" s="139"/>
      <c r="AQ904" s="140" t="e">
        <f t="shared" si="44"/>
        <v>#N/A</v>
      </c>
      <c r="AR904" s="103"/>
      <c r="AT904" s="131" t="str">
        <f t="shared" si="45"/>
        <v>()</v>
      </c>
      <c r="AU904" s="132" t="e">
        <f t="shared" si="43"/>
        <v>#N/A</v>
      </c>
    </row>
    <row r="905" spans="1:47">
      <c r="A905" s="134"/>
      <c r="B905" s="134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6"/>
      <c r="O905" s="137"/>
      <c r="P905" s="136"/>
      <c r="Q905" s="136"/>
      <c r="R905" s="136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9"/>
      <c r="AN905" s="139"/>
      <c r="AO905" s="139"/>
      <c r="AP905" s="139"/>
      <c r="AQ905" s="140" t="e">
        <f t="shared" si="44"/>
        <v>#N/A</v>
      </c>
      <c r="AR905" s="103"/>
      <c r="AT905" s="131" t="str">
        <f t="shared" si="45"/>
        <v>()</v>
      </c>
      <c r="AU905" s="132" t="e">
        <f t="shared" si="43"/>
        <v>#N/A</v>
      </c>
    </row>
    <row r="906" spans="1:47">
      <c r="A906" s="134"/>
      <c r="B906" s="134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6"/>
      <c r="O906" s="137"/>
      <c r="P906" s="136"/>
      <c r="Q906" s="136"/>
      <c r="R906" s="136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9"/>
      <c r="AN906" s="139"/>
      <c r="AO906" s="139"/>
      <c r="AP906" s="139"/>
      <c r="AQ906" s="140" t="e">
        <f t="shared" si="44"/>
        <v>#N/A</v>
      </c>
      <c r="AR906" s="103"/>
      <c r="AT906" s="131" t="str">
        <f t="shared" si="45"/>
        <v>()</v>
      </c>
      <c r="AU906" s="132" t="e">
        <f t="shared" si="43"/>
        <v>#N/A</v>
      </c>
    </row>
    <row r="907" spans="1:47">
      <c r="A907" s="134"/>
      <c r="B907" s="134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6"/>
      <c r="O907" s="137"/>
      <c r="P907" s="136"/>
      <c r="Q907" s="136"/>
      <c r="R907" s="136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9"/>
      <c r="AN907" s="139"/>
      <c r="AO907" s="139"/>
      <c r="AP907" s="139"/>
      <c r="AQ907" s="140" t="e">
        <f t="shared" si="44"/>
        <v>#N/A</v>
      </c>
      <c r="AR907" s="103"/>
      <c r="AT907" s="131" t="str">
        <f t="shared" si="45"/>
        <v>()</v>
      </c>
      <c r="AU907" s="132" t="e">
        <f t="shared" si="43"/>
        <v>#N/A</v>
      </c>
    </row>
    <row r="908" spans="1:47">
      <c r="A908" s="134"/>
      <c r="B908" s="134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6"/>
      <c r="O908" s="137"/>
      <c r="P908" s="136"/>
      <c r="Q908" s="136"/>
      <c r="R908" s="136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9"/>
      <c r="AN908" s="139"/>
      <c r="AO908" s="139"/>
      <c r="AP908" s="139"/>
      <c r="AQ908" s="140" t="e">
        <f t="shared" si="44"/>
        <v>#N/A</v>
      </c>
      <c r="AR908" s="103"/>
      <c r="AT908" s="131" t="str">
        <f t="shared" si="45"/>
        <v>()</v>
      </c>
      <c r="AU908" s="132" t="e">
        <f t="shared" si="43"/>
        <v>#N/A</v>
      </c>
    </row>
    <row r="909" spans="1:47">
      <c r="A909" s="134"/>
      <c r="B909" s="134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6"/>
      <c r="O909" s="137"/>
      <c r="P909" s="136"/>
      <c r="Q909" s="136"/>
      <c r="R909" s="136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9"/>
      <c r="AN909" s="139"/>
      <c r="AO909" s="139"/>
      <c r="AP909" s="139"/>
      <c r="AQ909" s="140" t="e">
        <f t="shared" si="44"/>
        <v>#N/A</v>
      </c>
      <c r="AR909" s="103"/>
      <c r="AT909" s="131" t="str">
        <f t="shared" si="45"/>
        <v>()</v>
      </c>
      <c r="AU909" s="132" t="e">
        <f t="shared" si="43"/>
        <v>#N/A</v>
      </c>
    </row>
    <row r="910" spans="1:47">
      <c r="A910" s="134"/>
      <c r="B910" s="134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6"/>
      <c r="O910" s="137"/>
      <c r="P910" s="136"/>
      <c r="Q910" s="136"/>
      <c r="R910" s="136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9"/>
      <c r="AN910" s="139"/>
      <c r="AO910" s="139"/>
      <c r="AP910" s="139"/>
      <c r="AQ910" s="140" t="e">
        <f t="shared" si="44"/>
        <v>#N/A</v>
      </c>
      <c r="AR910" s="103"/>
      <c r="AT910" s="131" t="str">
        <f t="shared" si="45"/>
        <v>()</v>
      </c>
      <c r="AU910" s="132" t="e">
        <f t="shared" si="43"/>
        <v>#N/A</v>
      </c>
    </row>
    <row r="911" spans="1:47">
      <c r="A911" s="134"/>
      <c r="B911" s="134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6"/>
      <c r="O911" s="137"/>
      <c r="P911" s="136"/>
      <c r="Q911" s="136"/>
      <c r="R911" s="136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9"/>
      <c r="AN911" s="139"/>
      <c r="AO911" s="139"/>
      <c r="AP911" s="139"/>
      <c r="AQ911" s="140" t="e">
        <f t="shared" si="44"/>
        <v>#N/A</v>
      </c>
      <c r="AR911" s="103"/>
      <c r="AT911" s="131" t="str">
        <f t="shared" si="45"/>
        <v>()</v>
      </c>
      <c r="AU911" s="132" t="e">
        <f t="shared" si="43"/>
        <v>#N/A</v>
      </c>
    </row>
    <row r="912" spans="1:47">
      <c r="A912" s="134"/>
      <c r="B912" s="134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6"/>
      <c r="O912" s="137"/>
      <c r="P912" s="136"/>
      <c r="Q912" s="136"/>
      <c r="R912" s="136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9"/>
      <c r="AN912" s="139"/>
      <c r="AO912" s="139"/>
      <c r="AP912" s="139"/>
      <c r="AQ912" s="140" t="e">
        <f t="shared" si="44"/>
        <v>#N/A</v>
      </c>
      <c r="AR912" s="103"/>
      <c r="AT912" s="131" t="str">
        <f t="shared" si="45"/>
        <v>()</v>
      </c>
      <c r="AU912" s="132" t="e">
        <f t="shared" si="43"/>
        <v>#N/A</v>
      </c>
    </row>
    <row r="913" spans="1:47">
      <c r="A913" s="134"/>
      <c r="B913" s="134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6"/>
      <c r="O913" s="137"/>
      <c r="P913" s="136"/>
      <c r="Q913" s="136"/>
      <c r="R913" s="136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9"/>
      <c r="AN913" s="139"/>
      <c r="AO913" s="139"/>
      <c r="AP913" s="139"/>
      <c r="AQ913" s="140" t="e">
        <f t="shared" si="44"/>
        <v>#N/A</v>
      </c>
      <c r="AR913" s="103"/>
      <c r="AT913" s="131" t="str">
        <f t="shared" si="45"/>
        <v>()</v>
      </c>
      <c r="AU913" s="132" t="e">
        <f t="shared" si="43"/>
        <v>#N/A</v>
      </c>
    </row>
    <row r="914" spans="1:47">
      <c r="A914" s="134"/>
      <c r="B914" s="134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6"/>
      <c r="O914" s="137"/>
      <c r="P914" s="136"/>
      <c r="Q914" s="136"/>
      <c r="R914" s="136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9"/>
      <c r="AN914" s="139"/>
      <c r="AO914" s="139"/>
      <c r="AP914" s="139"/>
      <c r="AQ914" s="140" t="e">
        <f t="shared" si="44"/>
        <v>#N/A</v>
      </c>
      <c r="AR914" s="103"/>
      <c r="AT914" s="131" t="str">
        <f t="shared" si="45"/>
        <v>()</v>
      </c>
      <c r="AU914" s="132" t="e">
        <f t="shared" si="43"/>
        <v>#N/A</v>
      </c>
    </row>
    <row r="915" spans="1:47">
      <c r="A915" s="134"/>
      <c r="B915" s="134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6"/>
      <c r="O915" s="137"/>
      <c r="P915" s="136"/>
      <c r="Q915" s="136"/>
      <c r="R915" s="136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9"/>
      <c r="AN915" s="139"/>
      <c r="AO915" s="139"/>
      <c r="AP915" s="139"/>
      <c r="AQ915" s="140" t="e">
        <f t="shared" si="44"/>
        <v>#N/A</v>
      </c>
      <c r="AR915" s="103"/>
      <c r="AT915" s="131" t="str">
        <f t="shared" si="45"/>
        <v>()</v>
      </c>
      <c r="AU915" s="132" t="e">
        <f t="shared" si="43"/>
        <v>#N/A</v>
      </c>
    </row>
    <row r="916" spans="1:47">
      <c r="A916" s="134"/>
      <c r="B916" s="134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6"/>
      <c r="O916" s="137"/>
      <c r="P916" s="136"/>
      <c r="Q916" s="136"/>
      <c r="R916" s="136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9"/>
      <c r="AN916" s="139"/>
      <c r="AO916" s="139"/>
      <c r="AP916" s="139"/>
      <c r="AQ916" s="140" t="e">
        <f t="shared" si="44"/>
        <v>#N/A</v>
      </c>
      <c r="AR916" s="103"/>
      <c r="AT916" s="131" t="str">
        <f t="shared" si="45"/>
        <v>()</v>
      </c>
      <c r="AU916" s="132" t="e">
        <f t="shared" si="43"/>
        <v>#N/A</v>
      </c>
    </row>
    <row r="917" spans="1:47">
      <c r="A917" s="134"/>
      <c r="B917" s="134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6"/>
      <c r="O917" s="137"/>
      <c r="P917" s="136"/>
      <c r="Q917" s="136"/>
      <c r="R917" s="136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9"/>
      <c r="AN917" s="139"/>
      <c r="AO917" s="139"/>
      <c r="AP917" s="139"/>
      <c r="AQ917" s="140" t="e">
        <f t="shared" si="44"/>
        <v>#N/A</v>
      </c>
      <c r="AR917" s="103"/>
      <c r="AT917" s="131" t="str">
        <f t="shared" si="45"/>
        <v>()</v>
      </c>
      <c r="AU917" s="132" t="e">
        <f t="shared" si="43"/>
        <v>#N/A</v>
      </c>
    </row>
    <row r="918" spans="1:47">
      <c r="A918" s="134"/>
      <c r="B918" s="134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6"/>
      <c r="O918" s="137"/>
      <c r="P918" s="136"/>
      <c r="Q918" s="136"/>
      <c r="R918" s="136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9"/>
      <c r="AN918" s="139"/>
      <c r="AO918" s="139"/>
      <c r="AP918" s="139"/>
      <c r="AQ918" s="140" t="e">
        <f t="shared" si="44"/>
        <v>#N/A</v>
      </c>
      <c r="AR918" s="103"/>
      <c r="AT918" s="131" t="str">
        <f t="shared" si="45"/>
        <v>()</v>
      </c>
      <c r="AU918" s="132" t="e">
        <f t="shared" si="43"/>
        <v>#N/A</v>
      </c>
    </row>
    <row r="919" spans="1:47">
      <c r="A919" s="134"/>
      <c r="B919" s="134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6"/>
      <c r="O919" s="137"/>
      <c r="P919" s="136"/>
      <c r="Q919" s="136"/>
      <c r="R919" s="136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9"/>
      <c r="AN919" s="139"/>
      <c r="AO919" s="139"/>
      <c r="AP919" s="139"/>
      <c r="AQ919" s="140" t="e">
        <f t="shared" si="44"/>
        <v>#N/A</v>
      </c>
      <c r="AR919" s="103"/>
      <c r="AT919" s="131" t="str">
        <f t="shared" si="45"/>
        <v>()</v>
      </c>
      <c r="AU919" s="132" t="e">
        <f t="shared" si="43"/>
        <v>#N/A</v>
      </c>
    </row>
    <row r="920" spans="1:47">
      <c r="A920" s="134"/>
      <c r="B920" s="134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6"/>
      <c r="O920" s="137"/>
      <c r="P920" s="136"/>
      <c r="Q920" s="136"/>
      <c r="R920" s="136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9"/>
      <c r="AN920" s="139"/>
      <c r="AO920" s="139"/>
      <c r="AP920" s="139"/>
      <c r="AQ920" s="140" t="e">
        <f t="shared" si="44"/>
        <v>#N/A</v>
      </c>
      <c r="AR920" s="103"/>
      <c r="AT920" s="131" t="str">
        <f t="shared" si="45"/>
        <v>()</v>
      </c>
      <c r="AU920" s="132" t="e">
        <f t="shared" si="43"/>
        <v>#N/A</v>
      </c>
    </row>
    <row r="921" spans="1:47">
      <c r="A921" s="134"/>
      <c r="B921" s="134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6"/>
      <c r="O921" s="137"/>
      <c r="P921" s="136"/>
      <c r="Q921" s="136"/>
      <c r="R921" s="136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9"/>
      <c r="AN921" s="139"/>
      <c r="AO921" s="139"/>
      <c r="AP921" s="139"/>
      <c r="AQ921" s="140" t="e">
        <f t="shared" si="44"/>
        <v>#N/A</v>
      </c>
      <c r="AR921" s="103"/>
      <c r="AT921" s="131" t="str">
        <f t="shared" si="45"/>
        <v>()</v>
      </c>
      <c r="AU921" s="132" t="e">
        <f t="shared" si="43"/>
        <v>#N/A</v>
      </c>
    </row>
    <row r="922" spans="1:47">
      <c r="A922" s="134"/>
      <c r="B922" s="134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6"/>
      <c r="O922" s="137"/>
      <c r="P922" s="136"/>
      <c r="Q922" s="136"/>
      <c r="R922" s="136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9"/>
      <c r="AN922" s="139"/>
      <c r="AO922" s="139"/>
      <c r="AP922" s="139"/>
      <c r="AQ922" s="140" t="e">
        <f t="shared" si="44"/>
        <v>#N/A</v>
      </c>
      <c r="AR922" s="103"/>
      <c r="AT922" s="131" t="str">
        <f t="shared" si="45"/>
        <v>()</v>
      </c>
      <c r="AU922" s="132" t="e">
        <f t="shared" si="43"/>
        <v>#N/A</v>
      </c>
    </row>
    <row r="923" spans="1:47">
      <c r="A923" s="134"/>
      <c r="B923" s="134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6"/>
      <c r="O923" s="137"/>
      <c r="P923" s="136"/>
      <c r="Q923" s="136"/>
      <c r="R923" s="136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9"/>
      <c r="AN923" s="139"/>
      <c r="AO923" s="139"/>
      <c r="AP923" s="139"/>
      <c r="AQ923" s="140" t="e">
        <f t="shared" si="44"/>
        <v>#N/A</v>
      </c>
      <c r="AR923" s="103"/>
      <c r="AT923" s="131" t="str">
        <f t="shared" si="45"/>
        <v>()</v>
      </c>
      <c r="AU923" s="132" t="e">
        <f t="shared" si="43"/>
        <v>#N/A</v>
      </c>
    </row>
    <row r="924" spans="1:47">
      <c r="A924" s="134"/>
      <c r="B924" s="134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6"/>
      <c r="O924" s="137"/>
      <c r="P924" s="136"/>
      <c r="Q924" s="136"/>
      <c r="R924" s="136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9"/>
      <c r="AN924" s="139"/>
      <c r="AO924" s="139"/>
      <c r="AP924" s="139"/>
      <c r="AQ924" s="140" t="e">
        <f t="shared" si="44"/>
        <v>#N/A</v>
      </c>
      <c r="AR924" s="103"/>
      <c r="AT924" s="131" t="str">
        <f t="shared" si="45"/>
        <v>()</v>
      </c>
      <c r="AU924" s="132" t="e">
        <f t="shared" si="43"/>
        <v>#N/A</v>
      </c>
    </row>
    <row r="925" spans="1:47">
      <c r="A925" s="134"/>
      <c r="B925" s="134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6"/>
      <c r="O925" s="137"/>
      <c r="P925" s="136"/>
      <c r="Q925" s="136"/>
      <c r="R925" s="136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9"/>
      <c r="AN925" s="139"/>
      <c r="AO925" s="139"/>
      <c r="AP925" s="139"/>
      <c r="AQ925" s="140" t="e">
        <f t="shared" si="44"/>
        <v>#N/A</v>
      </c>
      <c r="AR925" s="103"/>
      <c r="AT925" s="131" t="str">
        <f t="shared" si="45"/>
        <v>()</v>
      </c>
      <c r="AU925" s="132" t="e">
        <f t="shared" si="43"/>
        <v>#N/A</v>
      </c>
    </row>
    <row r="926" spans="1:47">
      <c r="A926" s="134"/>
      <c r="B926" s="134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6"/>
      <c r="O926" s="137"/>
      <c r="P926" s="136"/>
      <c r="Q926" s="136"/>
      <c r="R926" s="136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9"/>
      <c r="AN926" s="139"/>
      <c r="AO926" s="139"/>
      <c r="AP926" s="139"/>
      <c r="AQ926" s="140" t="e">
        <f t="shared" si="44"/>
        <v>#N/A</v>
      </c>
      <c r="AR926" s="103"/>
      <c r="AT926" s="131" t="str">
        <f t="shared" si="45"/>
        <v>()</v>
      </c>
      <c r="AU926" s="132" t="e">
        <f t="shared" ref="AU926:AU989" si="46">AT926&amp;IF(COUNTIF(AQ927:AQ1838,AQ926),"，"&amp;VLOOKUP(AQ926,AQ927:AU1838,5,0),"")</f>
        <v>#N/A</v>
      </c>
    </row>
    <row r="927" spans="1:47">
      <c r="A927" s="134"/>
      <c r="B927" s="134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6"/>
      <c r="O927" s="137"/>
      <c r="P927" s="136"/>
      <c r="Q927" s="136"/>
      <c r="R927" s="136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9"/>
      <c r="AN927" s="139"/>
      <c r="AO927" s="139"/>
      <c r="AP927" s="139"/>
      <c r="AQ927" s="140" t="e">
        <f t="shared" si="44"/>
        <v>#N/A</v>
      </c>
      <c r="AR927" s="103"/>
      <c r="AT927" s="131" t="str">
        <f t="shared" si="45"/>
        <v>()</v>
      </c>
      <c r="AU927" s="132" t="e">
        <f t="shared" si="46"/>
        <v>#N/A</v>
      </c>
    </row>
    <row r="928" spans="1:47">
      <c r="A928" s="134"/>
      <c r="B928" s="134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6"/>
      <c r="O928" s="137"/>
      <c r="P928" s="136"/>
      <c r="Q928" s="136"/>
      <c r="R928" s="136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9"/>
      <c r="AN928" s="139"/>
      <c r="AO928" s="139"/>
      <c r="AP928" s="139"/>
      <c r="AQ928" s="140" t="e">
        <f t="shared" si="44"/>
        <v>#N/A</v>
      </c>
      <c r="AR928" s="103"/>
      <c r="AT928" s="131" t="str">
        <f t="shared" si="45"/>
        <v>()</v>
      </c>
      <c r="AU928" s="132" t="e">
        <f t="shared" si="46"/>
        <v>#N/A</v>
      </c>
    </row>
    <row r="929" spans="1:47">
      <c r="A929" s="134"/>
      <c r="B929" s="134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6"/>
      <c r="O929" s="137"/>
      <c r="P929" s="136"/>
      <c r="Q929" s="136"/>
      <c r="R929" s="136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9"/>
      <c r="AN929" s="139"/>
      <c r="AO929" s="139"/>
      <c r="AP929" s="139"/>
      <c r="AQ929" s="140" t="e">
        <f t="shared" si="44"/>
        <v>#N/A</v>
      </c>
      <c r="AR929" s="103"/>
      <c r="AT929" s="131" t="str">
        <f t="shared" si="45"/>
        <v>()</v>
      </c>
      <c r="AU929" s="132" t="e">
        <f t="shared" si="46"/>
        <v>#N/A</v>
      </c>
    </row>
    <row r="930" spans="1:47">
      <c r="A930" s="134"/>
      <c r="B930" s="134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6"/>
      <c r="O930" s="137"/>
      <c r="P930" s="136"/>
      <c r="Q930" s="136"/>
      <c r="R930" s="136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9"/>
      <c r="AN930" s="139"/>
      <c r="AO930" s="139"/>
      <c r="AP930" s="139"/>
      <c r="AQ930" s="140" t="e">
        <f t="shared" si="44"/>
        <v>#N/A</v>
      </c>
      <c r="AR930" s="103"/>
      <c r="AT930" s="131" t="str">
        <f t="shared" si="45"/>
        <v>()</v>
      </c>
      <c r="AU930" s="132" t="e">
        <f t="shared" si="46"/>
        <v>#N/A</v>
      </c>
    </row>
    <row r="931" spans="1:47">
      <c r="A931" s="134"/>
      <c r="B931" s="134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6"/>
      <c r="O931" s="137"/>
      <c r="P931" s="136"/>
      <c r="Q931" s="136"/>
      <c r="R931" s="136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9"/>
      <c r="AN931" s="139"/>
      <c r="AO931" s="139"/>
      <c r="AP931" s="139"/>
      <c r="AQ931" s="140" t="e">
        <f t="shared" si="44"/>
        <v>#N/A</v>
      </c>
      <c r="AR931" s="103"/>
      <c r="AT931" s="131" t="str">
        <f t="shared" si="45"/>
        <v>()</v>
      </c>
      <c r="AU931" s="132" t="e">
        <f t="shared" si="46"/>
        <v>#N/A</v>
      </c>
    </row>
    <row r="932" spans="1:47">
      <c r="A932" s="134"/>
      <c r="B932" s="134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6"/>
      <c r="O932" s="137"/>
      <c r="P932" s="136"/>
      <c r="Q932" s="136"/>
      <c r="R932" s="136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9"/>
      <c r="AN932" s="139"/>
      <c r="AO932" s="139"/>
      <c r="AP932" s="139"/>
      <c r="AQ932" s="140" t="e">
        <f t="shared" si="44"/>
        <v>#N/A</v>
      </c>
      <c r="AR932" s="103"/>
      <c r="AT932" s="131" t="str">
        <f t="shared" si="45"/>
        <v>()</v>
      </c>
      <c r="AU932" s="132" t="e">
        <f t="shared" si="46"/>
        <v>#N/A</v>
      </c>
    </row>
    <row r="933" spans="1:47">
      <c r="A933" s="134"/>
      <c r="B933" s="134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6"/>
      <c r="O933" s="137"/>
      <c r="P933" s="136"/>
      <c r="Q933" s="136"/>
      <c r="R933" s="136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9"/>
      <c r="AN933" s="139"/>
      <c r="AO933" s="139"/>
      <c r="AP933" s="139"/>
      <c r="AQ933" s="140" t="e">
        <f t="shared" si="44"/>
        <v>#N/A</v>
      </c>
      <c r="AR933" s="103"/>
      <c r="AT933" s="131" t="str">
        <f t="shared" si="45"/>
        <v>()</v>
      </c>
      <c r="AU933" s="132" t="e">
        <f t="shared" si="46"/>
        <v>#N/A</v>
      </c>
    </row>
    <row r="934" spans="1:47">
      <c r="A934" s="134"/>
      <c r="B934" s="134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6"/>
      <c r="O934" s="137"/>
      <c r="P934" s="136"/>
      <c r="Q934" s="136"/>
      <c r="R934" s="136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9"/>
      <c r="AN934" s="139"/>
      <c r="AO934" s="139"/>
      <c r="AP934" s="139"/>
      <c r="AQ934" s="140" t="e">
        <f t="shared" si="44"/>
        <v>#N/A</v>
      </c>
      <c r="AR934" s="103"/>
      <c r="AT934" s="131" t="str">
        <f t="shared" si="45"/>
        <v>()</v>
      </c>
      <c r="AU934" s="132" t="e">
        <f t="shared" si="46"/>
        <v>#N/A</v>
      </c>
    </row>
    <row r="935" spans="1:47">
      <c r="A935" s="134"/>
      <c r="B935" s="134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6"/>
      <c r="O935" s="137"/>
      <c r="P935" s="136"/>
      <c r="Q935" s="136"/>
      <c r="R935" s="136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9"/>
      <c r="AN935" s="139"/>
      <c r="AO935" s="139"/>
      <c r="AP935" s="139"/>
      <c r="AQ935" s="140" t="e">
        <f t="shared" si="44"/>
        <v>#N/A</v>
      </c>
      <c r="AR935" s="103"/>
      <c r="AT935" s="131" t="str">
        <f t="shared" si="45"/>
        <v>()</v>
      </c>
      <c r="AU935" s="132" t="e">
        <f t="shared" si="46"/>
        <v>#N/A</v>
      </c>
    </row>
    <row r="936" spans="1:47">
      <c r="A936" s="134"/>
      <c r="B936" s="134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6"/>
      <c r="O936" s="137"/>
      <c r="P936" s="136"/>
      <c r="Q936" s="136"/>
      <c r="R936" s="136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9"/>
      <c r="AN936" s="139"/>
      <c r="AO936" s="139"/>
      <c r="AP936" s="139"/>
      <c r="AQ936" s="140" t="e">
        <f t="shared" si="44"/>
        <v>#N/A</v>
      </c>
      <c r="AR936" s="103"/>
      <c r="AT936" s="131" t="str">
        <f t="shared" si="45"/>
        <v>()</v>
      </c>
      <c r="AU936" s="132" t="e">
        <f t="shared" si="46"/>
        <v>#N/A</v>
      </c>
    </row>
    <row r="937" spans="1:47">
      <c r="A937" s="134"/>
      <c r="B937" s="134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6"/>
      <c r="O937" s="137"/>
      <c r="P937" s="136"/>
      <c r="Q937" s="136"/>
      <c r="R937" s="136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9"/>
      <c r="AN937" s="139"/>
      <c r="AO937" s="139"/>
      <c r="AP937" s="139"/>
      <c r="AQ937" s="140" t="e">
        <f t="shared" si="44"/>
        <v>#N/A</v>
      </c>
      <c r="AR937" s="103"/>
      <c r="AT937" s="131" t="str">
        <f t="shared" si="45"/>
        <v>()</v>
      </c>
      <c r="AU937" s="132" t="e">
        <f t="shared" si="46"/>
        <v>#N/A</v>
      </c>
    </row>
    <row r="938" spans="1:47">
      <c r="A938" s="134"/>
      <c r="B938" s="134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6"/>
      <c r="O938" s="137"/>
      <c r="P938" s="136"/>
      <c r="Q938" s="136"/>
      <c r="R938" s="136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9"/>
      <c r="AN938" s="139"/>
      <c r="AO938" s="139"/>
      <c r="AP938" s="139"/>
      <c r="AQ938" s="140" t="e">
        <f t="shared" si="44"/>
        <v>#N/A</v>
      </c>
      <c r="AR938" s="103"/>
      <c r="AT938" s="131" t="str">
        <f t="shared" si="45"/>
        <v>()</v>
      </c>
      <c r="AU938" s="132" t="e">
        <f t="shared" si="46"/>
        <v>#N/A</v>
      </c>
    </row>
    <row r="939" spans="1:47">
      <c r="A939" s="134"/>
      <c r="B939" s="134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6"/>
      <c r="O939" s="137"/>
      <c r="P939" s="136"/>
      <c r="Q939" s="136"/>
      <c r="R939" s="136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9"/>
      <c r="AN939" s="139"/>
      <c r="AO939" s="139"/>
      <c r="AP939" s="139"/>
      <c r="AQ939" s="140" t="e">
        <f t="shared" si="44"/>
        <v>#N/A</v>
      </c>
      <c r="AR939" s="103"/>
      <c r="AT939" s="131" t="str">
        <f t="shared" si="45"/>
        <v>()</v>
      </c>
      <c r="AU939" s="132" t="e">
        <f t="shared" si="46"/>
        <v>#N/A</v>
      </c>
    </row>
    <row r="940" spans="1:47">
      <c r="A940" s="134"/>
      <c r="B940" s="134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6"/>
      <c r="O940" s="137"/>
      <c r="P940" s="136"/>
      <c r="Q940" s="136"/>
      <c r="R940" s="136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9"/>
      <c r="AN940" s="139"/>
      <c r="AO940" s="139"/>
      <c r="AP940" s="139"/>
      <c r="AQ940" s="140" t="e">
        <f t="shared" si="44"/>
        <v>#N/A</v>
      </c>
      <c r="AR940" s="103"/>
      <c r="AT940" s="131" t="str">
        <f t="shared" si="45"/>
        <v>()</v>
      </c>
      <c r="AU940" s="132" t="e">
        <f t="shared" si="46"/>
        <v>#N/A</v>
      </c>
    </row>
    <row r="941" spans="1:47">
      <c r="A941" s="134"/>
      <c r="B941" s="134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6"/>
      <c r="O941" s="137"/>
      <c r="P941" s="136"/>
      <c r="Q941" s="136"/>
      <c r="R941" s="136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9"/>
      <c r="AN941" s="139"/>
      <c r="AO941" s="139"/>
      <c r="AP941" s="139"/>
      <c r="AQ941" s="140" t="e">
        <f t="shared" si="44"/>
        <v>#N/A</v>
      </c>
      <c r="AR941" s="103"/>
      <c r="AT941" s="131" t="str">
        <f t="shared" si="45"/>
        <v>()</v>
      </c>
      <c r="AU941" s="132" t="e">
        <f t="shared" si="46"/>
        <v>#N/A</v>
      </c>
    </row>
    <row r="942" spans="1:47">
      <c r="A942" s="134"/>
      <c r="B942" s="134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6"/>
      <c r="O942" s="137"/>
      <c r="P942" s="136"/>
      <c r="Q942" s="136"/>
      <c r="R942" s="136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9"/>
      <c r="AN942" s="139"/>
      <c r="AO942" s="139"/>
      <c r="AP942" s="139"/>
      <c r="AQ942" s="140" t="e">
        <f t="shared" si="44"/>
        <v>#N/A</v>
      </c>
      <c r="AR942" s="103"/>
      <c r="AT942" s="131" t="str">
        <f t="shared" si="45"/>
        <v>()</v>
      </c>
      <c r="AU942" s="132" t="e">
        <f t="shared" si="46"/>
        <v>#N/A</v>
      </c>
    </row>
    <row r="943" spans="1:47">
      <c r="A943" s="134"/>
      <c r="B943" s="134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6"/>
      <c r="O943" s="137"/>
      <c r="P943" s="136"/>
      <c r="Q943" s="136"/>
      <c r="R943" s="136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9"/>
      <c r="AN943" s="139"/>
      <c r="AO943" s="139"/>
      <c r="AP943" s="139"/>
      <c r="AQ943" s="140" t="e">
        <f t="shared" si="44"/>
        <v>#N/A</v>
      </c>
      <c r="AR943" s="103"/>
      <c r="AT943" s="131" t="str">
        <f t="shared" si="45"/>
        <v>()</v>
      </c>
      <c r="AU943" s="132" t="e">
        <f t="shared" si="46"/>
        <v>#N/A</v>
      </c>
    </row>
    <row r="944" spans="1:47">
      <c r="A944" s="134"/>
      <c r="B944" s="134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6"/>
      <c r="O944" s="137"/>
      <c r="P944" s="136"/>
      <c r="Q944" s="136"/>
      <c r="R944" s="136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9"/>
      <c r="AN944" s="139"/>
      <c r="AO944" s="139"/>
      <c r="AP944" s="139"/>
      <c r="AQ944" s="140" t="e">
        <f t="shared" si="44"/>
        <v>#N/A</v>
      </c>
      <c r="AR944" s="103"/>
      <c r="AT944" s="131" t="str">
        <f t="shared" si="45"/>
        <v>()</v>
      </c>
      <c r="AU944" s="132" t="e">
        <f t="shared" si="46"/>
        <v>#N/A</v>
      </c>
    </row>
    <row r="945" spans="1:47">
      <c r="A945" s="134"/>
      <c r="B945" s="134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6"/>
      <c r="O945" s="137"/>
      <c r="P945" s="136"/>
      <c r="Q945" s="136"/>
      <c r="R945" s="136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9"/>
      <c r="AN945" s="139"/>
      <c r="AO945" s="139"/>
      <c r="AP945" s="139"/>
      <c r="AQ945" s="140" t="e">
        <f t="shared" si="44"/>
        <v>#N/A</v>
      </c>
      <c r="AR945" s="103"/>
      <c r="AT945" s="131" t="str">
        <f t="shared" si="45"/>
        <v>()</v>
      </c>
      <c r="AU945" s="132" t="e">
        <f t="shared" si="46"/>
        <v>#N/A</v>
      </c>
    </row>
    <row r="946" spans="1:47">
      <c r="A946" s="134"/>
      <c r="B946" s="134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6"/>
      <c r="O946" s="137"/>
      <c r="P946" s="136"/>
      <c r="Q946" s="136"/>
      <c r="R946" s="136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9"/>
      <c r="AN946" s="139"/>
      <c r="AO946" s="139"/>
      <c r="AP946" s="139"/>
      <c r="AQ946" s="140" t="e">
        <f t="shared" si="44"/>
        <v>#N/A</v>
      </c>
      <c r="AR946" s="103"/>
      <c r="AT946" s="131" t="str">
        <f t="shared" si="45"/>
        <v>()</v>
      </c>
      <c r="AU946" s="132" t="e">
        <f t="shared" si="46"/>
        <v>#N/A</v>
      </c>
    </row>
    <row r="947" spans="1:47">
      <c r="A947" s="134"/>
      <c r="B947" s="134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6"/>
      <c r="O947" s="137"/>
      <c r="P947" s="136"/>
      <c r="Q947" s="136"/>
      <c r="R947" s="136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9"/>
      <c r="AN947" s="139"/>
      <c r="AO947" s="139"/>
      <c r="AP947" s="139"/>
      <c r="AQ947" s="140" t="e">
        <f t="shared" si="44"/>
        <v>#N/A</v>
      </c>
      <c r="AR947" s="103"/>
      <c r="AT947" s="131" t="str">
        <f t="shared" si="45"/>
        <v>()</v>
      </c>
      <c r="AU947" s="132" t="e">
        <f t="shared" si="46"/>
        <v>#N/A</v>
      </c>
    </row>
    <row r="948" spans="1:47">
      <c r="A948" s="134"/>
      <c r="B948" s="134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6"/>
      <c r="O948" s="137"/>
      <c r="P948" s="136"/>
      <c r="Q948" s="136"/>
      <c r="R948" s="136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9"/>
      <c r="AN948" s="139"/>
      <c r="AO948" s="139"/>
      <c r="AP948" s="139"/>
      <c r="AQ948" s="140" t="e">
        <f t="shared" si="44"/>
        <v>#N/A</v>
      </c>
      <c r="AR948" s="103"/>
      <c r="AT948" s="131" t="str">
        <f t="shared" si="45"/>
        <v>()</v>
      </c>
      <c r="AU948" s="132" t="e">
        <f t="shared" si="46"/>
        <v>#N/A</v>
      </c>
    </row>
    <row r="949" spans="1:47">
      <c r="A949" s="134"/>
      <c r="B949" s="134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6"/>
      <c r="O949" s="137"/>
      <c r="P949" s="136"/>
      <c r="Q949" s="136"/>
      <c r="R949" s="136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9"/>
      <c r="AN949" s="139"/>
      <c r="AO949" s="139"/>
      <c r="AP949" s="139"/>
      <c r="AQ949" s="140" t="e">
        <f t="shared" si="44"/>
        <v>#N/A</v>
      </c>
      <c r="AR949" s="103"/>
      <c r="AT949" s="131" t="str">
        <f t="shared" si="45"/>
        <v>()</v>
      </c>
      <c r="AU949" s="132" t="e">
        <f t="shared" si="46"/>
        <v>#N/A</v>
      </c>
    </row>
    <row r="950" spans="1:47">
      <c r="A950" s="134"/>
      <c r="B950" s="134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6"/>
      <c r="O950" s="137"/>
      <c r="P950" s="136"/>
      <c r="Q950" s="136"/>
      <c r="R950" s="136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9"/>
      <c r="AN950" s="139"/>
      <c r="AO950" s="139"/>
      <c r="AP950" s="139"/>
      <c r="AQ950" s="140" t="e">
        <f t="shared" si="44"/>
        <v>#N/A</v>
      </c>
      <c r="AR950" s="103"/>
      <c r="AT950" s="131" t="str">
        <f t="shared" si="45"/>
        <v>()</v>
      </c>
      <c r="AU950" s="132" t="e">
        <f t="shared" si="46"/>
        <v>#N/A</v>
      </c>
    </row>
    <row r="951" spans="1:47">
      <c r="A951" s="134"/>
      <c r="B951" s="134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6"/>
      <c r="O951" s="137"/>
      <c r="P951" s="136"/>
      <c r="Q951" s="136"/>
      <c r="R951" s="136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9"/>
      <c r="AN951" s="139"/>
      <c r="AO951" s="139"/>
      <c r="AP951" s="139"/>
      <c r="AQ951" s="140" t="e">
        <f t="shared" si="44"/>
        <v>#N/A</v>
      </c>
      <c r="AR951" s="103"/>
      <c r="AT951" s="131" t="str">
        <f t="shared" si="45"/>
        <v>()</v>
      </c>
      <c r="AU951" s="132" t="e">
        <f t="shared" si="46"/>
        <v>#N/A</v>
      </c>
    </row>
    <row r="952" spans="1:47">
      <c r="A952" s="134"/>
      <c r="B952" s="134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6"/>
      <c r="O952" s="137"/>
      <c r="P952" s="136"/>
      <c r="Q952" s="136"/>
      <c r="R952" s="136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9"/>
      <c r="AN952" s="139"/>
      <c r="AO952" s="139"/>
      <c r="AP952" s="139"/>
      <c r="AQ952" s="140" t="e">
        <f t="shared" si="44"/>
        <v>#N/A</v>
      </c>
      <c r="AR952" s="103"/>
      <c r="AT952" s="131" t="str">
        <f t="shared" si="45"/>
        <v>()</v>
      </c>
      <c r="AU952" s="132" t="e">
        <f t="shared" si="46"/>
        <v>#N/A</v>
      </c>
    </row>
    <row r="953" spans="1:47">
      <c r="A953" s="134"/>
      <c r="B953" s="134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6"/>
      <c r="O953" s="137"/>
      <c r="P953" s="136"/>
      <c r="Q953" s="136"/>
      <c r="R953" s="136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9"/>
      <c r="AN953" s="139"/>
      <c r="AO953" s="139"/>
      <c r="AP953" s="139"/>
      <c r="AQ953" s="140" t="e">
        <f t="shared" si="44"/>
        <v>#N/A</v>
      </c>
      <c r="AR953" s="103"/>
      <c r="AT953" s="131" t="str">
        <f t="shared" si="45"/>
        <v>()</v>
      </c>
      <c r="AU953" s="132" t="e">
        <f t="shared" si="46"/>
        <v>#N/A</v>
      </c>
    </row>
    <row r="954" spans="1:47">
      <c r="A954" s="134"/>
      <c r="B954" s="134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6"/>
      <c r="O954" s="137"/>
      <c r="P954" s="136"/>
      <c r="Q954" s="136"/>
      <c r="R954" s="136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9"/>
      <c r="AN954" s="139"/>
      <c r="AO954" s="139"/>
      <c r="AP954" s="139"/>
      <c r="AQ954" s="140" t="e">
        <f t="shared" si="44"/>
        <v>#N/A</v>
      </c>
      <c r="AR954" s="103"/>
      <c r="AT954" s="131" t="str">
        <f t="shared" si="45"/>
        <v>()</v>
      </c>
      <c r="AU954" s="132" t="e">
        <f t="shared" si="46"/>
        <v>#N/A</v>
      </c>
    </row>
    <row r="955" spans="1:47">
      <c r="A955" s="134"/>
      <c r="B955" s="134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6"/>
      <c r="O955" s="137"/>
      <c r="P955" s="136"/>
      <c r="Q955" s="136"/>
      <c r="R955" s="136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9"/>
      <c r="AN955" s="139"/>
      <c r="AO955" s="139"/>
      <c r="AP955" s="139"/>
      <c r="AQ955" s="140" t="e">
        <f t="shared" si="44"/>
        <v>#N/A</v>
      </c>
      <c r="AR955" s="103"/>
      <c r="AT955" s="131" t="str">
        <f t="shared" si="45"/>
        <v>()</v>
      </c>
      <c r="AU955" s="132" t="e">
        <f t="shared" si="46"/>
        <v>#N/A</v>
      </c>
    </row>
    <row r="956" spans="1:47">
      <c r="A956" s="134"/>
      <c r="B956" s="134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6"/>
      <c r="O956" s="137"/>
      <c r="P956" s="136"/>
      <c r="Q956" s="136"/>
      <c r="R956" s="136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9"/>
      <c r="AN956" s="139"/>
      <c r="AO956" s="139"/>
      <c r="AP956" s="139"/>
      <c r="AQ956" s="140" t="e">
        <f t="shared" si="44"/>
        <v>#N/A</v>
      </c>
      <c r="AR956" s="103"/>
      <c r="AT956" s="131" t="str">
        <f t="shared" si="45"/>
        <v>()</v>
      </c>
      <c r="AU956" s="132" t="e">
        <f t="shared" si="46"/>
        <v>#N/A</v>
      </c>
    </row>
    <row r="957" spans="1:47">
      <c r="A957" s="134"/>
      <c r="B957" s="134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6"/>
      <c r="O957" s="137"/>
      <c r="P957" s="136"/>
      <c r="Q957" s="136"/>
      <c r="R957" s="136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9"/>
      <c r="AN957" s="139"/>
      <c r="AO957" s="139"/>
      <c r="AP957" s="139"/>
      <c r="AQ957" s="140" t="e">
        <f t="shared" si="44"/>
        <v>#N/A</v>
      </c>
      <c r="AR957" s="103"/>
      <c r="AT957" s="131" t="str">
        <f t="shared" si="45"/>
        <v>()</v>
      </c>
      <c r="AU957" s="132" t="e">
        <f t="shared" si="46"/>
        <v>#N/A</v>
      </c>
    </row>
    <row r="958" spans="1:47">
      <c r="A958" s="134"/>
      <c r="B958" s="134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6"/>
      <c r="O958" s="137"/>
      <c r="P958" s="136"/>
      <c r="Q958" s="136"/>
      <c r="R958" s="136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9"/>
      <c r="AN958" s="139"/>
      <c r="AO958" s="139"/>
      <c r="AP958" s="139"/>
      <c r="AQ958" s="140" t="e">
        <f t="shared" si="44"/>
        <v>#N/A</v>
      </c>
      <c r="AR958" s="103"/>
      <c r="AT958" s="131" t="str">
        <f t="shared" si="45"/>
        <v>()</v>
      </c>
      <c r="AU958" s="132" t="e">
        <f t="shared" si="46"/>
        <v>#N/A</v>
      </c>
    </row>
    <row r="959" spans="1:47">
      <c r="A959" s="134"/>
      <c r="B959" s="134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6"/>
      <c r="O959" s="137"/>
      <c r="P959" s="136"/>
      <c r="Q959" s="136"/>
      <c r="R959" s="136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9"/>
      <c r="AN959" s="139"/>
      <c r="AO959" s="139"/>
      <c r="AP959" s="139"/>
      <c r="AQ959" s="140" t="e">
        <f t="shared" si="44"/>
        <v>#N/A</v>
      </c>
      <c r="AR959" s="103"/>
      <c r="AT959" s="131" t="str">
        <f t="shared" si="45"/>
        <v>()</v>
      </c>
      <c r="AU959" s="132" t="e">
        <f t="shared" si="46"/>
        <v>#N/A</v>
      </c>
    </row>
    <row r="960" spans="1:47">
      <c r="A960" s="134"/>
      <c r="B960" s="134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6"/>
      <c r="O960" s="137"/>
      <c r="P960" s="136"/>
      <c r="Q960" s="136"/>
      <c r="R960" s="136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9"/>
      <c r="AN960" s="139"/>
      <c r="AO960" s="139"/>
      <c r="AP960" s="139"/>
      <c r="AQ960" s="140" t="e">
        <f t="shared" si="44"/>
        <v>#N/A</v>
      </c>
      <c r="AR960" s="103"/>
      <c r="AT960" s="131" t="str">
        <f t="shared" si="45"/>
        <v>()</v>
      </c>
      <c r="AU960" s="132" t="e">
        <f t="shared" si="46"/>
        <v>#N/A</v>
      </c>
    </row>
    <row r="961" spans="1:47">
      <c r="A961" s="134"/>
      <c r="B961" s="134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6"/>
      <c r="O961" s="137"/>
      <c r="P961" s="136"/>
      <c r="Q961" s="136"/>
      <c r="R961" s="136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9"/>
      <c r="AN961" s="139"/>
      <c r="AO961" s="139"/>
      <c r="AP961" s="139"/>
      <c r="AQ961" s="140" t="e">
        <f t="shared" si="44"/>
        <v>#N/A</v>
      </c>
      <c r="AR961" s="103"/>
      <c r="AT961" s="131" t="str">
        <f t="shared" si="45"/>
        <v>()</v>
      </c>
      <c r="AU961" s="132" t="e">
        <f t="shared" si="46"/>
        <v>#N/A</v>
      </c>
    </row>
    <row r="962" spans="1:47">
      <c r="A962" s="134"/>
      <c r="B962" s="134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6"/>
      <c r="O962" s="137"/>
      <c r="P962" s="136"/>
      <c r="Q962" s="136"/>
      <c r="R962" s="136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9"/>
      <c r="AN962" s="139"/>
      <c r="AO962" s="139"/>
      <c r="AP962" s="139"/>
      <c r="AQ962" s="140" t="e">
        <f t="shared" si="44"/>
        <v>#N/A</v>
      </c>
      <c r="AR962" s="103"/>
      <c r="AT962" s="131" t="str">
        <f t="shared" si="45"/>
        <v>()</v>
      </c>
      <c r="AU962" s="132" t="e">
        <f t="shared" si="46"/>
        <v>#N/A</v>
      </c>
    </row>
    <row r="963" spans="1:47">
      <c r="A963" s="134"/>
      <c r="B963" s="134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6"/>
      <c r="O963" s="137"/>
      <c r="P963" s="136"/>
      <c r="Q963" s="136"/>
      <c r="R963" s="136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9"/>
      <c r="AN963" s="139"/>
      <c r="AO963" s="139"/>
      <c r="AP963" s="139"/>
      <c r="AQ963" s="140" t="e">
        <f t="shared" si="44"/>
        <v>#N/A</v>
      </c>
      <c r="AR963" s="103"/>
      <c r="AT963" s="131" t="str">
        <f t="shared" si="45"/>
        <v>()</v>
      </c>
      <c r="AU963" s="132" t="e">
        <f t="shared" si="46"/>
        <v>#N/A</v>
      </c>
    </row>
    <row r="964" spans="1:47">
      <c r="A964" s="134"/>
      <c r="B964" s="134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6"/>
      <c r="O964" s="137"/>
      <c r="P964" s="136"/>
      <c r="Q964" s="136"/>
      <c r="R964" s="136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9"/>
      <c r="AN964" s="139"/>
      <c r="AO964" s="139"/>
      <c r="AP964" s="139"/>
      <c r="AQ964" s="140" t="e">
        <f t="shared" ref="AQ964:AQ1027" si="47">VLOOKUP(S964&amp;AF964,AV:AW,2,0)</f>
        <v>#N/A</v>
      </c>
      <c r="AR964" s="103"/>
      <c r="AT964" s="131" t="str">
        <f t="shared" ref="AT964:AT1027" si="48">C964&amp;"("&amp;D964&amp;")"</f>
        <v>()</v>
      </c>
      <c r="AU964" s="132" t="e">
        <f t="shared" si="46"/>
        <v>#N/A</v>
      </c>
    </row>
    <row r="965" spans="1:47">
      <c r="A965" s="134"/>
      <c r="B965" s="134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6"/>
      <c r="O965" s="137"/>
      <c r="P965" s="136"/>
      <c r="Q965" s="136"/>
      <c r="R965" s="136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9"/>
      <c r="AN965" s="139"/>
      <c r="AO965" s="139"/>
      <c r="AP965" s="139"/>
      <c r="AQ965" s="140" t="e">
        <f t="shared" si="47"/>
        <v>#N/A</v>
      </c>
      <c r="AR965" s="103"/>
      <c r="AT965" s="131" t="str">
        <f t="shared" si="48"/>
        <v>()</v>
      </c>
      <c r="AU965" s="132" t="e">
        <f t="shared" si="46"/>
        <v>#N/A</v>
      </c>
    </row>
    <row r="966" spans="1:47">
      <c r="A966" s="134"/>
      <c r="B966" s="134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6"/>
      <c r="O966" s="137"/>
      <c r="P966" s="136"/>
      <c r="Q966" s="136"/>
      <c r="R966" s="136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9"/>
      <c r="AN966" s="139"/>
      <c r="AO966" s="139"/>
      <c r="AP966" s="139"/>
      <c r="AQ966" s="140" t="e">
        <f t="shared" si="47"/>
        <v>#N/A</v>
      </c>
      <c r="AR966" s="103"/>
      <c r="AT966" s="131" t="str">
        <f t="shared" si="48"/>
        <v>()</v>
      </c>
      <c r="AU966" s="132" t="e">
        <f t="shared" si="46"/>
        <v>#N/A</v>
      </c>
    </row>
    <row r="967" spans="1:47">
      <c r="A967" s="134"/>
      <c r="B967" s="134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6"/>
      <c r="O967" s="137"/>
      <c r="P967" s="136"/>
      <c r="Q967" s="136"/>
      <c r="R967" s="136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9"/>
      <c r="AN967" s="139"/>
      <c r="AO967" s="139"/>
      <c r="AP967" s="139"/>
      <c r="AQ967" s="140" t="e">
        <f t="shared" si="47"/>
        <v>#N/A</v>
      </c>
      <c r="AR967" s="103"/>
      <c r="AT967" s="131" t="str">
        <f t="shared" si="48"/>
        <v>()</v>
      </c>
      <c r="AU967" s="132" t="e">
        <f t="shared" si="46"/>
        <v>#N/A</v>
      </c>
    </row>
    <row r="968" spans="1:47">
      <c r="A968" s="134"/>
      <c r="B968" s="134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6"/>
      <c r="O968" s="137"/>
      <c r="P968" s="136"/>
      <c r="Q968" s="136"/>
      <c r="R968" s="136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9"/>
      <c r="AN968" s="139"/>
      <c r="AO968" s="139"/>
      <c r="AP968" s="139"/>
      <c r="AQ968" s="140" t="e">
        <f t="shared" si="47"/>
        <v>#N/A</v>
      </c>
      <c r="AR968" s="103"/>
      <c r="AT968" s="131" t="str">
        <f t="shared" si="48"/>
        <v>()</v>
      </c>
      <c r="AU968" s="132" t="e">
        <f t="shared" si="46"/>
        <v>#N/A</v>
      </c>
    </row>
    <row r="969" spans="1:47">
      <c r="A969" s="134"/>
      <c r="B969" s="134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6"/>
      <c r="O969" s="137"/>
      <c r="P969" s="136"/>
      <c r="Q969" s="136"/>
      <c r="R969" s="136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9"/>
      <c r="AN969" s="139"/>
      <c r="AO969" s="139"/>
      <c r="AP969" s="139"/>
      <c r="AQ969" s="140" t="e">
        <f t="shared" si="47"/>
        <v>#N/A</v>
      </c>
      <c r="AR969" s="103"/>
      <c r="AT969" s="131" t="str">
        <f t="shared" si="48"/>
        <v>()</v>
      </c>
      <c r="AU969" s="132" t="e">
        <f t="shared" si="46"/>
        <v>#N/A</v>
      </c>
    </row>
    <row r="970" spans="1:47">
      <c r="A970" s="134"/>
      <c r="B970" s="134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6"/>
      <c r="O970" s="137"/>
      <c r="P970" s="136"/>
      <c r="Q970" s="136"/>
      <c r="R970" s="136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9"/>
      <c r="AN970" s="139"/>
      <c r="AO970" s="139"/>
      <c r="AP970" s="139"/>
      <c r="AQ970" s="140" t="e">
        <f t="shared" si="47"/>
        <v>#N/A</v>
      </c>
      <c r="AR970" s="103"/>
      <c r="AT970" s="131" t="str">
        <f t="shared" si="48"/>
        <v>()</v>
      </c>
      <c r="AU970" s="132" t="e">
        <f t="shared" si="46"/>
        <v>#N/A</v>
      </c>
    </row>
    <row r="971" spans="1:47">
      <c r="A971" s="134"/>
      <c r="B971" s="134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6"/>
      <c r="O971" s="137"/>
      <c r="P971" s="136"/>
      <c r="Q971" s="136"/>
      <c r="R971" s="136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9"/>
      <c r="AN971" s="139"/>
      <c r="AO971" s="139"/>
      <c r="AP971" s="139"/>
      <c r="AQ971" s="140" t="e">
        <f t="shared" si="47"/>
        <v>#N/A</v>
      </c>
      <c r="AR971" s="103"/>
      <c r="AT971" s="131" t="str">
        <f t="shared" si="48"/>
        <v>()</v>
      </c>
      <c r="AU971" s="132" t="e">
        <f t="shared" si="46"/>
        <v>#N/A</v>
      </c>
    </row>
    <row r="972" spans="1:47">
      <c r="A972" s="134"/>
      <c r="B972" s="134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6"/>
      <c r="O972" s="137"/>
      <c r="P972" s="136"/>
      <c r="Q972" s="136"/>
      <c r="R972" s="136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9"/>
      <c r="AN972" s="139"/>
      <c r="AO972" s="139"/>
      <c r="AP972" s="139"/>
      <c r="AQ972" s="140" t="e">
        <f t="shared" si="47"/>
        <v>#N/A</v>
      </c>
      <c r="AR972" s="103"/>
      <c r="AT972" s="131" t="str">
        <f t="shared" si="48"/>
        <v>()</v>
      </c>
      <c r="AU972" s="132" t="e">
        <f t="shared" si="46"/>
        <v>#N/A</v>
      </c>
    </row>
    <row r="973" spans="1:47">
      <c r="A973" s="134"/>
      <c r="B973" s="134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6"/>
      <c r="O973" s="137"/>
      <c r="P973" s="136"/>
      <c r="Q973" s="136"/>
      <c r="R973" s="136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9"/>
      <c r="AN973" s="139"/>
      <c r="AO973" s="139"/>
      <c r="AP973" s="139"/>
      <c r="AQ973" s="140" t="e">
        <f t="shared" si="47"/>
        <v>#N/A</v>
      </c>
      <c r="AR973" s="103"/>
      <c r="AT973" s="131" t="str">
        <f t="shared" si="48"/>
        <v>()</v>
      </c>
      <c r="AU973" s="132" t="e">
        <f t="shared" si="46"/>
        <v>#N/A</v>
      </c>
    </row>
    <row r="974" spans="1:47">
      <c r="A974" s="134"/>
      <c r="B974" s="134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6"/>
      <c r="O974" s="137"/>
      <c r="P974" s="136"/>
      <c r="Q974" s="136"/>
      <c r="R974" s="136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9"/>
      <c r="AN974" s="139"/>
      <c r="AO974" s="139"/>
      <c r="AP974" s="139"/>
      <c r="AQ974" s="140" t="e">
        <f t="shared" si="47"/>
        <v>#N/A</v>
      </c>
      <c r="AR974" s="103"/>
      <c r="AT974" s="131" t="str">
        <f t="shared" si="48"/>
        <v>()</v>
      </c>
      <c r="AU974" s="132" t="e">
        <f t="shared" si="46"/>
        <v>#N/A</v>
      </c>
    </row>
    <row r="975" spans="1:47">
      <c r="A975" s="134"/>
      <c r="B975" s="134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6"/>
      <c r="O975" s="137"/>
      <c r="P975" s="136"/>
      <c r="Q975" s="136"/>
      <c r="R975" s="136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9"/>
      <c r="AN975" s="139"/>
      <c r="AO975" s="139"/>
      <c r="AP975" s="139"/>
      <c r="AQ975" s="140" t="e">
        <f t="shared" si="47"/>
        <v>#N/A</v>
      </c>
      <c r="AR975" s="103"/>
      <c r="AT975" s="131" t="str">
        <f t="shared" si="48"/>
        <v>()</v>
      </c>
      <c r="AU975" s="132" t="e">
        <f t="shared" si="46"/>
        <v>#N/A</v>
      </c>
    </row>
    <row r="976" spans="1:47">
      <c r="A976" s="134"/>
      <c r="B976" s="134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6"/>
      <c r="O976" s="137"/>
      <c r="P976" s="136"/>
      <c r="Q976" s="136"/>
      <c r="R976" s="136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9"/>
      <c r="AN976" s="139"/>
      <c r="AO976" s="139"/>
      <c r="AP976" s="139"/>
      <c r="AQ976" s="140" t="e">
        <f t="shared" si="47"/>
        <v>#N/A</v>
      </c>
      <c r="AR976" s="103"/>
      <c r="AT976" s="131" t="str">
        <f t="shared" si="48"/>
        <v>()</v>
      </c>
      <c r="AU976" s="132" t="e">
        <f t="shared" si="46"/>
        <v>#N/A</v>
      </c>
    </row>
    <row r="977" spans="1:47">
      <c r="A977" s="134"/>
      <c r="B977" s="134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6"/>
      <c r="O977" s="137"/>
      <c r="P977" s="136"/>
      <c r="Q977" s="136"/>
      <c r="R977" s="136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9"/>
      <c r="AN977" s="139"/>
      <c r="AO977" s="139"/>
      <c r="AP977" s="139"/>
      <c r="AQ977" s="140" t="e">
        <f t="shared" si="47"/>
        <v>#N/A</v>
      </c>
      <c r="AR977" s="103"/>
      <c r="AT977" s="131" t="str">
        <f t="shared" si="48"/>
        <v>()</v>
      </c>
      <c r="AU977" s="132" t="e">
        <f t="shared" si="46"/>
        <v>#N/A</v>
      </c>
    </row>
    <row r="978" spans="1:47">
      <c r="A978" s="134"/>
      <c r="B978" s="134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6"/>
      <c r="O978" s="137"/>
      <c r="P978" s="136"/>
      <c r="Q978" s="136"/>
      <c r="R978" s="136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9"/>
      <c r="AN978" s="139"/>
      <c r="AO978" s="139"/>
      <c r="AP978" s="139"/>
      <c r="AQ978" s="140" t="e">
        <f t="shared" si="47"/>
        <v>#N/A</v>
      </c>
      <c r="AR978" s="103"/>
      <c r="AT978" s="131" t="str">
        <f t="shared" si="48"/>
        <v>()</v>
      </c>
      <c r="AU978" s="132" t="e">
        <f t="shared" si="46"/>
        <v>#N/A</v>
      </c>
    </row>
    <row r="979" spans="1:47">
      <c r="A979" s="134"/>
      <c r="B979" s="134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6"/>
      <c r="O979" s="137"/>
      <c r="P979" s="136"/>
      <c r="Q979" s="136"/>
      <c r="R979" s="136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9"/>
      <c r="AN979" s="139"/>
      <c r="AO979" s="139"/>
      <c r="AP979" s="139"/>
      <c r="AQ979" s="140" t="e">
        <f t="shared" si="47"/>
        <v>#N/A</v>
      </c>
      <c r="AR979" s="103"/>
      <c r="AT979" s="131" t="str">
        <f t="shared" si="48"/>
        <v>()</v>
      </c>
      <c r="AU979" s="132" t="e">
        <f t="shared" si="46"/>
        <v>#N/A</v>
      </c>
    </row>
    <row r="980" spans="1:47">
      <c r="A980" s="134"/>
      <c r="B980" s="134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6"/>
      <c r="O980" s="137"/>
      <c r="P980" s="136"/>
      <c r="Q980" s="136"/>
      <c r="R980" s="136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9"/>
      <c r="AN980" s="139"/>
      <c r="AO980" s="139"/>
      <c r="AP980" s="139"/>
      <c r="AQ980" s="140" t="e">
        <f t="shared" si="47"/>
        <v>#N/A</v>
      </c>
      <c r="AR980" s="103"/>
      <c r="AT980" s="131" t="str">
        <f t="shared" si="48"/>
        <v>()</v>
      </c>
      <c r="AU980" s="132" t="e">
        <f t="shared" si="46"/>
        <v>#N/A</v>
      </c>
    </row>
    <row r="981" spans="1:47">
      <c r="A981" s="134"/>
      <c r="B981" s="134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6"/>
      <c r="O981" s="137"/>
      <c r="P981" s="136"/>
      <c r="Q981" s="136"/>
      <c r="R981" s="136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9"/>
      <c r="AN981" s="139"/>
      <c r="AO981" s="139"/>
      <c r="AP981" s="139"/>
      <c r="AQ981" s="140" t="e">
        <f t="shared" si="47"/>
        <v>#N/A</v>
      </c>
      <c r="AR981" s="103"/>
      <c r="AT981" s="131" t="str">
        <f t="shared" si="48"/>
        <v>()</v>
      </c>
      <c r="AU981" s="132" t="e">
        <f t="shared" si="46"/>
        <v>#N/A</v>
      </c>
    </row>
    <row r="982" spans="1:47">
      <c r="A982" s="134"/>
      <c r="B982" s="134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6"/>
      <c r="O982" s="137"/>
      <c r="P982" s="136"/>
      <c r="Q982" s="136"/>
      <c r="R982" s="136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9"/>
      <c r="AN982" s="139"/>
      <c r="AO982" s="139"/>
      <c r="AP982" s="139"/>
      <c r="AQ982" s="140" t="e">
        <f t="shared" si="47"/>
        <v>#N/A</v>
      </c>
      <c r="AR982" s="103"/>
      <c r="AT982" s="131" t="str">
        <f t="shared" si="48"/>
        <v>()</v>
      </c>
      <c r="AU982" s="132" t="e">
        <f t="shared" si="46"/>
        <v>#N/A</v>
      </c>
    </row>
    <row r="983" spans="1:47">
      <c r="A983" s="134"/>
      <c r="B983" s="134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6"/>
      <c r="O983" s="137"/>
      <c r="P983" s="136"/>
      <c r="Q983" s="136"/>
      <c r="R983" s="136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9"/>
      <c r="AN983" s="139"/>
      <c r="AO983" s="139"/>
      <c r="AP983" s="139"/>
      <c r="AQ983" s="140" t="e">
        <f t="shared" si="47"/>
        <v>#N/A</v>
      </c>
      <c r="AR983" s="103"/>
      <c r="AT983" s="131" t="str">
        <f t="shared" si="48"/>
        <v>()</v>
      </c>
      <c r="AU983" s="132" t="e">
        <f t="shared" si="46"/>
        <v>#N/A</v>
      </c>
    </row>
    <row r="984" spans="1:47">
      <c r="A984" s="134"/>
      <c r="B984" s="134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6"/>
      <c r="O984" s="137"/>
      <c r="P984" s="136"/>
      <c r="Q984" s="136"/>
      <c r="R984" s="136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9"/>
      <c r="AN984" s="139"/>
      <c r="AO984" s="139"/>
      <c r="AP984" s="139"/>
      <c r="AQ984" s="140" t="e">
        <f t="shared" si="47"/>
        <v>#N/A</v>
      </c>
      <c r="AR984" s="103"/>
      <c r="AT984" s="131" t="str">
        <f t="shared" si="48"/>
        <v>()</v>
      </c>
      <c r="AU984" s="132" t="e">
        <f t="shared" si="46"/>
        <v>#N/A</v>
      </c>
    </row>
    <row r="985" spans="1:47">
      <c r="A985" s="134"/>
      <c r="B985" s="134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6"/>
      <c r="O985" s="137"/>
      <c r="P985" s="136"/>
      <c r="Q985" s="136"/>
      <c r="R985" s="136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9"/>
      <c r="AN985" s="139"/>
      <c r="AO985" s="139"/>
      <c r="AP985" s="139"/>
      <c r="AQ985" s="140" t="e">
        <f t="shared" si="47"/>
        <v>#N/A</v>
      </c>
      <c r="AR985" s="103"/>
      <c r="AT985" s="131" t="str">
        <f t="shared" si="48"/>
        <v>()</v>
      </c>
      <c r="AU985" s="132" t="e">
        <f t="shared" si="46"/>
        <v>#N/A</v>
      </c>
    </row>
    <row r="986" spans="1:47">
      <c r="A986" s="134"/>
      <c r="B986" s="134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6"/>
      <c r="O986" s="137"/>
      <c r="P986" s="136"/>
      <c r="Q986" s="136"/>
      <c r="R986" s="136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9"/>
      <c r="AN986" s="139"/>
      <c r="AO986" s="139"/>
      <c r="AP986" s="139"/>
      <c r="AQ986" s="140" t="e">
        <f t="shared" si="47"/>
        <v>#N/A</v>
      </c>
      <c r="AR986" s="103"/>
      <c r="AT986" s="131" t="str">
        <f t="shared" si="48"/>
        <v>()</v>
      </c>
      <c r="AU986" s="132" t="e">
        <f t="shared" si="46"/>
        <v>#N/A</v>
      </c>
    </row>
    <row r="987" spans="1:47">
      <c r="A987" s="134"/>
      <c r="B987" s="134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6"/>
      <c r="O987" s="137"/>
      <c r="P987" s="136"/>
      <c r="Q987" s="136"/>
      <c r="R987" s="136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9"/>
      <c r="AN987" s="139"/>
      <c r="AO987" s="139"/>
      <c r="AP987" s="139"/>
      <c r="AQ987" s="140" t="e">
        <f t="shared" si="47"/>
        <v>#N/A</v>
      </c>
      <c r="AR987" s="103"/>
      <c r="AT987" s="131" t="str">
        <f t="shared" si="48"/>
        <v>()</v>
      </c>
      <c r="AU987" s="132" t="e">
        <f t="shared" si="46"/>
        <v>#N/A</v>
      </c>
    </row>
    <row r="988" spans="1:47">
      <c r="A988" s="134"/>
      <c r="B988" s="134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6"/>
      <c r="O988" s="137"/>
      <c r="P988" s="136"/>
      <c r="Q988" s="136"/>
      <c r="R988" s="136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9"/>
      <c r="AN988" s="139"/>
      <c r="AO988" s="139"/>
      <c r="AP988" s="139"/>
      <c r="AQ988" s="140" t="e">
        <f t="shared" si="47"/>
        <v>#N/A</v>
      </c>
      <c r="AR988" s="103"/>
      <c r="AT988" s="131" t="str">
        <f t="shared" si="48"/>
        <v>()</v>
      </c>
      <c r="AU988" s="132" t="e">
        <f t="shared" si="46"/>
        <v>#N/A</v>
      </c>
    </row>
    <row r="989" spans="1:47">
      <c r="A989" s="134"/>
      <c r="B989" s="134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6"/>
      <c r="O989" s="137"/>
      <c r="P989" s="136"/>
      <c r="Q989" s="136"/>
      <c r="R989" s="136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9"/>
      <c r="AN989" s="139"/>
      <c r="AO989" s="139"/>
      <c r="AP989" s="139"/>
      <c r="AQ989" s="140" t="e">
        <f t="shared" si="47"/>
        <v>#N/A</v>
      </c>
      <c r="AR989" s="103"/>
      <c r="AT989" s="131" t="str">
        <f t="shared" si="48"/>
        <v>()</v>
      </c>
      <c r="AU989" s="132" t="e">
        <f t="shared" si="46"/>
        <v>#N/A</v>
      </c>
    </row>
    <row r="990" spans="1:47">
      <c r="A990" s="134"/>
      <c r="B990" s="134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6"/>
      <c r="O990" s="137"/>
      <c r="P990" s="136"/>
      <c r="Q990" s="136"/>
      <c r="R990" s="136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9"/>
      <c r="AN990" s="139"/>
      <c r="AO990" s="139"/>
      <c r="AP990" s="139"/>
      <c r="AQ990" s="140" t="e">
        <f t="shared" si="47"/>
        <v>#N/A</v>
      </c>
      <c r="AR990" s="103"/>
      <c r="AT990" s="131" t="str">
        <f t="shared" si="48"/>
        <v>()</v>
      </c>
      <c r="AU990" s="132" t="e">
        <f t="shared" ref="AU990:AU1053" si="49">AT990&amp;IF(COUNTIF(AQ991:AQ1902,AQ990),"，"&amp;VLOOKUP(AQ990,AQ991:AU1902,5,0),"")</f>
        <v>#N/A</v>
      </c>
    </row>
    <row r="991" spans="1:47">
      <c r="A991" s="134"/>
      <c r="B991" s="134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6"/>
      <c r="O991" s="137"/>
      <c r="P991" s="136"/>
      <c r="Q991" s="136"/>
      <c r="R991" s="136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9"/>
      <c r="AN991" s="139"/>
      <c r="AO991" s="139"/>
      <c r="AP991" s="139"/>
      <c r="AQ991" s="140" t="e">
        <f t="shared" si="47"/>
        <v>#N/A</v>
      </c>
      <c r="AR991" s="103"/>
      <c r="AT991" s="131" t="str">
        <f t="shared" si="48"/>
        <v>()</v>
      </c>
      <c r="AU991" s="132" t="e">
        <f t="shared" si="49"/>
        <v>#N/A</v>
      </c>
    </row>
    <row r="992" spans="1:47">
      <c r="A992" s="134"/>
      <c r="B992" s="134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6"/>
      <c r="O992" s="137"/>
      <c r="P992" s="136"/>
      <c r="Q992" s="136"/>
      <c r="R992" s="136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9"/>
      <c r="AN992" s="139"/>
      <c r="AO992" s="139"/>
      <c r="AP992" s="139"/>
      <c r="AQ992" s="140" t="e">
        <f t="shared" si="47"/>
        <v>#N/A</v>
      </c>
      <c r="AR992" s="103"/>
      <c r="AT992" s="131" t="str">
        <f t="shared" si="48"/>
        <v>()</v>
      </c>
      <c r="AU992" s="132" t="e">
        <f t="shared" si="49"/>
        <v>#N/A</v>
      </c>
    </row>
    <row r="993" spans="1:47">
      <c r="A993" s="134"/>
      <c r="B993" s="134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6"/>
      <c r="O993" s="137"/>
      <c r="P993" s="136"/>
      <c r="Q993" s="136"/>
      <c r="R993" s="136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9"/>
      <c r="AN993" s="139"/>
      <c r="AO993" s="139"/>
      <c r="AP993" s="139"/>
      <c r="AQ993" s="140" t="e">
        <f t="shared" si="47"/>
        <v>#N/A</v>
      </c>
      <c r="AR993" s="103"/>
      <c r="AT993" s="131" t="str">
        <f t="shared" si="48"/>
        <v>()</v>
      </c>
      <c r="AU993" s="132" t="e">
        <f t="shared" si="49"/>
        <v>#N/A</v>
      </c>
    </row>
    <row r="994" spans="1:47">
      <c r="A994" s="134"/>
      <c r="B994" s="134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6"/>
      <c r="O994" s="137"/>
      <c r="P994" s="136"/>
      <c r="Q994" s="136"/>
      <c r="R994" s="136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9"/>
      <c r="AN994" s="139"/>
      <c r="AO994" s="139"/>
      <c r="AP994" s="139"/>
      <c r="AQ994" s="140" t="e">
        <f t="shared" si="47"/>
        <v>#N/A</v>
      </c>
      <c r="AR994" s="103"/>
      <c r="AT994" s="131" t="str">
        <f t="shared" si="48"/>
        <v>()</v>
      </c>
      <c r="AU994" s="132" t="e">
        <f t="shared" si="49"/>
        <v>#N/A</v>
      </c>
    </row>
    <row r="995" spans="1:47">
      <c r="A995" s="134"/>
      <c r="B995" s="134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6"/>
      <c r="O995" s="137"/>
      <c r="P995" s="136"/>
      <c r="Q995" s="136"/>
      <c r="R995" s="136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9"/>
      <c r="AN995" s="139"/>
      <c r="AO995" s="139"/>
      <c r="AP995" s="139"/>
      <c r="AQ995" s="140" t="e">
        <f t="shared" si="47"/>
        <v>#N/A</v>
      </c>
      <c r="AR995" s="103"/>
      <c r="AT995" s="131" t="str">
        <f t="shared" si="48"/>
        <v>()</v>
      </c>
      <c r="AU995" s="132" t="e">
        <f t="shared" si="49"/>
        <v>#N/A</v>
      </c>
    </row>
    <row r="996" spans="1:47">
      <c r="A996" s="134"/>
      <c r="B996" s="134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6"/>
      <c r="O996" s="137"/>
      <c r="P996" s="136"/>
      <c r="Q996" s="136"/>
      <c r="R996" s="136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9"/>
      <c r="AN996" s="139"/>
      <c r="AO996" s="139"/>
      <c r="AP996" s="139"/>
      <c r="AQ996" s="140" t="e">
        <f t="shared" si="47"/>
        <v>#N/A</v>
      </c>
      <c r="AR996" s="103"/>
      <c r="AT996" s="131" t="str">
        <f t="shared" si="48"/>
        <v>()</v>
      </c>
      <c r="AU996" s="132" t="e">
        <f t="shared" si="49"/>
        <v>#N/A</v>
      </c>
    </row>
    <row r="997" spans="1:47">
      <c r="A997" s="134"/>
      <c r="B997" s="134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6"/>
      <c r="O997" s="137"/>
      <c r="P997" s="136"/>
      <c r="Q997" s="136"/>
      <c r="R997" s="136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9"/>
      <c r="AN997" s="139"/>
      <c r="AO997" s="139"/>
      <c r="AP997" s="139"/>
      <c r="AQ997" s="140" t="e">
        <f t="shared" si="47"/>
        <v>#N/A</v>
      </c>
      <c r="AR997" s="103"/>
      <c r="AT997" s="131" t="str">
        <f t="shared" si="48"/>
        <v>()</v>
      </c>
      <c r="AU997" s="132" t="e">
        <f t="shared" si="49"/>
        <v>#N/A</v>
      </c>
    </row>
    <row r="998" spans="1:47">
      <c r="A998" s="134"/>
      <c r="B998" s="134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6"/>
      <c r="O998" s="137"/>
      <c r="P998" s="136"/>
      <c r="Q998" s="136"/>
      <c r="R998" s="136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9"/>
      <c r="AN998" s="139"/>
      <c r="AO998" s="139"/>
      <c r="AP998" s="139"/>
      <c r="AQ998" s="140" t="e">
        <f t="shared" si="47"/>
        <v>#N/A</v>
      </c>
      <c r="AR998" s="103"/>
      <c r="AT998" s="131" t="str">
        <f t="shared" si="48"/>
        <v>()</v>
      </c>
      <c r="AU998" s="132" t="e">
        <f t="shared" si="49"/>
        <v>#N/A</v>
      </c>
    </row>
    <row r="999" spans="1:47">
      <c r="A999" s="134"/>
      <c r="B999" s="134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6"/>
      <c r="O999" s="137"/>
      <c r="P999" s="136"/>
      <c r="Q999" s="136"/>
      <c r="R999" s="136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9"/>
      <c r="AN999" s="139"/>
      <c r="AO999" s="139"/>
      <c r="AP999" s="139"/>
      <c r="AQ999" s="140" t="e">
        <f t="shared" si="47"/>
        <v>#N/A</v>
      </c>
      <c r="AR999" s="103"/>
      <c r="AT999" s="131" t="str">
        <f t="shared" si="48"/>
        <v>()</v>
      </c>
      <c r="AU999" s="132" t="e">
        <f t="shared" si="49"/>
        <v>#N/A</v>
      </c>
    </row>
    <row r="1000" spans="1:47">
      <c r="A1000" s="134"/>
      <c r="B1000" s="134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6"/>
      <c r="O1000" s="137"/>
      <c r="P1000" s="136"/>
      <c r="Q1000" s="136"/>
      <c r="R1000" s="136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9"/>
      <c r="AN1000" s="139"/>
      <c r="AO1000" s="139"/>
      <c r="AP1000" s="139"/>
      <c r="AQ1000" s="140" t="e">
        <f t="shared" si="47"/>
        <v>#N/A</v>
      </c>
      <c r="AR1000" s="103"/>
      <c r="AT1000" s="131" t="str">
        <f t="shared" si="48"/>
        <v>()</v>
      </c>
      <c r="AU1000" s="132" t="e">
        <f t="shared" si="49"/>
        <v>#N/A</v>
      </c>
    </row>
    <row r="1001" spans="1:47">
      <c r="A1001" s="134"/>
      <c r="B1001" s="134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6"/>
      <c r="O1001" s="137"/>
      <c r="P1001" s="136"/>
      <c r="Q1001" s="136"/>
      <c r="R1001" s="136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9"/>
      <c r="AN1001" s="139"/>
      <c r="AO1001" s="139"/>
      <c r="AP1001" s="139"/>
      <c r="AQ1001" s="140" t="e">
        <f t="shared" si="47"/>
        <v>#N/A</v>
      </c>
      <c r="AR1001" s="103"/>
      <c r="AT1001" s="131" t="str">
        <f t="shared" si="48"/>
        <v>()</v>
      </c>
      <c r="AU1001" s="132" t="e">
        <f t="shared" si="49"/>
        <v>#N/A</v>
      </c>
    </row>
    <row r="1002" spans="1:47">
      <c r="A1002" s="134"/>
      <c r="B1002" s="134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6"/>
      <c r="O1002" s="137"/>
      <c r="P1002" s="136"/>
      <c r="Q1002" s="136"/>
      <c r="R1002" s="136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9"/>
      <c r="AN1002" s="139"/>
      <c r="AO1002" s="139"/>
      <c r="AP1002" s="139"/>
      <c r="AQ1002" s="140" t="e">
        <f t="shared" si="47"/>
        <v>#N/A</v>
      </c>
      <c r="AR1002" s="103"/>
      <c r="AT1002" s="131" t="str">
        <f t="shared" si="48"/>
        <v>()</v>
      </c>
      <c r="AU1002" s="132" t="e">
        <f t="shared" si="49"/>
        <v>#N/A</v>
      </c>
    </row>
    <row r="1003" spans="1:47">
      <c r="A1003" s="134"/>
      <c r="B1003" s="134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6"/>
      <c r="O1003" s="137"/>
      <c r="P1003" s="136"/>
      <c r="Q1003" s="136"/>
      <c r="R1003" s="136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9"/>
      <c r="AN1003" s="139"/>
      <c r="AO1003" s="139"/>
      <c r="AP1003" s="139"/>
      <c r="AQ1003" s="140" t="e">
        <f t="shared" si="47"/>
        <v>#N/A</v>
      </c>
      <c r="AR1003" s="103"/>
      <c r="AT1003" s="131" t="str">
        <f t="shared" si="48"/>
        <v>()</v>
      </c>
      <c r="AU1003" s="132" t="e">
        <f t="shared" si="49"/>
        <v>#N/A</v>
      </c>
    </row>
    <row r="1004" spans="1:47">
      <c r="A1004" s="134"/>
      <c r="B1004" s="134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6"/>
      <c r="O1004" s="137"/>
      <c r="P1004" s="136"/>
      <c r="Q1004" s="136"/>
      <c r="R1004" s="136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9"/>
      <c r="AN1004" s="139"/>
      <c r="AO1004" s="139"/>
      <c r="AP1004" s="139"/>
      <c r="AQ1004" s="140" t="e">
        <f t="shared" si="47"/>
        <v>#N/A</v>
      </c>
      <c r="AR1004" s="103"/>
      <c r="AT1004" s="131" t="str">
        <f t="shared" si="48"/>
        <v>()</v>
      </c>
      <c r="AU1004" s="132" t="e">
        <f t="shared" si="49"/>
        <v>#N/A</v>
      </c>
    </row>
    <row r="1005" spans="1:47">
      <c r="A1005" s="134"/>
      <c r="B1005" s="134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6"/>
      <c r="O1005" s="137"/>
      <c r="P1005" s="136"/>
      <c r="Q1005" s="136"/>
      <c r="R1005" s="136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9"/>
      <c r="AN1005" s="139"/>
      <c r="AO1005" s="139"/>
      <c r="AP1005" s="139"/>
      <c r="AQ1005" s="140" t="e">
        <f t="shared" si="47"/>
        <v>#N/A</v>
      </c>
      <c r="AR1005" s="103"/>
      <c r="AT1005" s="131" t="str">
        <f t="shared" si="48"/>
        <v>()</v>
      </c>
      <c r="AU1005" s="132" t="e">
        <f t="shared" si="49"/>
        <v>#N/A</v>
      </c>
    </row>
    <row r="1006" spans="1:47">
      <c r="A1006" s="134"/>
      <c r="B1006" s="134"/>
      <c r="C1006" s="135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136"/>
      <c r="O1006" s="137"/>
      <c r="P1006" s="136"/>
      <c r="Q1006" s="136"/>
      <c r="R1006" s="136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9"/>
      <c r="AN1006" s="139"/>
      <c r="AO1006" s="139"/>
      <c r="AP1006" s="139"/>
      <c r="AQ1006" s="140" t="e">
        <f t="shared" si="47"/>
        <v>#N/A</v>
      </c>
      <c r="AR1006" s="103"/>
      <c r="AT1006" s="131" t="str">
        <f t="shared" si="48"/>
        <v>()</v>
      </c>
      <c r="AU1006" s="132" t="e">
        <f t="shared" si="49"/>
        <v>#N/A</v>
      </c>
    </row>
    <row r="1007" spans="1:47">
      <c r="A1007" s="134"/>
      <c r="B1007" s="134"/>
      <c r="C1007" s="135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136"/>
      <c r="O1007" s="137"/>
      <c r="P1007" s="136"/>
      <c r="Q1007" s="136"/>
      <c r="R1007" s="136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9"/>
      <c r="AN1007" s="139"/>
      <c r="AO1007" s="139"/>
      <c r="AP1007" s="139"/>
      <c r="AQ1007" s="140" t="e">
        <f t="shared" si="47"/>
        <v>#N/A</v>
      </c>
      <c r="AR1007" s="103"/>
      <c r="AT1007" s="131" t="str">
        <f t="shared" si="48"/>
        <v>()</v>
      </c>
      <c r="AU1007" s="132" t="e">
        <f t="shared" si="49"/>
        <v>#N/A</v>
      </c>
    </row>
    <row r="1008" spans="1:47">
      <c r="A1008" s="134"/>
      <c r="B1008" s="134"/>
      <c r="C1008" s="135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136"/>
      <c r="O1008" s="137"/>
      <c r="P1008" s="136"/>
      <c r="Q1008" s="136"/>
      <c r="R1008" s="136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9"/>
      <c r="AN1008" s="139"/>
      <c r="AO1008" s="139"/>
      <c r="AP1008" s="139"/>
      <c r="AQ1008" s="140" t="e">
        <f t="shared" si="47"/>
        <v>#N/A</v>
      </c>
      <c r="AR1008" s="103"/>
      <c r="AT1008" s="131" t="str">
        <f t="shared" si="48"/>
        <v>()</v>
      </c>
      <c r="AU1008" s="132" t="e">
        <f t="shared" si="49"/>
        <v>#N/A</v>
      </c>
    </row>
    <row r="1009" spans="1:47">
      <c r="A1009" s="134"/>
      <c r="B1009" s="134"/>
      <c r="C1009" s="135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136"/>
      <c r="O1009" s="137"/>
      <c r="P1009" s="136"/>
      <c r="Q1009" s="136"/>
      <c r="R1009" s="136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9"/>
      <c r="AN1009" s="139"/>
      <c r="AO1009" s="139"/>
      <c r="AP1009" s="139"/>
      <c r="AQ1009" s="140" t="e">
        <f t="shared" si="47"/>
        <v>#N/A</v>
      </c>
      <c r="AR1009" s="103"/>
      <c r="AT1009" s="131" t="str">
        <f t="shared" si="48"/>
        <v>()</v>
      </c>
      <c r="AU1009" s="132" t="e">
        <f t="shared" si="49"/>
        <v>#N/A</v>
      </c>
    </row>
    <row r="1010" spans="1:47">
      <c r="A1010" s="134"/>
      <c r="B1010" s="134"/>
      <c r="C1010" s="135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136"/>
      <c r="O1010" s="137"/>
      <c r="P1010" s="136"/>
      <c r="Q1010" s="136"/>
      <c r="R1010" s="136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9"/>
      <c r="AN1010" s="139"/>
      <c r="AO1010" s="139"/>
      <c r="AP1010" s="139"/>
      <c r="AQ1010" s="140" t="e">
        <f t="shared" si="47"/>
        <v>#N/A</v>
      </c>
      <c r="AR1010" s="103"/>
      <c r="AT1010" s="131" t="str">
        <f t="shared" si="48"/>
        <v>()</v>
      </c>
      <c r="AU1010" s="132" t="e">
        <f t="shared" si="49"/>
        <v>#N/A</v>
      </c>
    </row>
    <row r="1011" spans="1:47">
      <c r="A1011" s="134"/>
      <c r="B1011" s="134"/>
      <c r="C1011" s="135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136"/>
      <c r="O1011" s="137"/>
      <c r="P1011" s="136"/>
      <c r="Q1011" s="136"/>
      <c r="R1011" s="136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9"/>
      <c r="AN1011" s="139"/>
      <c r="AO1011" s="139"/>
      <c r="AP1011" s="139"/>
      <c r="AQ1011" s="140" t="e">
        <f t="shared" si="47"/>
        <v>#N/A</v>
      </c>
      <c r="AR1011" s="103"/>
      <c r="AT1011" s="131" t="str">
        <f t="shared" si="48"/>
        <v>()</v>
      </c>
      <c r="AU1011" s="132" t="e">
        <f t="shared" si="49"/>
        <v>#N/A</v>
      </c>
    </row>
    <row r="1012" spans="1:47">
      <c r="A1012" s="134"/>
      <c r="B1012" s="134"/>
      <c r="C1012" s="135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136"/>
      <c r="O1012" s="137"/>
      <c r="P1012" s="136"/>
      <c r="Q1012" s="136"/>
      <c r="R1012" s="136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9"/>
      <c r="AN1012" s="139"/>
      <c r="AO1012" s="139"/>
      <c r="AP1012" s="139"/>
      <c r="AQ1012" s="140" t="e">
        <f t="shared" si="47"/>
        <v>#N/A</v>
      </c>
      <c r="AR1012" s="103"/>
      <c r="AT1012" s="131" t="str">
        <f t="shared" si="48"/>
        <v>()</v>
      </c>
      <c r="AU1012" s="132" t="e">
        <f t="shared" si="49"/>
        <v>#N/A</v>
      </c>
    </row>
    <row r="1013" spans="1:47">
      <c r="A1013" s="134"/>
      <c r="B1013" s="134"/>
      <c r="C1013" s="135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136"/>
      <c r="O1013" s="137"/>
      <c r="P1013" s="136"/>
      <c r="Q1013" s="136"/>
      <c r="R1013" s="136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9"/>
      <c r="AN1013" s="139"/>
      <c r="AO1013" s="139"/>
      <c r="AP1013" s="139"/>
      <c r="AQ1013" s="140" t="e">
        <f t="shared" si="47"/>
        <v>#N/A</v>
      </c>
      <c r="AR1013" s="103"/>
      <c r="AT1013" s="131" t="str">
        <f t="shared" si="48"/>
        <v>()</v>
      </c>
      <c r="AU1013" s="132" t="e">
        <f t="shared" si="49"/>
        <v>#N/A</v>
      </c>
    </row>
    <row r="1014" spans="1:47">
      <c r="A1014" s="134"/>
      <c r="B1014" s="134"/>
      <c r="C1014" s="135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136"/>
      <c r="O1014" s="137"/>
      <c r="P1014" s="136"/>
      <c r="Q1014" s="136"/>
      <c r="R1014" s="136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9"/>
      <c r="AN1014" s="139"/>
      <c r="AO1014" s="139"/>
      <c r="AP1014" s="139"/>
      <c r="AQ1014" s="140" t="e">
        <f t="shared" si="47"/>
        <v>#N/A</v>
      </c>
      <c r="AR1014" s="103"/>
      <c r="AT1014" s="131" t="str">
        <f t="shared" si="48"/>
        <v>()</v>
      </c>
      <c r="AU1014" s="132" t="e">
        <f t="shared" si="49"/>
        <v>#N/A</v>
      </c>
    </row>
    <row r="1015" spans="1:47">
      <c r="A1015" s="134"/>
      <c r="B1015" s="134"/>
      <c r="C1015" s="135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136"/>
      <c r="O1015" s="137"/>
      <c r="P1015" s="136"/>
      <c r="Q1015" s="136"/>
      <c r="R1015" s="136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9"/>
      <c r="AN1015" s="139"/>
      <c r="AO1015" s="139"/>
      <c r="AP1015" s="139"/>
      <c r="AQ1015" s="140" t="e">
        <f t="shared" si="47"/>
        <v>#N/A</v>
      </c>
      <c r="AR1015" s="103"/>
      <c r="AT1015" s="131" t="str">
        <f t="shared" si="48"/>
        <v>()</v>
      </c>
      <c r="AU1015" s="132" t="e">
        <f t="shared" si="49"/>
        <v>#N/A</v>
      </c>
    </row>
    <row r="1016" spans="1:47">
      <c r="A1016" s="134"/>
      <c r="B1016" s="134"/>
      <c r="C1016" s="135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136"/>
      <c r="O1016" s="137"/>
      <c r="P1016" s="136"/>
      <c r="Q1016" s="136"/>
      <c r="R1016" s="136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9"/>
      <c r="AN1016" s="139"/>
      <c r="AO1016" s="139"/>
      <c r="AP1016" s="139"/>
      <c r="AQ1016" s="140" t="e">
        <f t="shared" si="47"/>
        <v>#N/A</v>
      </c>
      <c r="AR1016" s="103"/>
      <c r="AT1016" s="131" t="str">
        <f t="shared" si="48"/>
        <v>()</v>
      </c>
      <c r="AU1016" s="132" t="e">
        <f t="shared" si="49"/>
        <v>#N/A</v>
      </c>
    </row>
    <row r="1017" spans="1:47">
      <c r="A1017" s="134"/>
      <c r="B1017" s="134"/>
      <c r="C1017" s="135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136"/>
      <c r="O1017" s="137"/>
      <c r="P1017" s="136"/>
      <c r="Q1017" s="136"/>
      <c r="R1017" s="136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9"/>
      <c r="AN1017" s="139"/>
      <c r="AO1017" s="139"/>
      <c r="AP1017" s="139"/>
      <c r="AQ1017" s="140" t="e">
        <f t="shared" si="47"/>
        <v>#N/A</v>
      </c>
      <c r="AR1017" s="103"/>
      <c r="AT1017" s="131" t="str">
        <f t="shared" si="48"/>
        <v>()</v>
      </c>
      <c r="AU1017" s="132" t="e">
        <f t="shared" si="49"/>
        <v>#N/A</v>
      </c>
    </row>
    <row r="1018" spans="1:47">
      <c r="A1018" s="134"/>
      <c r="B1018" s="134"/>
      <c r="C1018" s="135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136"/>
      <c r="O1018" s="137"/>
      <c r="P1018" s="136"/>
      <c r="Q1018" s="136"/>
      <c r="R1018" s="136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9"/>
      <c r="AN1018" s="139"/>
      <c r="AO1018" s="139"/>
      <c r="AP1018" s="139"/>
      <c r="AQ1018" s="140" t="e">
        <f t="shared" si="47"/>
        <v>#N/A</v>
      </c>
      <c r="AR1018" s="103"/>
      <c r="AT1018" s="131" t="str">
        <f t="shared" si="48"/>
        <v>()</v>
      </c>
      <c r="AU1018" s="132" t="e">
        <f t="shared" si="49"/>
        <v>#N/A</v>
      </c>
    </row>
    <row r="1019" spans="1:47">
      <c r="A1019" s="134"/>
      <c r="B1019" s="134"/>
      <c r="C1019" s="135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136"/>
      <c r="O1019" s="137"/>
      <c r="P1019" s="136"/>
      <c r="Q1019" s="136"/>
      <c r="R1019" s="136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9"/>
      <c r="AN1019" s="139"/>
      <c r="AO1019" s="139"/>
      <c r="AP1019" s="139"/>
      <c r="AQ1019" s="140" t="e">
        <f t="shared" si="47"/>
        <v>#N/A</v>
      </c>
      <c r="AR1019" s="103"/>
      <c r="AT1019" s="131" t="str">
        <f t="shared" si="48"/>
        <v>()</v>
      </c>
      <c r="AU1019" s="132" t="e">
        <f t="shared" si="49"/>
        <v>#N/A</v>
      </c>
    </row>
    <row r="1020" spans="1:47">
      <c r="A1020" s="134"/>
      <c r="B1020" s="134"/>
      <c r="C1020" s="135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136"/>
      <c r="O1020" s="137"/>
      <c r="P1020" s="136"/>
      <c r="Q1020" s="136"/>
      <c r="R1020" s="136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9"/>
      <c r="AN1020" s="139"/>
      <c r="AO1020" s="139"/>
      <c r="AP1020" s="139"/>
      <c r="AQ1020" s="140" t="e">
        <f t="shared" si="47"/>
        <v>#N/A</v>
      </c>
      <c r="AR1020" s="103"/>
      <c r="AT1020" s="131" t="str">
        <f t="shared" si="48"/>
        <v>()</v>
      </c>
      <c r="AU1020" s="132" t="e">
        <f t="shared" si="49"/>
        <v>#N/A</v>
      </c>
    </row>
    <row r="1021" spans="1:47">
      <c r="A1021" s="134"/>
      <c r="B1021" s="134"/>
      <c r="C1021" s="135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136"/>
      <c r="O1021" s="137"/>
      <c r="P1021" s="136"/>
      <c r="Q1021" s="136"/>
      <c r="R1021" s="136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9"/>
      <c r="AN1021" s="139"/>
      <c r="AO1021" s="139"/>
      <c r="AP1021" s="139"/>
      <c r="AQ1021" s="140" t="e">
        <f t="shared" si="47"/>
        <v>#N/A</v>
      </c>
      <c r="AR1021" s="103"/>
      <c r="AT1021" s="131" t="str">
        <f t="shared" si="48"/>
        <v>()</v>
      </c>
      <c r="AU1021" s="132" t="e">
        <f t="shared" si="49"/>
        <v>#N/A</v>
      </c>
    </row>
    <row r="1022" spans="1:47">
      <c r="A1022" s="134"/>
      <c r="B1022" s="134"/>
      <c r="C1022" s="135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136"/>
      <c r="O1022" s="137"/>
      <c r="P1022" s="136"/>
      <c r="Q1022" s="136"/>
      <c r="R1022" s="136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9"/>
      <c r="AN1022" s="139"/>
      <c r="AO1022" s="139"/>
      <c r="AP1022" s="139"/>
      <c r="AQ1022" s="140" t="e">
        <f t="shared" si="47"/>
        <v>#N/A</v>
      </c>
      <c r="AR1022" s="103"/>
      <c r="AT1022" s="131" t="str">
        <f t="shared" si="48"/>
        <v>()</v>
      </c>
      <c r="AU1022" s="132" t="e">
        <f t="shared" si="49"/>
        <v>#N/A</v>
      </c>
    </row>
    <row r="1023" spans="1:47">
      <c r="A1023" s="134"/>
      <c r="B1023" s="134"/>
      <c r="C1023" s="135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136"/>
      <c r="O1023" s="137"/>
      <c r="P1023" s="136"/>
      <c r="Q1023" s="136"/>
      <c r="R1023" s="136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9"/>
      <c r="AN1023" s="139"/>
      <c r="AO1023" s="139"/>
      <c r="AP1023" s="139"/>
      <c r="AQ1023" s="140" t="e">
        <f t="shared" si="47"/>
        <v>#N/A</v>
      </c>
      <c r="AR1023" s="103"/>
      <c r="AT1023" s="131" t="str">
        <f t="shared" si="48"/>
        <v>()</v>
      </c>
      <c r="AU1023" s="132" t="e">
        <f t="shared" si="49"/>
        <v>#N/A</v>
      </c>
    </row>
    <row r="1024" spans="1:47">
      <c r="A1024" s="134"/>
      <c r="B1024" s="134"/>
      <c r="C1024" s="135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136"/>
      <c r="O1024" s="137"/>
      <c r="P1024" s="136"/>
      <c r="Q1024" s="136"/>
      <c r="R1024" s="136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9"/>
      <c r="AN1024" s="139"/>
      <c r="AO1024" s="139"/>
      <c r="AP1024" s="139"/>
      <c r="AQ1024" s="140" t="e">
        <f t="shared" si="47"/>
        <v>#N/A</v>
      </c>
      <c r="AR1024" s="103"/>
      <c r="AT1024" s="131" t="str">
        <f t="shared" si="48"/>
        <v>()</v>
      </c>
      <c r="AU1024" s="132" t="e">
        <f t="shared" si="49"/>
        <v>#N/A</v>
      </c>
    </row>
    <row r="1025" spans="1:47">
      <c r="A1025" s="134"/>
      <c r="B1025" s="134"/>
      <c r="C1025" s="135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136"/>
      <c r="O1025" s="137"/>
      <c r="P1025" s="136"/>
      <c r="Q1025" s="136"/>
      <c r="R1025" s="136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9"/>
      <c r="AN1025" s="139"/>
      <c r="AO1025" s="139"/>
      <c r="AP1025" s="139"/>
      <c r="AQ1025" s="140" t="e">
        <f t="shared" si="47"/>
        <v>#N/A</v>
      </c>
      <c r="AR1025" s="103"/>
      <c r="AT1025" s="131" t="str">
        <f t="shared" si="48"/>
        <v>()</v>
      </c>
      <c r="AU1025" s="132" t="e">
        <f t="shared" si="49"/>
        <v>#N/A</v>
      </c>
    </row>
    <row r="1026" spans="1:47">
      <c r="A1026" s="134"/>
      <c r="B1026" s="134"/>
      <c r="C1026" s="135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136"/>
      <c r="O1026" s="137"/>
      <c r="P1026" s="136"/>
      <c r="Q1026" s="136"/>
      <c r="R1026" s="136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9"/>
      <c r="AN1026" s="139"/>
      <c r="AO1026" s="139"/>
      <c r="AP1026" s="139"/>
      <c r="AQ1026" s="140" t="e">
        <f t="shared" si="47"/>
        <v>#N/A</v>
      </c>
      <c r="AR1026" s="103"/>
      <c r="AT1026" s="131" t="str">
        <f t="shared" si="48"/>
        <v>()</v>
      </c>
      <c r="AU1026" s="132" t="e">
        <f t="shared" si="49"/>
        <v>#N/A</v>
      </c>
    </row>
    <row r="1027" spans="1:47">
      <c r="A1027" s="134"/>
      <c r="B1027" s="134"/>
      <c r="C1027" s="135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136"/>
      <c r="O1027" s="137"/>
      <c r="P1027" s="136"/>
      <c r="Q1027" s="136"/>
      <c r="R1027" s="136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9"/>
      <c r="AN1027" s="139"/>
      <c r="AO1027" s="139"/>
      <c r="AP1027" s="139"/>
      <c r="AQ1027" s="140" t="e">
        <f t="shared" si="47"/>
        <v>#N/A</v>
      </c>
      <c r="AR1027" s="103"/>
      <c r="AT1027" s="131" t="str">
        <f t="shared" si="48"/>
        <v>()</v>
      </c>
      <c r="AU1027" s="132" t="e">
        <f t="shared" si="49"/>
        <v>#N/A</v>
      </c>
    </row>
    <row r="1028" spans="1:47">
      <c r="A1028" s="134"/>
      <c r="B1028" s="134"/>
      <c r="C1028" s="135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136"/>
      <c r="O1028" s="137"/>
      <c r="P1028" s="136"/>
      <c r="Q1028" s="136"/>
      <c r="R1028" s="136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9"/>
      <c r="AN1028" s="139"/>
      <c r="AO1028" s="139"/>
      <c r="AP1028" s="139"/>
      <c r="AQ1028" s="140" t="e">
        <f t="shared" ref="AQ1028:AQ1091" si="50">VLOOKUP(S1028&amp;AF1028,AV:AW,2,0)</f>
        <v>#N/A</v>
      </c>
      <c r="AR1028" s="103"/>
      <c r="AT1028" s="131" t="str">
        <f t="shared" ref="AT1028:AT1091" si="51">C1028&amp;"("&amp;D1028&amp;")"</f>
        <v>()</v>
      </c>
      <c r="AU1028" s="132" t="e">
        <f t="shared" si="49"/>
        <v>#N/A</v>
      </c>
    </row>
    <row r="1029" spans="1:47">
      <c r="A1029" s="134"/>
      <c r="B1029" s="134"/>
      <c r="C1029" s="135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136"/>
      <c r="O1029" s="137"/>
      <c r="P1029" s="136"/>
      <c r="Q1029" s="136"/>
      <c r="R1029" s="136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9"/>
      <c r="AN1029" s="139"/>
      <c r="AO1029" s="139"/>
      <c r="AP1029" s="139"/>
      <c r="AQ1029" s="140" t="e">
        <f t="shared" si="50"/>
        <v>#N/A</v>
      </c>
      <c r="AR1029" s="103"/>
      <c r="AT1029" s="131" t="str">
        <f t="shared" si="51"/>
        <v>()</v>
      </c>
      <c r="AU1029" s="132" t="e">
        <f t="shared" si="49"/>
        <v>#N/A</v>
      </c>
    </row>
    <row r="1030" spans="1:47">
      <c r="A1030" s="134"/>
      <c r="B1030" s="134"/>
      <c r="C1030" s="135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136"/>
      <c r="O1030" s="137"/>
      <c r="P1030" s="136"/>
      <c r="Q1030" s="136"/>
      <c r="R1030" s="136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9"/>
      <c r="AN1030" s="139"/>
      <c r="AO1030" s="139"/>
      <c r="AP1030" s="139"/>
      <c r="AQ1030" s="140" t="e">
        <f t="shared" si="50"/>
        <v>#N/A</v>
      </c>
      <c r="AR1030" s="103"/>
      <c r="AT1030" s="131" t="str">
        <f t="shared" si="51"/>
        <v>()</v>
      </c>
      <c r="AU1030" s="132" t="e">
        <f t="shared" si="49"/>
        <v>#N/A</v>
      </c>
    </row>
    <row r="1031" spans="1:47">
      <c r="A1031" s="134"/>
      <c r="B1031" s="134"/>
      <c r="C1031" s="135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136"/>
      <c r="O1031" s="137"/>
      <c r="P1031" s="136"/>
      <c r="Q1031" s="136"/>
      <c r="R1031" s="136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9"/>
      <c r="AN1031" s="139"/>
      <c r="AO1031" s="139"/>
      <c r="AP1031" s="139"/>
      <c r="AQ1031" s="140" t="e">
        <f t="shared" si="50"/>
        <v>#N/A</v>
      </c>
      <c r="AR1031" s="103"/>
      <c r="AT1031" s="131" t="str">
        <f t="shared" si="51"/>
        <v>()</v>
      </c>
      <c r="AU1031" s="132" t="e">
        <f t="shared" si="49"/>
        <v>#N/A</v>
      </c>
    </row>
    <row r="1032" spans="1:47">
      <c r="A1032" s="134"/>
      <c r="B1032" s="134"/>
      <c r="C1032" s="135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136"/>
      <c r="O1032" s="137"/>
      <c r="P1032" s="136"/>
      <c r="Q1032" s="136"/>
      <c r="R1032" s="136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9"/>
      <c r="AN1032" s="139"/>
      <c r="AO1032" s="139"/>
      <c r="AP1032" s="139"/>
      <c r="AQ1032" s="140" t="e">
        <f t="shared" si="50"/>
        <v>#N/A</v>
      </c>
      <c r="AR1032" s="103"/>
      <c r="AT1032" s="131" t="str">
        <f t="shared" si="51"/>
        <v>()</v>
      </c>
      <c r="AU1032" s="132" t="e">
        <f t="shared" si="49"/>
        <v>#N/A</v>
      </c>
    </row>
    <row r="1033" spans="1:47">
      <c r="A1033" s="134"/>
      <c r="B1033" s="134"/>
      <c r="C1033" s="135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136"/>
      <c r="O1033" s="137"/>
      <c r="P1033" s="136"/>
      <c r="Q1033" s="136"/>
      <c r="R1033" s="136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9"/>
      <c r="AN1033" s="139"/>
      <c r="AO1033" s="139"/>
      <c r="AP1033" s="139"/>
      <c r="AQ1033" s="140" t="e">
        <f t="shared" si="50"/>
        <v>#N/A</v>
      </c>
      <c r="AR1033" s="103"/>
      <c r="AT1033" s="131" t="str">
        <f t="shared" si="51"/>
        <v>()</v>
      </c>
      <c r="AU1033" s="132" t="e">
        <f t="shared" si="49"/>
        <v>#N/A</v>
      </c>
    </row>
    <row r="1034" spans="1:47">
      <c r="A1034" s="134"/>
      <c r="B1034" s="134"/>
      <c r="C1034" s="135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136"/>
      <c r="O1034" s="137"/>
      <c r="P1034" s="136"/>
      <c r="Q1034" s="136"/>
      <c r="R1034" s="136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9"/>
      <c r="AN1034" s="139"/>
      <c r="AO1034" s="139"/>
      <c r="AP1034" s="139"/>
      <c r="AQ1034" s="140" t="e">
        <f t="shared" si="50"/>
        <v>#N/A</v>
      </c>
      <c r="AR1034" s="103"/>
      <c r="AT1034" s="131" t="str">
        <f t="shared" si="51"/>
        <v>()</v>
      </c>
      <c r="AU1034" s="132" t="e">
        <f t="shared" si="49"/>
        <v>#N/A</v>
      </c>
    </row>
    <row r="1035" spans="1:47">
      <c r="A1035" s="134"/>
      <c r="B1035" s="134"/>
      <c r="C1035" s="135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136"/>
      <c r="O1035" s="137"/>
      <c r="P1035" s="136"/>
      <c r="Q1035" s="136"/>
      <c r="R1035" s="136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9"/>
      <c r="AN1035" s="139"/>
      <c r="AO1035" s="139"/>
      <c r="AP1035" s="139"/>
      <c r="AQ1035" s="140" t="e">
        <f t="shared" si="50"/>
        <v>#N/A</v>
      </c>
      <c r="AR1035" s="103"/>
      <c r="AT1035" s="131" t="str">
        <f t="shared" si="51"/>
        <v>()</v>
      </c>
      <c r="AU1035" s="132" t="e">
        <f t="shared" si="49"/>
        <v>#N/A</v>
      </c>
    </row>
    <row r="1036" spans="1:47">
      <c r="A1036" s="134"/>
      <c r="B1036" s="134"/>
      <c r="C1036" s="135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136"/>
      <c r="O1036" s="137"/>
      <c r="P1036" s="136"/>
      <c r="Q1036" s="136"/>
      <c r="R1036" s="136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9"/>
      <c r="AN1036" s="139"/>
      <c r="AO1036" s="139"/>
      <c r="AP1036" s="139"/>
      <c r="AQ1036" s="140" t="e">
        <f t="shared" si="50"/>
        <v>#N/A</v>
      </c>
      <c r="AR1036" s="103"/>
      <c r="AT1036" s="131" t="str">
        <f t="shared" si="51"/>
        <v>()</v>
      </c>
      <c r="AU1036" s="132" t="e">
        <f t="shared" si="49"/>
        <v>#N/A</v>
      </c>
    </row>
    <row r="1037" spans="1:47">
      <c r="A1037" s="134"/>
      <c r="B1037" s="134"/>
      <c r="C1037" s="135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136"/>
      <c r="O1037" s="137"/>
      <c r="P1037" s="136"/>
      <c r="Q1037" s="136"/>
      <c r="R1037" s="136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9"/>
      <c r="AN1037" s="139"/>
      <c r="AO1037" s="139"/>
      <c r="AP1037" s="139"/>
      <c r="AQ1037" s="140" t="e">
        <f t="shared" si="50"/>
        <v>#N/A</v>
      </c>
      <c r="AR1037" s="103"/>
      <c r="AT1037" s="131" t="str">
        <f t="shared" si="51"/>
        <v>()</v>
      </c>
      <c r="AU1037" s="132" t="e">
        <f t="shared" si="49"/>
        <v>#N/A</v>
      </c>
    </row>
    <row r="1038" spans="1:47">
      <c r="A1038" s="134"/>
      <c r="B1038" s="134"/>
      <c r="C1038" s="135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136"/>
      <c r="O1038" s="137"/>
      <c r="P1038" s="136"/>
      <c r="Q1038" s="136"/>
      <c r="R1038" s="136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9"/>
      <c r="AN1038" s="139"/>
      <c r="AO1038" s="139"/>
      <c r="AP1038" s="139"/>
      <c r="AQ1038" s="140" t="e">
        <f t="shared" si="50"/>
        <v>#N/A</v>
      </c>
      <c r="AR1038" s="103"/>
      <c r="AT1038" s="131" t="str">
        <f t="shared" si="51"/>
        <v>()</v>
      </c>
      <c r="AU1038" s="132" t="e">
        <f t="shared" si="49"/>
        <v>#N/A</v>
      </c>
    </row>
    <row r="1039" spans="1:47">
      <c r="A1039" s="134"/>
      <c r="B1039" s="134"/>
      <c r="C1039" s="135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136"/>
      <c r="O1039" s="137"/>
      <c r="P1039" s="136"/>
      <c r="Q1039" s="136"/>
      <c r="R1039" s="136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9"/>
      <c r="AN1039" s="139"/>
      <c r="AO1039" s="139"/>
      <c r="AP1039" s="139"/>
      <c r="AQ1039" s="140" t="e">
        <f t="shared" si="50"/>
        <v>#N/A</v>
      </c>
      <c r="AR1039" s="103"/>
      <c r="AT1039" s="131" t="str">
        <f t="shared" si="51"/>
        <v>()</v>
      </c>
      <c r="AU1039" s="132" t="e">
        <f t="shared" si="49"/>
        <v>#N/A</v>
      </c>
    </row>
    <row r="1040" spans="1:47">
      <c r="A1040" s="134"/>
      <c r="B1040" s="134"/>
      <c r="C1040" s="135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136"/>
      <c r="O1040" s="137"/>
      <c r="P1040" s="136"/>
      <c r="Q1040" s="136"/>
      <c r="R1040" s="136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9"/>
      <c r="AN1040" s="139"/>
      <c r="AO1040" s="139"/>
      <c r="AP1040" s="139"/>
      <c r="AQ1040" s="140" t="e">
        <f t="shared" si="50"/>
        <v>#N/A</v>
      </c>
      <c r="AR1040" s="103"/>
      <c r="AT1040" s="131" t="str">
        <f t="shared" si="51"/>
        <v>()</v>
      </c>
      <c r="AU1040" s="132" t="e">
        <f t="shared" si="49"/>
        <v>#N/A</v>
      </c>
    </row>
    <row r="1041" spans="1:47">
      <c r="A1041" s="134"/>
      <c r="B1041" s="134"/>
      <c r="C1041" s="135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136"/>
      <c r="O1041" s="137"/>
      <c r="P1041" s="136"/>
      <c r="Q1041" s="136"/>
      <c r="R1041" s="136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9"/>
      <c r="AN1041" s="139"/>
      <c r="AO1041" s="139"/>
      <c r="AP1041" s="139"/>
      <c r="AQ1041" s="140" t="e">
        <f t="shared" si="50"/>
        <v>#N/A</v>
      </c>
      <c r="AR1041" s="103"/>
      <c r="AT1041" s="131" t="str">
        <f t="shared" si="51"/>
        <v>()</v>
      </c>
      <c r="AU1041" s="132" t="e">
        <f t="shared" si="49"/>
        <v>#N/A</v>
      </c>
    </row>
    <row r="1042" spans="1:47">
      <c r="A1042" s="134"/>
      <c r="B1042" s="134"/>
      <c r="C1042" s="135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136"/>
      <c r="O1042" s="137"/>
      <c r="P1042" s="136"/>
      <c r="Q1042" s="136"/>
      <c r="R1042" s="136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9"/>
      <c r="AN1042" s="139"/>
      <c r="AO1042" s="139"/>
      <c r="AP1042" s="139"/>
      <c r="AQ1042" s="140" t="e">
        <f t="shared" si="50"/>
        <v>#N/A</v>
      </c>
      <c r="AR1042" s="103"/>
      <c r="AT1042" s="131" t="str">
        <f t="shared" si="51"/>
        <v>()</v>
      </c>
      <c r="AU1042" s="132" t="e">
        <f t="shared" si="49"/>
        <v>#N/A</v>
      </c>
    </row>
    <row r="1043" spans="1:47">
      <c r="A1043" s="134"/>
      <c r="B1043" s="134"/>
      <c r="C1043" s="135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136"/>
      <c r="O1043" s="137"/>
      <c r="P1043" s="136"/>
      <c r="Q1043" s="136"/>
      <c r="R1043" s="136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9"/>
      <c r="AN1043" s="139"/>
      <c r="AO1043" s="139"/>
      <c r="AP1043" s="139"/>
      <c r="AQ1043" s="140" t="e">
        <f t="shared" si="50"/>
        <v>#N/A</v>
      </c>
      <c r="AR1043" s="103"/>
      <c r="AT1043" s="131" t="str">
        <f t="shared" si="51"/>
        <v>()</v>
      </c>
      <c r="AU1043" s="132" t="e">
        <f t="shared" si="49"/>
        <v>#N/A</v>
      </c>
    </row>
    <row r="1044" spans="1:47">
      <c r="A1044" s="134"/>
      <c r="B1044" s="134"/>
      <c r="C1044" s="135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136"/>
      <c r="O1044" s="137"/>
      <c r="P1044" s="136"/>
      <c r="Q1044" s="136"/>
      <c r="R1044" s="136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9"/>
      <c r="AN1044" s="139"/>
      <c r="AO1044" s="139"/>
      <c r="AP1044" s="139"/>
      <c r="AQ1044" s="140" t="e">
        <f t="shared" si="50"/>
        <v>#N/A</v>
      </c>
      <c r="AR1044" s="103"/>
      <c r="AT1044" s="131" t="str">
        <f t="shared" si="51"/>
        <v>()</v>
      </c>
      <c r="AU1044" s="132" t="e">
        <f t="shared" si="49"/>
        <v>#N/A</v>
      </c>
    </row>
    <row r="1045" spans="1:47">
      <c r="A1045" s="134"/>
      <c r="B1045" s="134"/>
      <c r="C1045" s="135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136"/>
      <c r="O1045" s="137"/>
      <c r="P1045" s="136"/>
      <c r="Q1045" s="136"/>
      <c r="R1045" s="136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9"/>
      <c r="AN1045" s="139"/>
      <c r="AO1045" s="139"/>
      <c r="AP1045" s="139"/>
      <c r="AQ1045" s="140" t="e">
        <f t="shared" si="50"/>
        <v>#N/A</v>
      </c>
      <c r="AR1045" s="103"/>
      <c r="AT1045" s="131" t="str">
        <f t="shared" si="51"/>
        <v>()</v>
      </c>
      <c r="AU1045" s="132" t="e">
        <f t="shared" si="49"/>
        <v>#N/A</v>
      </c>
    </row>
    <row r="1046" spans="1:47">
      <c r="A1046" s="134"/>
      <c r="B1046" s="134"/>
      <c r="C1046" s="135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136"/>
      <c r="O1046" s="137"/>
      <c r="P1046" s="136"/>
      <c r="Q1046" s="136"/>
      <c r="R1046" s="136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9"/>
      <c r="AN1046" s="139"/>
      <c r="AO1046" s="139"/>
      <c r="AP1046" s="139"/>
      <c r="AQ1046" s="140" t="e">
        <f t="shared" si="50"/>
        <v>#N/A</v>
      </c>
      <c r="AR1046" s="103"/>
      <c r="AT1046" s="131" t="str">
        <f t="shared" si="51"/>
        <v>()</v>
      </c>
      <c r="AU1046" s="132" t="e">
        <f t="shared" si="49"/>
        <v>#N/A</v>
      </c>
    </row>
    <row r="1047" spans="1:47">
      <c r="A1047" s="134"/>
      <c r="B1047" s="134"/>
      <c r="C1047" s="135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136"/>
      <c r="O1047" s="137"/>
      <c r="P1047" s="136"/>
      <c r="Q1047" s="136"/>
      <c r="R1047" s="136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9"/>
      <c r="AN1047" s="139"/>
      <c r="AO1047" s="139"/>
      <c r="AP1047" s="139"/>
      <c r="AQ1047" s="140" t="e">
        <f t="shared" si="50"/>
        <v>#N/A</v>
      </c>
      <c r="AR1047" s="103"/>
      <c r="AT1047" s="131" t="str">
        <f t="shared" si="51"/>
        <v>()</v>
      </c>
      <c r="AU1047" s="132" t="e">
        <f t="shared" si="49"/>
        <v>#N/A</v>
      </c>
    </row>
    <row r="1048" spans="1:47">
      <c r="A1048" s="134"/>
      <c r="B1048" s="134"/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6"/>
      <c r="O1048" s="137"/>
      <c r="P1048" s="136"/>
      <c r="Q1048" s="136"/>
      <c r="R1048" s="136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9"/>
      <c r="AN1048" s="139"/>
      <c r="AO1048" s="139"/>
      <c r="AP1048" s="139"/>
      <c r="AQ1048" s="140" t="e">
        <f t="shared" si="50"/>
        <v>#N/A</v>
      </c>
      <c r="AR1048" s="103"/>
      <c r="AT1048" s="131" t="str">
        <f t="shared" si="51"/>
        <v>()</v>
      </c>
      <c r="AU1048" s="132" t="e">
        <f t="shared" si="49"/>
        <v>#N/A</v>
      </c>
    </row>
    <row r="1049" spans="1:47">
      <c r="A1049" s="134"/>
      <c r="B1049" s="134"/>
      <c r="C1049" s="135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136"/>
      <c r="O1049" s="137"/>
      <c r="P1049" s="136"/>
      <c r="Q1049" s="136"/>
      <c r="R1049" s="136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9"/>
      <c r="AN1049" s="139"/>
      <c r="AO1049" s="139"/>
      <c r="AP1049" s="139"/>
      <c r="AQ1049" s="140" t="e">
        <f t="shared" si="50"/>
        <v>#N/A</v>
      </c>
      <c r="AR1049" s="103"/>
      <c r="AT1049" s="131" t="str">
        <f t="shared" si="51"/>
        <v>()</v>
      </c>
      <c r="AU1049" s="132" t="e">
        <f t="shared" si="49"/>
        <v>#N/A</v>
      </c>
    </row>
    <row r="1050" spans="1:47">
      <c r="A1050" s="134"/>
      <c r="B1050" s="134"/>
      <c r="C1050" s="135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136"/>
      <c r="O1050" s="137"/>
      <c r="P1050" s="136"/>
      <c r="Q1050" s="136"/>
      <c r="R1050" s="136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9"/>
      <c r="AN1050" s="139"/>
      <c r="AO1050" s="139"/>
      <c r="AP1050" s="139"/>
      <c r="AQ1050" s="140" t="e">
        <f t="shared" si="50"/>
        <v>#N/A</v>
      </c>
      <c r="AR1050" s="103"/>
      <c r="AT1050" s="131" t="str">
        <f t="shared" si="51"/>
        <v>()</v>
      </c>
      <c r="AU1050" s="132" t="e">
        <f t="shared" si="49"/>
        <v>#N/A</v>
      </c>
    </row>
    <row r="1051" spans="1:47">
      <c r="A1051" s="134"/>
      <c r="B1051" s="134"/>
      <c r="C1051" s="135"/>
      <c r="D1051" s="135"/>
      <c r="E1051" s="135"/>
      <c r="F1051" s="135"/>
      <c r="G1051" s="135"/>
      <c r="H1051" s="135"/>
      <c r="I1051" s="135"/>
      <c r="J1051" s="135"/>
      <c r="K1051" s="135"/>
      <c r="L1051" s="135"/>
      <c r="M1051" s="135"/>
      <c r="N1051" s="136"/>
      <c r="O1051" s="137"/>
      <c r="P1051" s="136"/>
      <c r="Q1051" s="136"/>
      <c r="R1051" s="136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9"/>
      <c r="AN1051" s="139"/>
      <c r="AO1051" s="139"/>
      <c r="AP1051" s="139"/>
      <c r="AQ1051" s="140" t="e">
        <f t="shared" si="50"/>
        <v>#N/A</v>
      </c>
      <c r="AR1051" s="103"/>
      <c r="AT1051" s="131" t="str">
        <f t="shared" si="51"/>
        <v>()</v>
      </c>
      <c r="AU1051" s="132" t="e">
        <f t="shared" si="49"/>
        <v>#N/A</v>
      </c>
    </row>
    <row r="1052" spans="1:47">
      <c r="A1052" s="134"/>
      <c r="B1052" s="134"/>
      <c r="C1052" s="135"/>
      <c r="D1052" s="135"/>
      <c r="E1052" s="135"/>
      <c r="F1052" s="135"/>
      <c r="G1052" s="135"/>
      <c r="H1052" s="135"/>
      <c r="I1052" s="135"/>
      <c r="J1052" s="135"/>
      <c r="K1052" s="135"/>
      <c r="L1052" s="135"/>
      <c r="M1052" s="135"/>
      <c r="N1052" s="136"/>
      <c r="O1052" s="137"/>
      <c r="P1052" s="136"/>
      <c r="Q1052" s="136"/>
      <c r="R1052" s="136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9"/>
      <c r="AN1052" s="139"/>
      <c r="AO1052" s="139"/>
      <c r="AP1052" s="139"/>
      <c r="AQ1052" s="140" t="e">
        <f t="shared" si="50"/>
        <v>#N/A</v>
      </c>
      <c r="AR1052" s="103"/>
      <c r="AT1052" s="131" t="str">
        <f t="shared" si="51"/>
        <v>()</v>
      </c>
      <c r="AU1052" s="132" t="e">
        <f t="shared" si="49"/>
        <v>#N/A</v>
      </c>
    </row>
    <row r="1053" spans="1:47">
      <c r="A1053" s="134"/>
      <c r="B1053" s="134"/>
      <c r="C1053" s="135"/>
      <c r="D1053" s="135"/>
      <c r="E1053" s="135"/>
      <c r="F1053" s="135"/>
      <c r="G1053" s="135"/>
      <c r="H1053" s="135"/>
      <c r="I1053" s="135"/>
      <c r="J1053" s="135"/>
      <c r="K1053" s="135"/>
      <c r="L1053" s="135"/>
      <c r="M1053" s="135"/>
      <c r="N1053" s="136"/>
      <c r="O1053" s="137"/>
      <c r="P1053" s="136"/>
      <c r="Q1053" s="136"/>
      <c r="R1053" s="136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9"/>
      <c r="AN1053" s="139"/>
      <c r="AO1053" s="139"/>
      <c r="AP1053" s="139"/>
      <c r="AQ1053" s="140" t="e">
        <f t="shared" si="50"/>
        <v>#N/A</v>
      </c>
      <c r="AR1053" s="103"/>
      <c r="AT1053" s="131" t="str">
        <f t="shared" si="51"/>
        <v>()</v>
      </c>
      <c r="AU1053" s="132" t="e">
        <f t="shared" si="49"/>
        <v>#N/A</v>
      </c>
    </row>
    <row r="1054" spans="1:47">
      <c r="A1054" s="134"/>
      <c r="B1054" s="134"/>
      <c r="C1054" s="135"/>
      <c r="D1054" s="135"/>
      <c r="E1054" s="135"/>
      <c r="F1054" s="135"/>
      <c r="G1054" s="135"/>
      <c r="H1054" s="135"/>
      <c r="I1054" s="135"/>
      <c r="J1054" s="135"/>
      <c r="K1054" s="135"/>
      <c r="L1054" s="135"/>
      <c r="M1054" s="135"/>
      <c r="N1054" s="136"/>
      <c r="O1054" s="137"/>
      <c r="P1054" s="136"/>
      <c r="Q1054" s="136"/>
      <c r="R1054" s="136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9"/>
      <c r="AN1054" s="139"/>
      <c r="AO1054" s="139"/>
      <c r="AP1054" s="139"/>
      <c r="AQ1054" s="140" t="e">
        <f t="shared" si="50"/>
        <v>#N/A</v>
      </c>
      <c r="AR1054" s="103"/>
      <c r="AT1054" s="131" t="str">
        <f t="shared" si="51"/>
        <v>()</v>
      </c>
      <c r="AU1054" s="132" t="e">
        <f t="shared" ref="AU1054:AU1117" si="52">AT1054&amp;IF(COUNTIF(AQ1055:AQ1966,AQ1054),"，"&amp;VLOOKUP(AQ1054,AQ1055:AU1966,5,0),"")</f>
        <v>#N/A</v>
      </c>
    </row>
    <row r="1055" spans="1:47">
      <c r="A1055" s="134"/>
      <c r="B1055" s="134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  <c r="N1055" s="136"/>
      <c r="O1055" s="137"/>
      <c r="P1055" s="136"/>
      <c r="Q1055" s="136"/>
      <c r="R1055" s="136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9"/>
      <c r="AN1055" s="139"/>
      <c r="AO1055" s="139"/>
      <c r="AP1055" s="139"/>
      <c r="AQ1055" s="140" t="e">
        <f t="shared" si="50"/>
        <v>#N/A</v>
      </c>
      <c r="AR1055" s="103"/>
      <c r="AT1055" s="131" t="str">
        <f t="shared" si="51"/>
        <v>()</v>
      </c>
      <c r="AU1055" s="132" t="e">
        <f t="shared" si="52"/>
        <v>#N/A</v>
      </c>
    </row>
    <row r="1056" spans="1:47">
      <c r="A1056" s="134"/>
      <c r="B1056" s="134"/>
      <c r="C1056" s="135"/>
      <c r="D1056" s="135"/>
      <c r="E1056" s="135"/>
      <c r="F1056" s="135"/>
      <c r="G1056" s="135"/>
      <c r="H1056" s="135"/>
      <c r="I1056" s="135"/>
      <c r="J1056" s="135"/>
      <c r="K1056" s="135"/>
      <c r="L1056" s="135"/>
      <c r="M1056" s="135"/>
      <c r="N1056" s="136"/>
      <c r="O1056" s="137"/>
      <c r="P1056" s="136"/>
      <c r="Q1056" s="136"/>
      <c r="R1056" s="136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9"/>
      <c r="AN1056" s="139"/>
      <c r="AO1056" s="139"/>
      <c r="AP1056" s="139"/>
      <c r="AQ1056" s="140" t="e">
        <f t="shared" si="50"/>
        <v>#N/A</v>
      </c>
      <c r="AR1056" s="103"/>
      <c r="AT1056" s="131" t="str">
        <f t="shared" si="51"/>
        <v>()</v>
      </c>
      <c r="AU1056" s="132" t="e">
        <f t="shared" si="52"/>
        <v>#N/A</v>
      </c>
    </row>
    <row r="1057" spans="1:47">
      <c r="A1057" s="134"/>
      <c r="B1057" s="134"/>
      <c r="C1057" s="135"/>
      <c r="D1057" s="135"/>
      <c r="E1057" s="135"/>
      <c r="F1057" s="135"/>
      <c r="G1057" s="135"/>
      <c r="H1057" s="135"/>
      <c r="I1057" s="135"/>
      <c r="J1057" s="135"/>
      <c r="K1057" s="135"/>
      <c r="L1057" s="135"/>
      <c r="M1057" s="135"/>
      <c r="N1057" s="136"/>
      <c r="O1057" s="137"/>
      <c r="P1057" s="136"/>
      <c r="Q1057" s="136"/>
      <c r="R1057" s="136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9"/>
      <c r="AN1057" s="139"/>
      <c r="AO1057" s="139"/>
      <c r="AP1057" s="139"/>
      <c r="AQ1057" s="140" t="e">
        <f t="shared" si="50"/>
        <v>#N/A</v>
      </c>
      <c r="AR1057" s="103"/>
      <c r="AT1057" s="131" t="str">
        <f t="shared" si="51"/>
        <v>()</v>
      </c>
      <c r="AU1057" s="132" t="e">
        <f t="shared" si="52"/>
        <v>#N/A</v>
      </c>
    </row>
    <row r="1058" spans="1:47">
      <c r="A1058" s="134"/>
      <c r="B1058" s="134"/>
      <c r="C1058" s="135"/>
      <c r="D1058" s="135"/>
      <c r="E1058" s="135"/>
      <c r="F1058" s="135"/>
      <c r="G1058" s="135"/>
      <c r="H1058" s="135"/>
      <c r="I1058" s="135"/>
      <c r="J1058" s="135"/>
      <c r="K1058" s="135"/>
      <c r="L1058" s="135"/>
      <c r="M1058" s="135"/>
      <c r="N1058" s="136"/>
      <c r="O1058" s="137"/>
      <c r="P1058" s="136"/>
      <c r="Q1058" s="136"/>
      <c r="R1058" s="136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9"/>
      <c r="AN1058" s="139"/>
      <c r="AO1058" s="139"/>
      <c r="AP1058" s="139"/>
      <c r="AQ1058" s="140" t="e">
        <f t="shared" si="50"/>
        <v>#N/A</v>
      </c>
      <c r="AR1058" s="103"/>
      <c r="AT1058" s="131" t="str">
        <f t="shared" si="51"/>
        <v>()</v>
      </c>
      <c r="AU1058" s="132" t="e">
        <f t="shared" si="52"/>
        <v>#N/A</v>
      </c>
    </row>
    <row r="1059" spans="1:47">
      <c r="A1059" s="134"/>
      <c r="B1059" s="134"/>
      <c r="C1059" s="135"/>
      <c r="D1059" s="135"/>
      <c r="E1059" s="135"/>
      <c r="F1059" s="135"/>
      <c r="G1059" s="135"/>
      <c r="H1059" s="135"/>
      <c r="I1059" s="135"/>
      <c r="J1059" s="135"/>
      <c r="K1059" s="135"/>
      <c r="L1059" s="135"/>
      <c r="M1059" s="135"/>
      <c r="N1059" s="136"/>
      <c r="O1059" s="137"/>
      <c r="P1059" s="136"/>
      <c r="Q1059" s="136"/>
      <c r="R1059" s="136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9"/>
      <c r="AN1059" s="139"/>
      <c r="AO1059" s="139"/>
      <c r="AP1059" s="139"/>
      <c r="AQ1059" s="140" t="e">
        <f t="shared" si="50"/>
        <v>#N/A</v>
      </c>
      <c r="AR1059" s="103"/>
      <c r="AT1059" s="131" t="str">
        <f t="shared" si="51"/>
        <v>()</v>
      </c>
      <c r="AU1059" s="132" t="e">
        <f t="shared" si="52"/>
        <v>#N/A</v>
      </c>
    </row>
    <row r="1060" spans="1:47">
      <c r="A1060" s="134"/>
      <c r="B1060" s="134"/>
      <c r="C1060" s="135"/>
      <c r="D1060" s="135"/>
      <c r="E1060" s="135"/>
      <c r="F1060" s="135"/>
      <c r="G1060" s="135"/>
      <c r="H1060" s="135"/>
      <c r="I1060" s="135"/>
      <c r="J1060" s="135"/>
      <c r="K1060" s="135"/>
      <c r="L1060" s="135"/>
      <c r="M1060" s="135"/>
      <c r="N1060" s="136"/>
      <c r="O1060" s="137"/>
      <c r="P1060" s="136"/>
      <c r="Q1060" s="136"/>
      <c r="R1060" s="136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9"/>
      <c r="AN1060" s="139"/>
      <c r="AO1060" s="139"/>
      <c r="AP1060" s="139"/>
      <c r="AQ1060" s="140" t="e">
        <f t="shared" si="50"/>
        <v>#N/A</v>
      </c>
      <c r="AR1060" s="103"/>
      <c r="AT1060" s="131" t="str">
        <f t="shared" si="51"/>
        <v>()</v>
      </c>
      <c r="AU1060" s="132" t="e">
        <f t="shared" si="52"/>
        <v>#N/A</v>
      </c>
    </row>
    <row r="1061" spans="1:47">
      <c r="A1061" s="134"/>
      <c r="B1061" s="134"/>
      <c r="C1061" s="135"/>
      <c r="D1061" s="135"/>
      <c r="E1061" s="135"/>
      <c r="F1061" s="135"/>
      <c r="G1061" s="135"/>
      <c r="H1061" s="135"/>
      <c r="I1061" s="135"/>
      <c r="J1061" s="135"/>
      <c r="K1061" s="135"/>
      <c r="L1061" s="135"/>
      <c r="M1061" s="135"/>
      <c r="N1061" s="136"/>
      <c r="O1061" s="137"/>
      <c r="P1061" s="136"/>
      <c r="Q1061" s="136"/>
      <c r="R1061" s="136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9"/>
      <c r="AN1061" s="139"/>
      <c r="AO1061" s="139"/>
      <c r="AP1061" s="139"/>
      <c r="AQ1061" s="140" t="e">
        <f t="shared" si="50"/>
        <v>#N/A</v>
      </c>
      <c r="AR1061" s="103"/>
      <c r="AT1061" s="131" t="str">
        <f t="shared" si="51"/>
        <v>()</v>
      </c>
      <c r="AU1061" s="132" t="e">
        <f t="shared" si="52"/>
        <v>#N/A</v>
      </c>
    </row>
    <row r="1062" spans="1:47">
      <c r="A1062" s="134"/>
      <c r="B1062" s="134"/>
      <c r="C1062" s="135"/>
      <c r="D1062" s="135"/>
      <c r="E1062" s="135"/>
      <c r="F1062" s="135"/>
      <c r="G1062" s="135"/>
      <c r="H1062" s="135"/>
      <c r="I1062" s="135"/>
      <c r="J1062" s="135"/>
      <c r="K1062" s="135"/>
      <c r="L1062" s="135"/>
      <c r="M1062" s="135"/>
      <c r="N1062" s="136"/>
      <c r="O1062" s="137"/>
      <c r="P1062" s="136"/>
      <c r="Q1062" s="136"/>
      <c r="R1062" s="136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9"/>
      <c r="AN1062" s="139"/>
      <c r="AO1062" s="139"/>
      <c r="AP1062" s="139"/>
      <c r="AQ1062" s="140" t="e">
        <f t="shared" si="50"/>
        <v>#N/A</v>
      </c>
      <c r="AR1062" s="103"/>
      <c r="AT1062" s="131" t="str">
        <f t="shared" si="51"/>
        <v>()</v>
      </c>
      <c r="AU1062" s="132" t="e">
        <f t="shared" si="52"/>
        <v>#N/A</v>
      </c>
    </row>
    <row r="1063" spans="1:47">
      <c r="A1063" s="134"/>
      <c r="B1063" s="134"/>
      <c r="C1063" s="135"/>
      <c r="D1063" s="135"/>
      <c r="E1063" s="135"/>
      <c r="F1063" s="135"/>
      <c r="G1063" s="135"/>
      <c r="H1063" s="135"/>
      <c r="I1063" s="135"/>
      <c r="J1063" s="135"/>
      <c r="K1063" s="135"/>
      <c r="L1063" s="135"/>
      <c r="M1063" s="135"/>
      <c r="N1063" s="136"/>
      <c r="O1063" s="137"/>
      <c r="P1063" s="136"/>
      <c r="Q1063" s="136"/>
      <c r="R1063" s="136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9"/>
      <c r="AN1063" s="139"/>
      <c r="AO1063" s="139"/>
      <c r="AP1063" s="139"/>
      <c r="AQ1063" s="140" t="e">
        <f t="shared" si="50"/>
        <v>#N/A</v>
      </c>
      <c r="AR1063" s="103"/>
      <c r="AT1063" s="131" t="str">
        <f t="shared" si="51"/>
        <v>()</v>
      </c>
      <c r="AU1063" s="132" t="e">
        <f t="shared" si="52"/>
        <v>#N/A</v>
      </c>
    </row>
    <row r="1064" spans="1:47">
      <c r="A1064" s="134"/>
      <c r="B1064" s="134"/>
      <c r="C1064" s="135"/>
      <c r="D1064" s="135"/>
      <c r="E1064" s="135"/>
      <c r="F1064" s="135"/>
      <c r="G1064" s="135"/>
      <c r="H1064" s="135"/>
      <c r="I1064" s="135"/>
      <c r="J1064" s="135"/>
      <c r="K1064" s="135"/>
      <c r="L1064" s="135"/>
      <c r="M1064" s="135"/>
      <c r="N1064" s="136"/>
      <c r="O1064" s="137"/>
      <c r="P1064" s="136"/>
      <c r="Q1064" s="136"/>
      <c r="R1064" s="136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9"/>
      <c r="AN1064" s="139"/>
      <c r="AO1064" s="139"/>
      <c r="AP1064" s="139"/>
      <c r="AQ1064" s="140" t="e">
        <f t="shared" si="50"/>
        <v>#N/A</v>
      </c>
      <c r="AR1064" s="103"/>
      <c r="AT1064" s="131" t="str">
        <f t="shared" si="51"/>
        <v>()</v>
      </c>
      <c r="AU1064" s="132" t="e">
        <f t="shared" si="52"/>
        <v>#N/A</v>
      </c>
    </row>
    <row r="1065" spans="1:47">
      <c r="A1065" s="134"/>
      <c r="B1065" s="134"/>
      <c r="C1065" s="135"/>
      <c r="D1065" s="135"/>
      <c r="E1065" s="135"/>
      <c r="F1065" s="135"/>
      <c r="G1065" s="135"/>
      <c r="H1065" s="135"/>
      <c r="I1065" s="135"/>
      <c r="J1065" s="135"/>
      <c r="K1065" s="135"/>
      <c r="L1065" s="135"/>
      <c r="M1065" s="135"/>
      <c r="N1065" s="136"/>
      <c r="O1065" s="137"/>
      <c r="P1065" s="136"/>
      <c r="Q1065" s="136"/>
      <c r="R1065" s="136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9"/>
      <c r="AN1065" s="139"/>
      <c r="AO1065" s="139"/>
      <c r="AP1065" s="139"/>
      <c r="AQ1065" s="140" t="e">
        <f t="shared" si="50"/>
        <v>#N/A</v>
      </c>
      <c r="AR1065" s="103"/>
      <c r="AT1065" s="131" t="str">
        <f t="shared" si="51"/>
        <v>()</v>
      </c>
      <c r="AU1065" s="132" t="e">
        <f t="shared" si="52"/>
        <v>#N/A</v>
      </c>
    </row>
    <row r="1066" spans="1:47">
      <c r="A1066" s="134"/>
      <c r="B1066" s="134"/>
      <c r="C1066" s="135"/>
      <c r="D1066" s="135"/>
      <c r="E1066" s="135"/>
      <c r="F1066" s="135"/>
      <c r="G1066" s="135"/>
      <c r="H1066" s="135"/>
      <c r="I1066" s="135"/>
      <c r="J1066" s="135"/>
      <c r="K1066" s="135"/>
      <c r="L1066" s="135"/>
      <c r="M1066" s="135"/>
      <c r="N1066" s="136"/>
      <c r="O1066" s="137"/>
      <c r="P1066" s="136"/>
      <c r="Q1066" s="136"/>
      <c r="R1066" s="136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9"/>
      <c r="AN1066" s="139"/>
      <c r="AO1066" s="139"/>
      <c r="AP1066" s="139"/>
      <c r="AQ1066" s="140" t="e">
        <f t="shared" si="50"/>
        <v>#N/A</v>
      </c>
      <c r="AR1066" s="103"/>
      <c r="AT1066" s="131" t="str">
        <f t="shared" si="51"/>
        <v>()</v>
      </c>
      <c r="AU1066" s="132" t="e">
        <f t="shared" si="52"/>
        <v>#N/A</v>
      </c>
    </row>
    <row r="1067" spans="1:47">
      <c r="A1067" s="134"/>
      <c r="B1067" s="134"/>
      <c r="C1067" s="135"/>
      <c r="D1067" s="135"/>
      <c r="E1067" s="135"/>
      <c r="F1067" s="135"/>
      <c r="G1067" s="135"/>
      <c r="H1067" s="135"/>
      <c r="I1067" s="135"/>
      <c r="J1067" s="135"/>
      <c r="K1067" s="135"/>
      <c r="L1067" s="135"/>
      <c r="M1067" s="135"/>
      <c r="N1067" s="136"/>
      <c r="O1067" s="137"/>
      <c r="P1067" s="136"/>
      <c r="Q1067" s="136"/>
      <c r="R1067" s="136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9"/>
      <c r="AN1067" s="139"/>
      <c r="AO1067" s="139"/>
      <c r="AP1067" s="139"/>
      <c r="AQ1067" s="140" t="e">
        <f t="shared" si="50"/>
        <v>#N/A</v>
      </c>
      <c r="AR1067" s="103"/>
      <c r="AT1067" s="131" t="str">
        <f t="shared" si="51"/>
        <v>()</v>
      </c>
      <c r="AU1067" s="132" t="e">
        <f t="shared" si="52"/>
        <v>#N/A</v>
      </c>
    </row>
    <row r="1068" spans="1:47">
      <c r="A1068" s="134"/>
      <c r="B1068" s="134"/>
      <c r="C1068" s="135"/>
      <c r="D1068" s="135"/>
      <c r="E1068" s="135"/>
      <c r="F1068" s="135"/>
      <c r="G1068" s="135"/>
      <c r="H1068" s="135"/>
      <c r="I1068" s="135"/>
      <c r="J1068" s="135"/>
      <c r="K1068" s="135"/>
      <c r="L1068" s="135"/>
      <c r="M1068" s="135"/>
      <c r="N1068" s="136"/>
      <c r="O1068" s="137"/>
      <c r="P1068" s="136"/>
      <c r="Q1068" s="136"/>
      <c r="R1068" s="136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9"/>
      <c r="AN1068" s="139"/>
      <c r="AO1068" s="139"/>
      <c r="AP1068" s="139"/>
      <c r="AQ1068" s="140" t="e">
        <f t="shared" si="50"/>
        <v>#N/A</v>
      </c>
      <c r="AR1068" s="103"/>
      <c r="AT1068" s="131" t="str">
        <f t="shared" si="51"/>
        <v>()</v>
      </c>
      <c r="AU1068" s="132" t="e">
        <f t="shared" si="52"/>
        <v>#N/A</v>
      </c>
    </row>
    <row r="1069" spans="1:47">
      <c r="A1069" s="134"/>
      <c r="B1069" s="134"/>
      <c r="C1069" s="135"/>
      <c r="D1069" s="135"/>
      <c r="E1069" s="135"/>
      <c r="F1069" s="135"/>
      <c r="G1069" s="135"/>
      <c r="H1069" s="135"/>
      <c r="I1069" s="135"/>
      <c r="J1069" s="135"/>
      <c r="K1069" s="135"/>
      <c r="L1069" s="135"/>
      <c r="M1069" s="135"/>
      <c r="N1069" s="136"/>
      <c r="O1069" s="137"/>
      <c r="P1069" s="136"/>
      <c r="Q1069" s="136"/>
      <c r="R1069" s="136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9"/>
      <c r="AN1069" s="139"/>
      <c r="AO1069" s="139"/>
      <c r="AP1069" s="139"/>
      <c r="AQ1069" s="140" t="e">
        <f t="shared" si="50"/>
        <v>#N/A</v>
      </c>
      <c r="AR1069" s="103"/>
      <c r="AT1069" s="131" t="str">
        <f t="shared" si="51"/>
        <v>()</v>
      </c>
      <c r="AU1069" s="132" t="e">
        <f t="shared" si="52"/>
        <v>#N/A</v>
      </c>
    </row>
    <row r="1070" spans="1:47">
      <c r="A1070" s="134"/>
      <c r="B1070" s="134"/>
      <c r="C1070" s="135"/>
      <c r="D1070" s="135"/>
      <c r="E1070" s="135"/>
      <c r="F1070" s="135"/>
      <c r="G1070" s="135"/>
      <c r="H1070" s="135"/>
      <c r="I1070" s="135"/>
      <c r="J1070" s="135"/>
      <c r="K1070" s="135"/>
      <c r="L1070" s="135"/>
      <c r="M1070" s="135"/>
      <c r="N1070" s="136"/>
      <c r="O1070" s="137"/>
      <c r="P1070" s="136"/>
      <c r="Q1070" s="136"/>
      <c r="R1070" s="136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9"/>
      <c r="AN1070" s="139"/>
      <c r="AO1070" s="139"/>
      <c r="AP1070" s="139"/>
      <c r="AQ1070" s="140" t="e">
        <f t="shared" si="50"/>
        <v>#N/A</v>
      </c>
      <c r="AR1070" s="103"/>
      <c r="AT1070" s="131" t="str">
        <f t="shared" si="51"/>
        <v>()</v>
      </c>
      <c r="AU1070" s="132" t="e">
        <f t="shared" si="52"/>
        <v>#N/A</v>
      </c>
    </row>
    <row r="1071" spans="1:47">
      <c r="A1071" s="134"/>
      <c r="B1071" s="134"/>
      <c r="C1071" s="135"/>
      <c r="D1071" s="135"/>
      <c r="E1071" s="135"/>
      <c r="F1071" s="135"/>
      <c r="G1071" s="135"/>
      <c r="H1071" s="135"/>
      <c r="I1071" s="135"/>
      <c r="J1071" s="135"/>
      <c r="K1071" s="135"/>
      <c r="L1071" s="135"/>
      <c r="M1071" s="135"/>
      <c r="N1071" s="136"/>
      <c r="O1071" s="137"/>
      <c r="P1071" s="136"/>
      <c r="Q1071" s="136"/>
      <c r="R1071" s="136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9"/>
      <c r="AN1071" s="139"/>
      <c r="AO1071" s="139"/>
      <c r="AP1071" s="139"/>
      <c r="AQ1071" s="140" t="e">
        <f t="shared" si="50"/>
        <v>#N/A</v>
      </c>
      <c r="AR1071" s="103"/>
      <c r="AT1071" s="131" t="str">
        <f t="shared" si="51"/>
        <v>()</v>
      </c>
      <c r="AU1071" s="132" t="e">
        <f t="shared" si="52"/>
        <v>#N/A</v>
      </c>
    </row>
    <row r="1072" spans="1:47">
      <c r="A1072" s="134"/>
      <c r="B1072" s="134"/>
      <c r="C1072" s="135"/>
      <c r="D1072" s="135"/>
      <c r="E1072" s="135"/>
      <c r="F1072" s="135"/>
      <c r="G1072" s="135"/>
      <c r="H1072" s="135"/>
      <c r="I1072" s="135"/>
      <c r="J1072" s="135"/>
      <c r="K1072" s="135"/>
      <c r="L1072" s="135"/>
      <c r="M1072" s="135"/>
      <c r="N1072" s="136"/>
      <c r="O1072" s="137"/>
      <c r="P1072" s="136"/>
      <c r="Q1072" s="136"/>
      <c r="R1072" s="136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9"/>
      <c r="AN1072" s="139"/>
      <c r="AO1072" s="139"/>
      <c r="AP1072" s="139"/>
      <c r="AQ1072" s="140" t="e">
        <f t="shared" si="50"/>
        <v>#N/A</v>
      </c>
      <c r="AR1072" s="103"/>
      <c r="AT1072" s="131" t="str">
        <f t="shared" si="51"/>
        <v>()</v>
      </c>
      <c r="AU1072" s="132" t="e">
        <f t="shared" si="52"/>
        <v>#N/A</v>
      </c>
    </row>
    <row r="1073" spans="1:47">
      <c r="A1073" s="134"/>
      <c r="B1073" s="134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  <c r="N1073" s="136"/>
      <c r="O1073" s="137"/>
      <c r="P1073" s="136"/>
      <c r="Q1073" s="136"/>
      <c r="R1073" s="136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9"/>
      <c r="AN1073" s="139"/>
      <c r="AO1073" s="139"/>
      <c r="AP1073" s="139"/>
      <c r="AQ1073" s="140" t="e">
        <f t="shared" si="50"/>
        <v>#N/A</v>
      </c>
      <c r="AR1073" s="103"/>
      <c r="AT1073" s="131" t="str">
        <f t="shared" si="51"/>
        <v>()</v>
      </c>
      <c r="AU1073" s="132" t="e">
        <f t="shared" si="52"/>
        <v>#N/A</v>
      </c>
    </row>
    <row r="1074" spans="1:47">
      <c r="A1074" s="134"/>
      <c r="B1074" s="134"/>
      <c r="C1074" s="135"/>
      <c r="D1074" s="135"/>
      <c r="E1074" s="135"/>
      <c r="F1074" s="135"/>
      <c r="G1074" s="135"/>
      <c r="H1074" s="135"/>
      <c r="I1074" s="135"/>
      <c r="J1074" s="135"/>
      <c r="K1074" s="135"/>
      <c r="L1074" s="135"/>
      <c r="M1074" s="135"/>
      <c r="N1074" s="136"/>
      <c r="O1074" s="137"/>
      <c r="P1074" s="136"/>
      <c r="Q1074" s="136"/>
      <c r="R1074" s="136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9"/>
      <c r="AN1074" s="139"/>
      <c r="AO1074" s="139"/>
      <c r="AP1074" s="139"/>
      <c r="AQ1074" s="140" t="e">
        <f t="shared" si="50"/>
        <v>#N/A</v>
      </c>
      <c r="AR1074" s="103"/>
      <c r="AT1074" s="131" t="str">
        <f t="shared" si="51"/>
        <v>()</v>
      </c>
      <c r="AU1074" s="132" t="e">
        <f t="shared" si="52"/>
        <v>#N/A</v>
      </c>
    </row>
    <row r="1075" spans="1:47">
      <c r="A1075" s="134"/>
      <c r="B1075" s="134"/>
      <c r="C1075" s="135"/>
      <c r="D1075" s="135"/>
      <c r="E1075" s="135"/>
      <c r="F1075" s="135"/>
      <c r="G1075" s="135"/>
      <c r="H1075" s="135"/>
      <c r="I1075" s="135"/>
      <c r="J1075" s="135"/>
      <c r="K1075" s="135"/>
      <c r="L1075" s="135"/>
      <c r="M1075" s="135"/>
      <c r="N1075" s="136"/>
      <c r="O1075" s="137"/>
      <c r="P1075" s="136"/>
      <c r="Q1075" s="136"/>
      <c r="R1075" s="136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9"/>
      <c r="AN1075" s="139"/>
      <c r="AO1075" s="139"/>
      <c r="AP1075" s="139"/>
      <c r="AQ1075" s="140" t="e">
        <f t="shared" si="50"/>
        <v>#N/A</v>
      </c>
      <c r="AR1075" s="103"/>
      <c r="AT1075" s="131" t="str">
        <f t="shared" si="51"/>
        <v>()</v>
      </c>
      <c r="AU1075" s="132" t="e">
        <f t="shared" si="52"/>
        <v>#N/A</v>
      </c>
    </row>
    <row r="1076" spans="1:47">
      <c r="A1076" s="134"/>
      <c r="B1076" s="134"/>
      <c r="C1076" s="135"/>
      <c r="D1076" s="135"/>
      <c r="E1076" s="135"/>
      <c r="F1076" s="135"/>
      <c r="G1076" s="135"/>
      <c r="H1076" s="135"/>
      <c r="I1076" s="135"/>
      <c r="J1076" s="135"/>
      <c r="K1076" s="135"/>
      <c r="L1076" s="135"/>
      <c r="M1076" s="135"/>
      <c r="N1076" s="136"/>
      <c r="O1076" s="137"/>
      <c r="P1076" s="136"/>
      <c r="Q1076" s="136"/>
      <c r="R1076" s="136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9"/>
      <c r="AN1076" s="139"/>
      <c r="AO1076" s="139"/>
      <c r="AP1076" s="139"/>
      <c r="AQ1076" s="140" t="e">
        <f t="shared" si="50"/>
        <v>#N/A</v>
      </c>
      <c r="AR1076" s="103"/>
      <c r="AT1076" s="131" t="str">
        <f t="shared" si="51"/>
        <v>()</v>
      </c>
      <c r="AU1076" s="132" t="e">
        <f t="shared" si="52"/>
        <v>#N/A</v>
      </c>
    </row>
    <row r="1077" spans="1:47">
      <c r="A1077" s="134"/>
      <c r="B1077" s="134"/>
      <c r="C1077" s="135"/>
      <c r="D1077" s="135"/>
      <c r="E1077" s="135"/>
      <c r="F1077" s="135"/>
      <c r="G1077" s="135"/>
      <c r="H1077" s="135"/>
      <c r="I1077" s="135"/>
      <c r="J1077" s="135"/>
      <c r="K1077" s="135"/>
      <c r="L1077" s="135"/>
      <c r="M1077" s="135"/>
      <c r="N1077" s="136"/>
      <c r="O1077" s="137"/>
      <c r="P1077" s="136"/>
      <c r="Q1077" s="136"/>
      <c r="R1077" s="136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9"/>
      <c r="AN1077" s="139"/>
      <c r="AO1077" s="139"/>
      <c r="AP1077" s="139"/>
      <c r="AQ1077" s="140" t="e">
        <f t="shared" si="50"/>
        <v>#N/A</v>
      </c>
      <c r="AR1077" s="103"/>
      <c r="AT1077" s="131" t="str">
        <f t="shared" si="51"/>
        <v>()</v>
      </c>
      <c r="AU1077" s="132" t="e">
        <f t="shared" si="52"/>
        <v>#N/A</v>
      </c>
    </row>
    <row r="1078" spans="1:47">
      <c r="A1078" s="134"/>
      <c r="B1078" s="134"/>
      <c r="C1078" s="135"/>
      <c r="D1078" s="135"/>
      <c r="E1078" s="135"/>
      <c r="F1078" s="135"/>
      <c r="G1078" s="135"/>
      <c r="H1078" s="135"/>
      <c r="I1078" s="135"/>
      <c r="J1078" s="135"/>
      <c r="K1078" s="135"/>
      <c r="L1078" s="135"/>
      <c r="M1078" s="135"/>
      <c r="N1078" s="136"/>
      <c r="O1078" s="137"/>
      <c r="P1078" s="136"/>
      <c r="Q1078" s="136"/>
      <c r="R1078" s="136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9"/>
      <c r="AN1078" s="139"/>
      <c r="AO1078" s="139"/>
      <c r="AP1078" s="139"/>
      <c r="AQ1078" s="140" t="e">
        <f t="shared" si="50"/>
        <v>#N/A</v>
      </c>
      <c r="AR1078" s="103"/>
      <c r="AT1078" s="131" t="str">
        <f t="shared" si="51"/>
        <v>()</v>
      </c>
      <c r="AU1078" s="132" t="e">
        <f t="shared" si="52"/>
        <v>#N/A</v>
      </c>
    </row>
    <row r="1079" spans="1:47">
      <c r="A1079" s="134"/>
      <c r="B1079" s="134"/>
      <c r="C1079" s="135"/>
      <c r="D1079" s="135"/>
      <c r="E1079" s="135"/>
      <c r="F1079" s="135"/>
      <c r="G1079" s="135"/>
      <c r="H1079" s="135"/>
      <c r="I1079" s="135"/>
      <c r="J1079" s="135"/>
      <c r="K1079" s="135"/>
      <c r="L1079" s="135"/>
      <c r="M1079" s="135"/>
      <c r="N1079" s="136"/>
      <c r="O1079" s="137"/>
      <c r="P1079" s="136"/>
      <c r="Q1079" s="136"/>
      <c r="R1079" s="136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9"/>
      <c r="AN1079" s="139"/>
      <c r="AO1079" s="139"/>
      <c r="AP1079" s="139"/>
      <c r="AQ1079" s="140" t="e">
        <f t="shared" si="50"/>
        <v>#N/A</v>
      </c>
      <c r="AR1079" s="103"/>
      <c r="AT1079" s="131" t="str">
        <f t="shared" si="51"/>
        <v>()</v>
      </c>
      <c r="AU1079" s="132" t="e">
        <f t="shared" si="52"/>
        <v>#N/A</v>
      </c>
    </row>
    <row r="1080" spans="1:47">
      <c r="A1080" s="134"/>
      <c r="B1080" s="134"/>
      <c r="C1080" s="135"/>
      <c r="D1080" s="135"/>
      <c r="E1080" s="135"/>
      <c r="F1080" s="135"/>
      <c r="G1080" s="135"/>
      <c r="H1080" s="135"/>
      <c r="I1080" s="135"/>
      <c r="J1080" s="135"/>
      <c r="K1080" s="135"/>
      <c r="L1080" s="135"/>
      <c r="M1080" s="135"/>
      <c r="N1080" s="136"/>
      <c r="O1080" s="137"/>
      <c r="P1080" s="136"/>
      <c r="Q1080" s="136"/>
      <c r="R1080" s="136"/>
      <c r="S1080" s="138"/>
      <c r="T1080" s="149"/>
      <c r="U1080" s="149"/>
      <c r="V1080" s="149"/>
      <c r="W1080" s="149"/>
      <c r="X1080" s="149"/>
      <c r="Y1080" s="149"/>
      <c r="Z1080" s="150"/>
      <c r="AA1080" s="150"/>
      <c r="AB1080" s="150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9"/>
      <c r="AN1080" s="139"/>
      <c r="AO1080" s="139"/>
      <c r="AP1080" s="139"/>
      <c r="AQ1080" s="140" t="e">
        <f t="shared" si="50"/>
        <v>#N/A</v>
      </c>
      <c r="AR1080" s="103"/>
      <c r="AT1080" s="131" t="str">
        <f t="shared" si="51"/>
        <v>()</v>
      </c>
      <c r="AU1080" s="132" t="e">
        <f t="shared" si="52"/>
        <v>#N/A</v>
      </c>
    </row>
    <row r="1081" spans="1:47">
      <c r="A1081" s="134"/>
      <c r="B1081" s="134"/>
      <c r="C1081" s="135"/>
      <c r="D1081" s="135"/>
      <c r="E1081" s="135"/>
      <c r="F1081" s="135"/>
      <c r="G1081" s="135"/>
      <c r="H1081" s="135"/>
      <c r="I1081" s="135"/>
      <c r="J1081" s="135"/>
      <c r="K1081" s="135"/>
      <c r="L1081" s="135"/>
      <c r="M1081" s="135"/>
      <c r="N1081" s="136"/>
      <c r="O1081" s="137"/>
      <c r="P1081" s="136"/>
      <c r="Q1081" s="136"/>
      <c r="R1081" s="136"/>
      <c r="S1081" s="138"/>
      <c r="T1081" s="149"/>
      <c r="U1081" s="149"/>
      <c r="V1081" s="149"/>
      <c r="W1081" s="149"/>
      <c r="X1081" s="149"/>
      <c r="Y1081" s="149"/>
      <c r="Z1081" s="150"/>
      <c r="AA1081" s="150"/>
      <c r="AB1081" s="150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9"/>
      <c r="AN1081" s="139"/>
      <c r="AO1081" s="139"/>
      <c r="AP1081" s="139"/>
      <c r="AQ1081" s="140" t="e">
        <f t="shared" si="50"/>
        <v>#N/A</v>
      </c>
      <c r="AR1081" s="103"/>
      <c r="AT1081" s="131" t="str">
        <f t="shared" si="51"/>
        <v>()</v>
      </c>
      <c r="AU1081" s="132" t="e">
        <f t="shared" si="52"/>
        <v>#N/A</v>
      </c>
    </row>
    <row r="1082" spans="1:47">
      <c r="A1082" s="134"/>
      <c r="B1082" s="134"/>
      <c r="C1082" s="135"/>
      <c r="D1082" s="135"/>
      <c r="E1082" s="135"/>
      <c r="F1082" s="135"/>
      <c r="G1082" s="135"/>
      <c r="H1082" s="135"/>
      <c r="I1082" s="135"/>
      <c r="J1082" s="135"/>
      <c r="K1082" s="135"/>
      <c r="L1082" s="135"/>
      <c r="M1082" s="135"/>
      <c r="N1082" s="136"/>
      <c r="O1082" s="137"/>
      <c r="P1082" s="136"/>
      <c r="Q1082" s="136"/>
      <c r="R1082" s="136"/>
      <c r="S1082" s="138"/>
      <c r="T1082" s="149"/>
      <c r="U1082" s="149"/>
      <c r="V1082" s="149"/>
      <c r="W1082" s="149"/>
      <c r="X1082" s="149"/>
      <c r="Y1082" s="149"/>
      <c r="Z1082" s="150"/>
      <c r="AA1082" s="150"/>
      <c r="AB1082" s="150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9"/>
      <c r="AN1082" s="139"/>
      <c r="AO1082" s="139"/>
      <c r="AP1082" s="139"/>
      <c r="AQ1082" s="140" t="e">
        <f t="shared" si="50"/>
        <v>#N/A</v>
      </c>
      <c r="AR1082" s="103"/>
      <c r="AT1082" s="131" t="str">
        <f t="shared" si="51"/>
        <v>()</v>
      </c>
      <c r="AU1082" s="132" t="e">
        <f t="shared" si="52"/>
        <v>#N/A</v>
      </c>
    </row>
    <row r="1083" spans="1:47">
      <c r="A1083" s="134"/>
      <c r="B1083" s="134"/>
      <c r="C1083" s="135"/>
      <c r="D1083" s="135"/>
      <c r="E1083" s="135"/>
      <c r="F1083" s="135"/>
      <c r="G1083" s="135"/>
      <c r="H1083" s="135"/>
      <c r="I1083" s="135"/>
      <c r="J1083" s="135"/>
      <c r="K1083" s="135"/>
      <c r="L1083" s="135"/>
      <c r="M1083" s="135"/>
      <c r="N1083" s="136"/>
      <c r="O1083" s="137"/>
      <c r="P1083" s="136"/>
      <c r="Q1083" s="136"/>
      <c r="R1083" s="136"/>
      <c r="S1083" s="138"/>
      <c r="T1083" s="149"/>
      <c r="U1083" s="149"/>
      <c r="V1083" s="149"/>
      <c r="W1083" s="149"/>
      <c r="X1083" s="149"/>
      <c r="Y1083" s="149"/>
      <c r="Z1083" s="150"/>
      <c r="AA1083" s="150"/>
      <c r="AB1083" s="150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9"/>
      <c r="AN1083" s="139"/>
      <c r="AO1083" s="139"/>
      <c r="AP1083" s="139"/>
      <c r="AQ1083" s="140" t="e">
        <f t="shared" si="50"/>
        <v>#N/A</v>
      </c>
      <c r="AR1083" s="103"/>
      <c r="AT1083" s="131" t="str">
        <f t="shared" si="51"/>
        <v>()</v>
      </c>
      <c r="AU1083" s="132" t="e">
        <f t="shared" si="52"/>
        <v>#N/A</v>
      </c>
    </row>
    <row r="1084" spans="1:47">
      <c r="A1084" s="134"/>
      <c r="B1084" s="134"/>
      <c r="C1084" s="135"/>
      <c r="D1084" s="135"/>
      <c r="E1084" s="135"/>
      <c r="F1084" s="135"/>
      <c r="G1084" s="135"/>
      <c r="H1084" s="135"/>
      <c r="I1084" s="135"/>
      <c r="J1084" s="135"/>
      <c r="K1084" s="135"/>
      <c r="L1084" s="135"/>
      <c r="M1084" s="135"/>
      <c r="N1084" s="136"/>
      <c r="O1084" s="137"/>
      <c r="P1084" s="136"/>
      <c r="Q1084" s="136"/>
      <c r="R1084" s="136"/>
      <c r="S1084" s="138"/>
      <c r="T1084" s="149"/>
      <c r="U1084" s="149"/>
      <c r="V1084" s="149"/>
      <c r="W1084" s="149"/>
      <c r="X1084" s="149"/>
      <c r="Y1084" s="149"/>
      <c r="Z1084" s="150"/>
      <c r="AA1084" s="150"/>
      <c r="AB1084" s="150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9"/>
      <c r="AN1084" s="139"/>
      <c r="AO1084" s="139"/>
      <c r="AP1084" s="139"/>
      <c r="AQ1084" s="140" t="e">
        <f t="shared" si="50"/>
        <v>#N/A</v>
      </c>
      <c r="AR1084" s="103"/>
      <c r="AT1084" s="131" t="str">
        <f t="shared" si="51"/>
        <v>()</v>
      </c>
      <c r="AU1084" s="132" t="e">
        <f t="shared" si="52"/>
        <v>#N/A</v>
      </c>
    </row>
    <row r="1085" spans="1:47">
      <c r="A1085" s="134"/>
      <c r="B1085" s="134"/>
      <c r="C1085" s="135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136"/>
      <c r="O1085" s="137"/>
      <c r="P1085" s="136"/>
      <c r="Q1085" s="136"/>
      <c r="R1085" s="136"/>
      <c r="S1085" s="138"/>
      <c r="T1085" s="149"/>
      <c r="U1085" s="149"/>
      <c r="V1085" s="149"/>
      <c r="W1085" s="149"/>
      <c r="X1085" s="149"/>
      <c r="Y1085" s="149"/>
      <c r="Z1085" s="150"/>
      <c r="AA1085" s="150"/>
      <c r="AB1085" s="150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9"/>
      <c r="AN1085" s="139"/>
      <c r="AO1085" s="139"/>
      <c r="AP1085" s="139"/>
      <c r="AQ1085" s="140" t="e">
        <f t="shared" si="50"/>
        <v>#N/A</v>
      </c>
      <c r="AR1085" s="103"/>
      <c r="AT1085" s="131" t="str">
        <f t="shared" si="51"/>
        <v>()</v>
      </c>
      <c r="AU1085" s="132" t="e">
        <f t="shared" si="52"/>
        <v>#N/A</v>
      </c>
    </row>
    <row r="1086" spans="1:47">
      <c r="A1086" s="134"/>
      <c r="B1086" s="134"/>
      <c r="C1086" s="135"/>
      <c r="D1086" s="135"/>
      <c r="E1086" s="135"/>
      <c r="F1086" s="135"/>
      <c r="G1086" s="135"/>
      <c r="H1086" s="135"/>
      <c r="I1086" s="135"/>
      <c r="J1086" s="135"/>
      <c r="K1086" s="135"/>
      <c r="L1086" s="135"/>
      <c r="M1086" s="135"/>
      <c r="N1086" s="136"/>
      <c r="O1086" s="137"/>
      <c r="P1086" s="136"/>
      <c r="Q1086" s="136"/>
      <c r="R1086" s="136"/>
      <c r="S1086" s="138"/>
      <c r="T1086" s="149"/>
      <c r="U1086" s="149"/>
      <c r="V1086" s="149"/>
      <c r="W1086" s="149"/>
      <c r="X1086" s="149"/>
      <c r="Y1086" s="149"/>
      <c r="Z1086" s="150"/>
      <c r="AA1086" s="150"/>
      <c r="AB1086" s="150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9"/>
      <c r="AN1086" s="139"/>
      <c r="AO1086" s="139"/>
      <c r="AP1086" s="139"/>
      <c r="AQ1086" s="140" t="e">
        <f t="shared" si="50"/>
        <v>#N/A</v>
      </c>
      <c r="AR1086" s="103"/>
      <c r="AT1086" s="131" t="str">
        <f t="shared" si="51"/>
        <v>()</v>
      </c>
      <c r="AU1086" s="132" t="e">
        <f t="shared" si="52"/>
        <v>#N/A</v>
      </c>
    </row>
    <row r="1087" spans="1:47">
      <c r="A1087" s="134"/>
      <c r="B1087" s="134"/>
      <c r="C1087" s="135"/>
      <c r="D1087" s="135"/>
      <c r="E1087" s="135"/>
      <c r="F1087" s="135"/>
      <c r="G1087" s="135"/>
      <c r="H1087" s="135"/>
      <c r="I1087" s="135"/>
      <c r="J1087" s="135"/>
      <c r="K1087" s="135"/>
      <c r="L1087" s="135"/>
      <c r="M1087" s="135"/>
      <c r="N1087" s="136"/>
      <c r="O1087" s="137"/>
      <c r="P1087" s="136"/>
      <c r="Q1087" s="136"/>
      <c r="R1087" s="136"/>
      <c r="S1087" s="138"/>
      <c r="T1087" s="149"/>
      <c r="U1087" s="149"/>
      <c r="V1087" s="149"/>
      <c r="W1087" s="149"/>
      <c r="X1087" s="149"/>
      <c r="Y1087" s="149"/>
      <c r="Z1087" s="150"/>
      <c r="AA1087" s="150"/>
      <c r="AB1087" s="150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9"/>
      <c r="AN1087" s="139"/>
      <c r="AO1087" s="139"/>
      <c r="AP1087" s="139"/>
      <c r="AQ1087" s="140" t="e">
        <f t="shared" si="50"/>
        <v>#N/A</v>
      </c>
      <c r="AR1087" s="103"/>
      <c r="AT1087" s="131" t="str">
        <f t="shared" si="51"/>
        <v>()</v>
      </c>
      <c r="AU1087" s="132" t="e">
        <f t="shared" si="52"/>
        <v>#N/A</v>
      </c>
    </row>
    <row r="1088" spans="1:47">
      <c r="A1088" s="134"/>
      <c r="B1088" s="134"/>
      <c r="C1088" s="135"/>
      <c r="D1088" s="135"/>
      <c r="E1088" s="135"/>
      <c r="F1088" s="135"/>
      <c r="G1088" s="135"/>
      <c r="H1088" s="135"/>
      <c r="I1088" s="135"/>
      <c r="J1088" s="135"/>
      <c r="K1088" s="135"/>
      <c r="L1088" s="135"/>
      <c r="M1088" s="135"/>
      <c r="N1088" s="136"/>
      <c r="O1088" s="137"/>
      <c r="P1088" s="136"/>
      <c r="Q1088" s="136"/>
      <c r="R1088" s="136"/>
      <c r="S1088" s="138"/>
      <c r="T1088" s="149"/>
      <c r="U1088" s="149"/>
      <c r="V1088" s="149"/>
      <c r="W1088" s="149"/>
      <c r="X1088" s="149"/>
      <c r="Y1088" s="149"/>
      <c r="Z1088" s="150"/>
      <c r="AA1088" s="150"/>
      <c r="AB1088" s="150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9"/>
      <c r="AN1088" s="139"/>
      <c r="AO1088" s="139"/>
      <c r="AP1088" s="139"/>
      <c r="AQ1088" s="140" t="e">
        <f t="shared" si="50"/>
        <v>#N/A</v>
      </c>
      <c r="AR1088" s="103"/>
      <c r="AT1088" s="131" t="str">
        <f t="shared" si="51"/>
        <v>()</v>
      </c>
      <c r="AU1088" s="132" t="e">
        <f t="shared" si="52"/>
        <v>#N/A</v>
      </c>
    </row>
    <row r="1089" spans="1:47">
      <c r="A1089" s="134"/>
      <c r="B1089" s="134"/>
      <c r="C1089" s="135"/>
      <c r="D1089" s="135"/>
      <c r="E1089" s="135"/>
      <c r="F1089" s="135"/>
      <c r="G1089" s="135"/>
      <c r="H1089" s="135"/>
      <c r="I1089" s="135"/>
      <c r="J1089" s="135"/>
      <c r="K1089" s="135"/>
      <c r="L1089" s="135"/>
      <c r="M1089" s="135"/>
      <c r="N1089" s="136"/>
      <c r="O1089" s="137"/>
      <c r="P1089" s="136"/>
      <c r="Q1089" s="136"/>
      <c r="R1089" s="136"/>
      <c r="S1089" s="138"/>
      <c r="T1089" s="149"/>
      <c r="U1089" s="149"/>
      <c r="V1089" s="149"/>
      <c r="W1089" s="149"/>
      <c r="X1089" s="149"/>
      <c r="Y1089" s="149"/>
      <c r="Z1089" s="150"/>
      <c r="AA1089" s="150"/>
      <c r="AB1089" s="150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9"/>
      <c r="AN1089" s="139"/>
      <c r="AO1089" s="139"/>
      <c r="AP1089" s="139"/>
      <c r="AQ1089" s="140" t="e">
        <f t="shared" si="50"/>
        <v>#N/A</v>
      </c>
      <c r="AR1089" s="103"/>
      <c r="AT1089" s="131" t="str">
        <f t="shared" si="51"/>
        <v>()</v>
      </c>
      <c r="AU1089" s="132" t="e">
        <f t="shared" si="52"/>
        <v>#N/A</v>
      </c>
    </row>
    <row r="1090" spans="1:47">
      <c r="A1090" s="134"/>
      <c r="B1090" s="134"/>
      <c r="C1090" s="135"/>
      <c r="D1090" s="135"/>
      <c r="E1090" s="135"/>
      <c r="F1090" s="135"/>
      <c r="G1090" s="135"/>
      <c r="H1090" s="135"/>
      <c r="I1090" s="135"/>
      <c r="J1090" s="135"/>
      <c r="K1090" s="135"/>
      <c r="L1090" s="135"/>
      <c r="M1090" s="135"/>
      <c r="N1090" s="136"/>
      <c r="O1090" s="137"/>
      <c r="P1090" s="136"/>
      <c r="Q1090" s="136"/>
      <c r="R1090" s="136"/>
      <c r="S1090" s="138"/>
      <c r="T1090" s="149"/>
      <c r="U1090" s="149"/>
      <c r="V1090" s="149"/>
      <c r="W1090" s="149"/>
      <c r="X1090" s="149"/>
      <c r="Y1090" s="149"/>
      <c r="Z1090" s="150"/>
      <c r="AA1090" s="150"/>
      <c r="AB1090" s="150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9"/>
      <c r="AN1090" s="139"/>
      <c r="AO1090" s="139"/>
      <c r="AP1090" s="139"/>
      <c r="AQ1090" s="140" t="e">
        <f t="shared" si="50"/>
        <v>#N/A</v>
      </c>
      <c r="AR1090" s="103"/>
      <c r="AT1090" s="131" t="str">
        <f t="shared" si="51"/>
        <v>()</v>
      </c>
      <c r="AU1090" s="132" t="e">
        <f t="shared" si="52"/>
        <v>#N/A</v>
      </c>
    </row>
    <row r="1091" spans="1:47">
      <c r="A1091" s="134"/>
      <c r="B1091" s="134"/>
      <c r="C1091" s="135"/>
      <c r="D1091" s="135"/>
      <c r="E1091" s="135"/>
      <c r="F1091" s="135"/>
      <c r="G1091" s="135"/>
      <c r="H1091" s="135"/>
      <c r="I1091" s="135"/>
      <c r="J1091" s="135"/>
      <c r="K1091" s="135"/>
      <c r="L1091" s="135"/>
      <c r="M1091" s="135"/>
      <c r="N1091" s="136"/>
      <c r="O1091" s="137"/>
      <c r="P1091" s="136"/>
      <c r="Q1091" s="136"/>
      <c r="R1091" s="136"/>
      <c r="S1091" s="138"/>
      <c r="T1091" s="149"/>
      <c r="U1091" s="149"/>
      <c r="V1091" s="149"/>
      <c r="W1091" s="149"/>
      <c r="X1091" s="149"/>
      <c r="Y1091" s="149"/>
      <c r="Z1091" s="150"/>
      <c r="AA1091" s="150"/>
      <c r="AB1091" s="150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9"/>
      <c r="AN1091" s="139"/>
      <c r="AO1091" s="139"/>
      <c r="AP1091" s="139"/>
      <c r="AQ1091" s="140" t="e">
        <f t="shared" si="50"/>
        <v>#N/A</v>
      </c>
      <c r="AR1091" s="103"/>
      <c r="AT1091" s="131" t="str">
        <f t="shared" si="51"/>
        <v>()</v>
      </c>
      <c r="AU1091" s="132" t="e">
        <f t="shared" si="52"/>
        <v>#N/A</v>
      </c>
    </row>
    <row r="1092" spans="1:47">
      <c r="A1092" s="134"/>
      <c r="B1092" s="134"/>
      <c r="C1092" s="135"/>
      <c r="D1092" s="135"/>
      <c r="E1092" s="135"/>
      <c r="F1092" s="135"/>
      <c r="G1092" s="135"/>
      <c r="H1092" s="135"/>
      <c r="I1092" s="135"/>
      <c r="J1092" s="135"/>
      <c r="K1092" s="135"/>
      <c r="L1092" s="135"/>
      <c r="M1092" s="135"/>
      <c r="N1092" s="136"/>
      <c r="O1092" s="137"/>
      <c r="P1092" s="136"/>
      <c r="Q1092" s="136"/>
      <c r="R1092" s="136"/>
      <c r="S1092" s="138"/>
      <c r="T1092" s="149"/>
      <c r="U1092" s="149"/>
      <c r="V1092" s="149"/>
      <c r="W1092" s="149"/>
      <c r="X1092" s="149"/>
      <c r="Y1092" s="149"/>
      <c r="Z1092" s="150"/>
      <c r="AA1092" s="150"/>
      <c r="AB1092" s="150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9"/>
      <c r="AN1092" s="139"/>
      <c r="AO1092" s="139"/>
      <c r="AP1092" s="139"/>
      <c r="AQ1092" s="140" t="e">
        <f t="shared" ref="AQ1092:AQ1155" si="53">VLOOKUP(S1092&amp;AF1092,AV:AW,2,0)</f>
        <v>#N/A</v>
      </c>
      <c r="AR1092" s="103"/>
      <c r="AT1092" s="131" t="str">
        <f t="shared" ref="AT1092:AT1155" si="54">C1092&amp;"("&amp;D1092&amp;")"</f>
        <v>()</v>
      </c>
      <c r="AU1092" s="132" t="e">
        <f t="shared" si="52"/>
        <v>#N/A</v>
      </c>
    </row>
    <row r="1093" spans="1:47">
      <c r="A1093" s="134"/>
      <c r="B1093" s="134"/>
      <c r="C1093" s="135"/>
      <c r="D1093" s="135"/>
      <c r="E1093" s="135"/>
      <c r="F1093" s="135"/>
      <c r="G1093" s="135"/>
      <c r="H1093" s="135"/>
      <c r="I1093" s="135"/>
      <c r="J1093" s="135"/>
      <c r="K1093" s="135"/>
      <c r="L1093" s="135"/>
      <c r="M1093" s="135"/>
      <c r="N1093" s="136"/>
      <c r="O1093" s="137"/>
      <c r="P1093" s="136"/>
      <c r="Q1093" s="136"/>
      <c r="R1093" s="136"/>
      <c r="S1093" s="138"/>
      <c r="T1093" s="149"/>
      <c r="U1093" s="149"/>
      <c r="V1093" s="149"/>
      <c r="W1093" s="149"/>
      <c r="X1093" s="149"/>
      <c r="Y1093" s="149"/>
      <c r="Z1093" s="150"/>
      <c r="AA1093" s="150"/>
      <c r="AB1093" s="150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9"/>
      <c r="AN1093" s="139"/>
      <c r="AO1093" s="139"/>
      <c r="AP1093" s="139"/>
      <c r="AQ1093" s="140" t="e">
        <f t="shared" si="53"/>
        <v>#N/A</v>
      </c>
      <c r="AR1093" s="103"/>
      <c r="AT1093" s="131" t="str">
        <f t="shared" si="54"/>
        <v>()</v>
      </c>
      <c r="AU1093" s="132" t="e">
        <f t="shared" si="52"/>
        <v>#N/A</v>
      </c>
    </row>
    <row r="1094" spans="1:47">
      <c r="A1094" s="134"/>
      <c r="B1094" s="134"/>
      <c r="C1094" s="135"/>
      <c r="D1094" s="135"/>
      <c r="E1094" s="135"/>
      <c r="F1094" s="135"/>
      <c r="G1094" s="135"/>
      <c r="H1094" s="135"/>
      <c r="I1094" s="135"/>
      <c r="J1094" s="135"/>
      <c r="K1094" s="135"/>
      <c r="L1094" s="135"/>
      <c r="M1094" s="135"/>
      <c r="N1094" s="136"/>
      <c r="O1094" s="137"/>
      <c r="P1094" s="136"/>
      <c r="Q1094" s="136"/>
      <c r="R1094" s="136"/>
      <c r="S1094" s="138"/>
      <c r="T1094" s="149"/>
      <c r="U1094" s="149"/>
      <c r="V1094" s="149"/>
      <c r="W1094" s="149"/>
      <c r="X1094" s="149"/>
      <c r="Y1094" s="149"/>
      <c r="Z1094" s="150"/>
      <c r="AA1094" s="150"/>
      <c r="AB1094" s="150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9"/>
      <c r="AN1094" s="139"/>
      <c r="AO1094" s="139"/>
      <c r="AP1094" s="139"/>
      <c r="AQ1094" s="140" t="e">
        <f t="shared" si="53"/>
        <v>#N/A</v>
      </c>
      <c r="AR1094" s="103"/>
      <c r="AT1094" s="131" t="str">
        <f t="shared" si="54"/>
        <v>()</v>
      </c>
      <c r="AU1094" s="132" t="e">
        <f t="shared" si="52"/>
        <v>#N/A</v>
      </c>
    </row>
    <row r="1095" spans="1:47">
      <c r="A1095" s="134"/>
      <c r="B1095" s="134"/>
      <c r="C1095" s="135"/>
      <c r="D1095" s="135"/>
      <c r="E1095" s="135"/>
      <c r="F1095" s="135"/>
      <c r="G1095" s="135"/>
      <c r="H1095" s="135"/>
      <c r="I1095" s="135"/>
      <c r="J1095" s="135"/>
      <c r="K1095" s="135"/>
      <c r="L1095" s="135"/>
      <c r="M1095" s="135"/>
      <c r="N1095" s="136"/>
      <c r="O1095" s="137"/>
      <c r="P1095" s="136"/>
      <c r="Q1095" s="136"/>
      <c r="R1095" s="136"/>
      <c r="S1095" s="138"/>
      <c r="T1095" s="149"/>
      <c r="U1095" s="149"/>
      <c r="V1095" s="149"/>
      <c r="W1095" s="149"/>
      <c r="X1095" s="149"/>
      <c r="Y1095" s="149"/>
      <c r="Z1095" s="150"/>
      <c r="AA1095" s="150"/>
      <c r="AB1095" s="150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9"/>
      <c r="AN1095" s="139"/>
      <c r="AO1095" s="139"/>
      <c r="AP1095" s="139"/>
      <c r="AQ1095" s="140" t="e">
        <f t="shared" si="53"/>
        <v>#N/A</v>
      </c>
      <c r="AR1095" s="103"/>
      <c r="AT1095" s="131" t="str">
        <f t="shared" si="54"/>
        <v>()</v>
      </c>
      <c r="AU1095" s="132" t="e">
        <f t="shared" si="52"/>
        <v>#N/A</v>
      </c>
    </row>
    <row r="1096" spans="1:47">
      <c r="A1096" s="134"/>
      <c r="B1096" s="134"/>
      <c r="C1096" s="135"/>
      <c r="D1096" s="135"/>
      <c r="E1096" s="135"/>
      <c r="F1096" s="135"/>
      <c r="G1096" s="135"/>
      <c r="H1096" s="135"/>
      <c r="I1096" s="135"/>
      <c r="J1096" s="135"/>
      <c r="K1096" s="135"/>
      <c r="L1096" s="135"/>
      <c r="M1096" s="135"/>
      <c r="N1096" s="136"/>
      <c r="O1096" s="137"/>
      <c r="P1096" s="136"/>
      <c r="Q1096" s="136"/>
      <c r="R1096" s="136"/>
      <c r="S1096" s="138"/>
      <c r="T1096" s="149"/>
      <c r="U1096" s="149"/>
      <c r="V1096" s="149"/>
      <c r="W1096" s="149"/>
      <c r="X1096" s="149"/>
      <c r="Y1096" s="149"/>
      <c r="Z1096" s="150"/>
      <c r="AA1096" s="150"/>
      <c r="AB1096" s="150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9"/>
      <c r="AN1096" s="139"/>
      <c r="AO1096" s="139"/>
      <c r="AP1096" s="139"/>
      <c r="AQ1096" s="140" t="e">
        <f t="shared" si="53"/>
        <v>#N/A</v>
      </c>
      <c r="AR1096" s="103"/>
      <c r="AT1096" s="131" t="str">
        <f t="shared" si="54"/>
        <v>()</v>
      </c>
      <c r="AU1096" s="132" t="e">
        <f t="shared" si="52"/>
        <v>#N/A</v>
      </c>
    </row>
    <row r="1097" spans="1:47">
      <c r="A1097" s="134"/>
      <c r="B1097" s="134"/>
      <c r="C1097" s="135"/>
      <c r="D1097" s="135"/>
      <c r="E1097" s="135"/>
      <c r="F1097" s="135"/>
      <c r="G1097" s="135"/>
      <c r="H1097" s="135"/>
      <c r="I1097" s="135"/>
      <c r="J1097" s="135"/>
      <c r="K1097" s="135"/>
      <c r="L1097" s="135"/>
      <c r="M1097" s="135"/>
      <c r="N1097" s="136"/>
      <c r="O1097" s="137"/>
      <c r="P1097" s="136"/>
      <c r="Q1097" s="136"/>
      <c r="R1097" s="136"/>
      <c r="S1097" s="138"/>
      <c r="T1097" s="149"/>
      <c r="U1097" s="149"/>
      <c r="V1097" s="149"/>
      <c r="W1097" s="149"/>
      <c r="X1097" s="149"/>
      <c r="Y1097" s="149"/>
      <c r="Z1097" s="150"/>
      <c r="AA1097" s="150"/>
      <c r="AB1097" s="150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9"/>
      <c r="AN1097" s="139"/>
      <c r="AO1097" s="139"/>
      <c r="AP1097" s="139"/>
      <c r="AQ1097" s="140" t="e">
        <f t="shared" si="53"/>
        <v>#N/A</v>
      </c>
      <c r="AR1097" s="103"/>
      <c r="AT1097" s="131" t="str">
        <f t="shared" si="54"/>
        <v>()</v>
      </c>
      <c r="AU1097" s="132" t="e">
        <f t="shared" si="52"/>
        <v>#N/A</v>
      </c>
    </row>
    <row r="1098" spans="1:47">
      <c r="A1098" s="134"/>
      <c r="B1098" s="134"/>
      <c r="C1098" s="135"/>
      <c r="D1098" s="135"/>
      <c r="E1098" s="135"/>
      <c r="F1098" s="135"/>
      <c r="G1098" s="135"/>
      <c r="H1098" s="135"/>
      <c r="I1098" s="135"/>
      <c r="J1098" s="135"/>
      <c r="K1098" s="135"/>
      <c r="L1098" s="135"/>
      <c r="M1098" s="135"/>
      <c r="N1098" s="136"/>
      <c r="O1098" s="137"/>
      <c r="P1098" s="136"/>
      <c r="Q1098" s="136"/>
      <c r="R1098" s="136"/>
      <c r="S1098" s="138"/>
      <c r="T1098" s="149"/>
      <c r="U1098" s="149"/>
      <c r="V1098" s="149"/>
      <c r="W1098" s="149"/>
      <c r="X1098" s="149"/>
      <c r="Y1098" s="149"/>
      <c r="Z1098" s="150"/>
      <c r="AA1098" s="150"/>
      <c r="AB1098" s="150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9"/>
      <c r="AN1098" s="139"/>
      <c r="AO1098" s="139"/>
      <c r="AP1098" s="139"/>
      <c r="AQ1098" s="140" t="e">
        <f t="shared" si="53"/>
        <v>#N/A</v>
      </c>
      <c r="AR1098" s="103"/>
      <c r="AT1098" s="131" t="str">
        <f t="shared" si="54"/>
        <v>()</v>
      </c>
      <c r="AU1098" s="132" t="e">
        <f t="shared" si="52"/>
        <v>#N/A</v>
      </c>
    </row>
    <row r="1099" spans="1:47">
      <c r="A1099" s="134"/>
      <c r="B1099" s="134"/>
      <c r="C1099" s="135"/>
      <c r="D1099" s="135"/>
      <c r="E1099" s="135"/>
      <c r="F1099" s="135"/>
      <c r="G1099" s="135"/>
      <c r="H1099" s="135"/>
      <c r="I1099" s="135"/>
      <c r="J1099" s="135"/>
      <c r="K1099" s="135"/>
      <c r="L1099" s="135"/>
      <c r="M1099" s="135"/>
      <c r="N1099" s="136"/>
      <c r="O1099" s="137"/>
      <c r="P1099" s="136"/>
      <c r="Q1099" s="136"/>
      <c r="R1099" s="136"/>
      <c r="S1099" s="138"/>
      <c r="T1099" s="149"/>
      <c r="U1099" s="149"/>
      <c r="V1099" s="149"/>
      <c r="W1099" s="149"/>
      <c r="X1099" s="149"/>
      <c r="Y1099" s="149"/>
      <c r="Z1099" s="150"/>
      <c r="AA1099" s="150"/>
      <c r="AB1099" s="150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9"/>
      <c r="AN1099" s="139"/>
      <c r="AO1099" s="139"/>
      <c r="AP1099" s="139"/>
      <c r="AQ1099" s="140" t="e">
        <f t="shared" si="53"/>
        <v>#N/A</v>
      </c>
      <c r="AR1099" s="103"/>
      <c r="AT1099" s="131" t="str">
        <f t="shared" si="54"/>
        <v>()</v>
      </c>
      <c r="AU1099" s="132" t="e">
        <f t="shared" si="52"/>
        <v>#N/A</v>
      </c>
    </row>
    <row r="1100" spans="1:47">
      <c r="A1100" s="134"/>
      <c r="B1100" s="134"/>
      <c r="C1100" s="135"/>
      <c r="D1100" s="135"/>
      <c r="E1100" s="135"/>
      <c r="F1100" s="135"/>
      <c r="G1100" s="135"/>
      <c r="H1100" s="135"/>
      <c r="I1100" s="135"/>
      <c r="J1100" s="135"/>
      <c r="K1100" s="135"/>
      <c r="L1100" s="135"/>
      <c r="M1100" s="135"/>
      <c r="N1100" s="136"/>
      <c r="O1100" s="137"/>
      <c r="P1100" s="136"/>
      <c r="Q1100" s="136"/>
      <c r="R1100" s="136"/>
      <c r="S1100" s="138"/>
      <c r="T1100" s="149"/>
      <c r="U1100" s="149"/>
      <c r="V1100" s="149"/>
      <c r="W1100" s="149"/>
      <c r="X1100" s="149"/>
      <c r="Y1100" s="149"/>
      <c r="Z1100" s="150"/>
      <c r="AA1100" s="150"/>
      <c r="AB1100" s="150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9"/>
      <c r="AN1100" s="139"/>
      <c r="AO1100" s="139"/>
      <c r="AP1100" s="139"/>
      <c r="AQ1100" s="140" t="e">
        <f t="shared" si="53"/>
        <v>#N/A</v>
      </c>
      <c r="AR1100" s="103"/>
      <c r="AT1100" s="131" t="str">
        <f t="shared" si="54"/>
        <v>()</v>
      </c>
      <c r="AU1100" s="132" t="e">
        <f t="shared" si="52"/>
        <v>#N/A</v>
      </c>
    </row>
    <row r="1101" spans="1:47">
      <c r="A1101" s="134"/>
      <c r="B1101" s="134"/>
      <c r="C1101" s="135"/>
      <c r="D1101" s="135"/>
      <c r="E1101" s="135"/>
      <c r="F1101" s="135"/>
      <c r="G1101" s="135"/>
      <c r="H1101" s="135"/>
      <c r="I1101" s="135"/>
      <c r="J1101" s="135"/>
      <c r="K1101" s="135"/>
      <c r="L1101" s="135"/>
      <c r="M1101" s="135"/>
      <c r="N1101" s="136"/>
      <c r="O1101" s="137"/>
      <c r="P1101" s="136"/>
      <c r="Q1101" s="136"/>
      <c r="R1101" s="136"/>
      <c r="S1101" s="138"/>
      <c r="T1101" s="149"/>
      <c r="U1101" s="149"/>
      <c r="V1101" s="149"/>
      <c r="W1101" s="149"/>
      <c r="X1101" s="149"/>
      <c r="Y1101" s="149"/>
      <c r="Z1101" s="150"/>
      <c r="AA1101" s="150"/>
      <c r="AB1101" s="150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9"/>
      <c r="AN1101" s="139"/>
      <c r="AO1101" s="139"/>
      <c r="AP1101" s="139"/>
      <c r="AQ1101" s="140" t="e">
        <f t="shared" si="53"/>
        <v>#N/A</v>
      </c>
      <c r="AR1101" s="103"/>
      <c r="AT1101" s="131" t="str">
        <f t="shared" si="54"/>
        <v>()</v>
      </c>
      <c r="AU1101" s="132" t="e">
        <f t="shared" si="52"/>
        <v>#N/A</v>
      </c>
    </row>
    <row r="1102" spans="1:47">
      <c r="A1102" s="134"/>
      <c r="B1102" s="134"/>
      <c r="C1102" s="135"/>
      <c r="D1102" s="135"/>
      <c r="E1102" s="135"/>
      <c r="F1102" s="135"/>
      <c r="G1102" s="135"/>
      <c r="H1102" s="135"/>
      <c r="I1102" s="135"/>
      <c r="J1102" s="135"/>
      <c r="K1102" s="135"/>
      <c r="L1102" s="135"/>
      <c r="M1102" s="135"/>
      <c r="N1102" s="136"/>
      <c r="O1102" s="137"/>
      <c r="P1102" s="136"/>
      <c r="Q1102" s="136"/>
      <c r="R1102" s="136"/>
      <c r="S1102" s="138"/>
      <c r="T1102" s="149"/>
      <c r="U1102" s="149"/>
      <c r="V1102" s="149"/>
      <c r="W1102" s="149"/>
      <c r="X1102" s="149"/>
      <c r="Y1102" s="149"/>
      <c r="Z1102" s="150"/>
      <c r="AA1102" s="150"/>
      <c r="AB1102" s="150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9"/>
      <c r="AN1102" s="139"/>
      <c r="AO1102" s="139"/>
      <c r="AP1102" s="139"/>
      <c r="AQ1102" s="140" t="e">
        <f t="shared" si="53"/>
        <v>#N/A</v>
      </c>
      <c r="AR1102" s="103"/>
      <c r="AT1102" s="131" t="str">
        <f t="shared" si="54"/>
        <v>()</v>
      </c>
      <c r="AU1102" s="132" t="e">
        <f t="shared" si="52"/>
        <v>#N/A</v>
      </c>
    </row>
    <row r="1103" spans="1:47">
      <c r="A1103" s="134"/>
      <c r="B1103" s="134"/>
      <c r="C1103" s="135"/>
      <c r="D1103" s="135"/>
      <c r="E1103" s="135"/>
      <c r="F1103" s="135"/>
      <c r="G1103" s="135"/>
      <c r="H1103" s="135"/>
      <c r="I1103" s="135"/>
      <c r="J1103" s="135"/>
      <c r="K1103" s="135"/>
      <c r="L1103" s="135"/>
      <c r="M1103" s="135"/>
      <c r="N1103" s="136"/>
      <c r="O1103" s="137"/>
      <c r="P1103" s="136"/>
      <c r="Q1103" s="136"/>
      <c r="R1103" s="136"/>
      <c r="S1103" s="138"/>
      <c r="T1103" s="149"/>
      <c r="U1103" s="149"/>
      <c r="V1103" s="149"/>
      <c r="W1103" s="149"/>
      <c r="X1103" s="149"/>
      <c r="Y1103" s="149"/>
      <c r="Z1103" s="150"/>
      <c r="AA1103" s="150"/>
      <c r="AB1103" s="150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9"/>
      <c r="AN1103" s="139"/>
      <c r="AO1103" s="139"/>
      <c r="AP1103" s="139"/>
      <c r="AQ1103" s="140" t="e">
        <f t="shared" si="53"/>
        <v>#N/A</v>
      </c>
      <c r="AR1103" s="103"/>
      <c r="AT1103" s="131" t="str">
        <f t="shared" si="54"/>
        <v>()</v>
      </c>
      <c r="AU1103" s="132" t="e">
        <f t="shared" si="52"/>
        <v>#N/A</v>
      </c>
    </row>
    <row r="1104" spans="1:47">
      <c r="A1104" s="134"/>
      <c r="B1104" s="134"/>
      <c r="C1104" s="135"/>
      <c r="D1104" s="135"/>
      <c r="E1104" s="135"/>
      <c r="F1104" s="135"/>
      <c r="G1104" s="135"/>
      <c r="H1104" s="135"/>
      <c r="I1104" s="135"/>
      <c r="J1104" s="135"/>
      <c r="K1104" s="135"/>
      <c r="L1104" s="135"/>
      <c r="M1104" s="135"/>
      <c r="N1104" s="136"/>
      <c r="O1104" s="137"/>
      <c r="P1104" s="136"/>
      <c r="Q1104" s="136"/>
      <c r="R1104" s="136"/>
      <c r="S1104" s="138"/>
      <c r="T1104" s="149"/>
      <c r="U1104" s="149"/>
      <c r="V1104" s="149"/>
      <c r="W1104" s="149"/>
      <c r="X1104" s="149"/>
      <c r="Y1104" s="149"/>
      <c r="Z1104" s="150"/>
      <c r="AA1104" s="150"/>
      <c r="AB1104" s="150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9"/>
      <c r="AN1104" s="139"/>
      <c r="AO1104" s="139"/>
      <c r="AP1104" s="139"/>
      <c r="AQ1104" s="140" t="e">
        <f t="shared" si="53"/>
        <v>#N/A</v>
      </c>
      <c r="AR1104" s="103"/>
      <c r="AT1104" s="131" t="str">
        <f t="shared" si="54"/>
        <v>()</v>
      </c>
      <c r="AU1104" s="132" t="e">
        <f t="shared" si="52"/>
        <v>#N/A</v>
      </c>
    </row>
    <row r="1105" spans="1:47">
      <c r="A1105" s="134"/>
      <c r="B1105" s="134"/>
      <c r="C1105" s="135"/>
      <c r="D1105" s="135"/>
      <c r="E1105" s="135"/>
      <c r="F1105" s="135"/>
      <c r="G1105" s="135"/>
      <c r="H1105" s="135"/>
      <c r="I1105" s="135"/>
      <c r="J1105" s="135"/>
      <c r="K1105" s="135"/>
      <c r="L1105" s="135"/>
      <c r="M1105" s="135"/>
      <c r="N1105" s="136"/>
      <c r="O1105" s="137"/>
      <c r="P1105" s="136"/>
      <c r="Q1105" s="136"/>
      <c r="R1105" s="136"/>
      <c r="S1105" s="138"/>
      <c r="T1105" s="149"/>
      <c r="U1105" s="149"/>
      <c r="V1105" s="149"/>
      <c r="W1105" s="149"/>
      <c r="X1105" s="149"/>
      <c r="Y1105" s="149"/>
      <c r="Z1105" s="150"/>
      <c r="AA1105" s="150"/>
      <c r="AB1105" s="150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9"/>
      <c r="AN1105" s="139"/>
      <c r="AO1105" s="139"/>
      <c r="AP1105" s="139"/>
      <c r="AQ1105" s="140" t="e">
        <f t="shared" si="53"/>
        <v>#N/A</v>
      </c>
      <c r="AR1105" s="103"/>
      <c r="AT1105" s="131" t="str">
        <f t="shared" si="54"/>
        <v>()</v>
      </c>
      <c r="AU1105" s="132" t="e">
        <f t="shared" si="52"/>
        <v>#N/A</v>
      </c>
    </row>
    <row r="1106" spans="1:47">
      <c r="A1106" s="134"/>
      <c r="B1106" s="134"/>
      <c r="C1106" s="135"/>
      <c r="D1106" s="135"/>
      <c r="E1106" s="135"/>
      <c r="F1106" s="135"/>
      <c r="G1106" s="135"/>
      <c r="H1106" s="135"/>
      <c r="I1106" s="135"/>
      <c r="J1106" s="135"/>
      <c r="K1106" s="135"/>
      <c r="L1106" s="135"/>
      <c r="M1106" s="135"/>
      <c r="N1106" s="136"/>
      <c r="O1106" s="137"/>
      <c r="P1106" s="136"/>
      <c r="Q1106" s="136"/>
      <c r="R1106" s="136"/>
      <c r="S1106" s="138"/>
      <c r="T1106" s="149"/>
      <c r="U1106" s="149"/>
      <c r="V1106" s="149"/>
      <c r="W1106" s="149"/>
      <c r="X1106" s="149"/>
      <c r="Y1106" s="149"/>
      <c r="Z1106" s="150"/>
      <c r="AA1106" s="150"/>
      <c r="AB1106" s="150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9"/>
      <c r="AN1106" s="139"/>
      <c r="AO1106" s="139"/>
      <c r="AP1106" s="139"/>
      <c r="AQ1106" s="140" t="e">
        <f t="shared" si="53"/>
        <v>#N/A</v>
      </c>
      <c r="AR1106" s="103"/>
      <c r="AT1106" s="131" t="str">
        <f t="shared" si="54"/>
        <v>()</v>
      </c>
      <c r="AU1106" s="132" t="e">
        <f t="shared" si="52"/>
        <v>#N/A</v>
      </c>
    </row>
    <row r="1107" spans="1:47">
      <c r="A1107" s="134"/>
      <c r="B1107" s="134"/>
      <c r="C1107" s="135"/>
      <c r="D1107" s="135"/>
      <c r="E1107" s="135"/>
      <c r="F1107" s="135"/>
      <c r="G1107" s="135"/>
      <c r="H1107" s="135"/>
      <c r="I1107" s="135"/>
      <c r="J1107" s="135"/>
      <c r="K1107" s="135"/>
      <c r="L1107" s="135"/>
      <c r="M1107" s="135"/>
      <c r="N1107" s="136"/>
      <c r="O1107" s="137"/>
      <c r="P1107" s="136"/>
      <c r="Q1107" s="136"/>
      <c r="R1107" s="136"/>
      <c r="S1107" s="138"/>
      <c r="T1107" s="149"/>
      <c r="U1107" s="149"/>
      <c r="V1107" s="149"/>
      <c r="W1107" s="149"/>
      <c r="X1107" s="149"/>
      <c r="Y1107" s="149"/>
      <c r="Z1107" s="150"/>
      <c r="AA1107" s="150"/>
      <c r="AB1107" s="150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9"/>
      <c r="AN1107" s="139"/>
      <c r="AO1107" s="139"/>
      <c r="AP1107" s="139"/>
      <c r="AQ1107" s="140" t="e">
        <f t="shared" si="53"/>
        <v>#N/A</v>
      </c>
      <c r="AR1107" s="103"/>
      <c r="AT1107" s="131" t="str">
        <f t="shared" si="54"/>
        <v>()</v>
      </c>
      <c r="AU1107" s="132" t="e">
        <f t="shared" si="52"/>
        <v>#N/A</v>
      </c>
    </row>
    <row r="1108" spans="1:47">
      <c r="A1108" s="134"/>
      <c r="B1108" s="134"/>
      <c r="C1108" s="135"/>
      <c r="D1108" s="135"/>
      <c r="E1108" s="135"/>
      <c r="F1108" s="135"/>
      <c r="G1108" s="135"/>
      <c r="H1108" s="135"/>
      <c r="I1108" s="135"/>
      <c r="J1108" s="135"/>
      <c r="K1108" s="135"/>
      <c r="L1108" s="135"/>
      <c r="M1108" s="135"/>
      <c r="N1108" s="136"/>
      <c r="O1108" s="137"/>
      <c r="P1108" s="136"/>
      <c r="Q1108" s="136"/>
      <c r="R1108" s="136"/>
      <c r="S1108" s="138"/>
      <c r="T1108" s="149"/>
      <c r="U1108" s="149"/>
      <c r="V1108" s="149"/>
      <c r="W1108" s="149"/>
      <c r="X1108" s="149"/>
      <c r="Y1108" s="149"/>
      <c r="Z1108" s="150"/>
      <c r="AA1108" s="150"/>
      <c r="AB1108" s="150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9"/>
      <c r="AN1108" s="139"/>
      <c r="AO1108" s="139"/>
      <c r="AP1108" s="139"/>
      <c r="AQ1108" s="140" t="e">
        <f t="shared" si="53"/>
        <v>#N/A</v>
      </c>
      <c r="AR1108" s="103"/>
      <c r="AT1108" s="131" t="str">
        <f t="shared" si="54"/>
        <v>()</v>
      </c>
      <c r="AU1108" s="132" t="e">
        <f t="shared" si="52"/>
        <v>#N/A</v>
      </c>
    </row>
    <row r="1109" spans="1:47">
      <c r="A1109" s="134"/>
      <c r="B1109" s="134"/>
      <c r="C1109" s="135"/>
      <c r="D1109" s="135"/>
      <c r="E1109" s="135"/>
      <c r="F1109" s="135"/>
      <c r="G1109" s="135"/>
      <c r="H1109" s="135"/>
      <c r="I1109" s="135"/>
      <c r="J1109" s="135"/>
      <c r="K1109" s="135"/>
      <c r="L1109" s="135"/>
      <c r="M1109" s="135"/>
      <c r="N1109" s="136"/>
      <c r="O1109" s="137"/>
      <c r="P1109" s="136"/>
      <c r="Q1109" s="136"/>
      <c r="R1109" s="136"/>
      <c r="S1109" s="138"/>
      <c r="T1109" s="149"/>
      <c r="U1109" s="149"/>
      <c r="V1109" s="149"/>
      <c r="W1109" s="149"/>
      <c r="X1109" s="149"/>
      <c r="Y1109" s="149"/>
      <c r="Z1109" s="150"/>
      <c r="AA1109" s="150"/>
      <c r="AB1109" s="150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9"/>
      <c r="AN1109" s="139"/>
      <c r="AO1109" s="139"/>
      <c r="AP1109" s="139"/>
      <c r="AQ1109" s="140" t="e">
        <f t="shared" si="53"/>
        <v>#N/A</v>
      </c>
      <c r="AR1109" s="103"/>
      <c r="AT1109" s="131" t="str">
        <f t="shared" si="54"/>
        <v>()</v>
      </c>
      <c r="AU1109" s="132" t="e">
        <f t="shared" si="52"/>
        <v>#N/A</v>
      </c>
    </row>
    <row r="1110" spans="1:47">
      <c r="A1110" s="134"/>
      <c r="B1110" s="134"/>
      <c r="C1110" s="135"/>
      <c r="D1110" s="135"/>
      <c r="E1110" s="135"/>
      <c r="F1110" s="135"/>
      <c r="G1110" s="135"/>
      <c r="H1110" s="135"/>
      <c r="I1110" s="135"/>
      <c r="J1110" s="135"/>
      <c r="K1110" s="135"/>
      <c r="L1110" s="135"/>
      <c r="M1110" s="135"/>
      <c r="N1110" s="136"/>
      <c r="O1110" s="137"/>
      <c r="P1110" s="136"/>
      <c r="Q1110" s="136"/>
      <c r="R1110" s="136"/>
      <c r="S1110" s="138"/>
      <c r="T1110" s="149"/>
      <c r="U1110" s="149"/>
      <c r="V1110" s="149"/>
      <c r="W1110" s="149"/>
      <c r="X1110" s="149"/>
      <c r="Y1110" s="149"/>
      <c r="Z1110" s="150"/>
      <c r="AA1110" s="150"/>
      <c r="AB1110" s="150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9"/>
      <c r="AN1110" s="139"/>
      <c r="AO1110" s="139"/>
      <c r="AP1110" s="139"/>
      <c r="AQ1110" s="140" t="e">
        <f t="shared" si="53"/>
        <v>#N/A</v>
      </c>
      <c r="AR1110" s="103"/>
      <c r="AT1110" s="131" t="str">
        <f t="shared" si="54"/>
        <v>()</v>
      </c>
      <c r="AU1110" s="132" t="e">
        <f t="shared" si="52"/>
        <v>#N/A</v>
      </c>
    </row>
    <row r="1111" spans="1:47">
      <c r="A1111" s="134"/>
      <c r="B1111" s="134"/>
      <c r="C1111" s="135"/>
      <c r="D1111" s="135"/>
      <c r="E1111" s="135"/>
      <c r="F1111" s="135"/>
      <c r="G1111" s="135"/>
      <c r="H1111" s="135"/>
      <c r="I1111" s="135"/>
      <c r="J1111" s="135"/>
      <c r="K1111" s="135"/>
      <c r="L1111" s="135"/>
      <c r="M1111" s="135"/>
      <c r="N1111" s="136"/>
      <c r="O1111" s="137"/>
      <c r="P1111" s="136"/>
      <c r="Q1111" s="136"/>
      <c r="R1111" s="136"/>
      <c r="S1111" s="138"/>
      <c r="T1111" s="149"/>
      <c r="U1111" s="149"/>
      <c r="V1111" s="149"/>
      <c r="W1111" s="149"/>
      <c r="X1111" s="149"/>
      <c r="Y1111" s="149"/>
      <c r="Z1111" s="150"/>
      <c r="AA1111" s="150"/>
      <c r="AB1111" s="150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9"/>
      <c r="AN1111" s="139"/>
      <c r="AO1111" s="139"/>
      <c r="AP1111" s="139"/>
      <c r="AQ1111" s="140" t="e">
        <f t="shared" si="53"/>
        <v>#N/A</v>
      </c>
      <c r="AR1111" s="103"/>
      <c r="AT1111" s="131" t="str">
        <f t="shared" si="54"/>
        <v>()</v>
      </c>
      <c r="AU1111" s="132" t="e">
        <f t="shared" si="52"/>
        <v>#N/A</v>
      </c>
    </row>
    <row r="1112" spans="1:47">
      <c r="A1112" s="134"/>
      <c r="B1112" s="134"/>
      <c r="C1112" s="135"/>
      <c r="D1112" s="135"/>
      <c r="E1112" s="135"/>
      <c r="F1112" s="135"/>
      <c r="G1112" s="135"/>
      <c r="H1112" s="135"/>
      <c r="I1112" s="135"/>
      <c r="J1112" s="135"/>
      <c r="K1112" s="135"/>
      <c r="L1112" s="135"/>
      <c r="M1112" s="135"/>
      <c r="N1112" s="136"/>
      <c r="O1112" s="137"/>
      <c r="P1112" s="136"/>
      <c r="Q1112" s="136"/>
      <c r="R1112" s="136"/>
      <c r="S1112" s="138"/>
      <c r="T1112" s="149"/>
      <c r="U1112" s="149"/>
      <c r="V1112" s="149"/>
      <c r="W1112" s="149"/>
      <c r="X1112" s="149"/>
      <c r="Y1112" s="149"/>
      <c r="Z1112" s="150"/>
      <c r="AA1112" s="150"/>
      <c r="AB1112" s="150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9"/>
      <c r="AN1112" s="139"/>
      <c r="AO1112" s="139"/>
      <c r="AP1112" s="139"/>
      <c r="AQ1112" s="140" t="e">
        <f t="shared" si="53"/>
        <v>#N/A</v>
      </c>
      <c r="AR1112" s="103"/>
      <c r="AT1112" s="131" t="str">
        <f t="shared" si="54"/>
        <v>()</v>
      </c>
      <c r="AU1112" s="132" t="e">
        <f t="shared" si="52"/>
        <v>#N/A</v>
      </c>
    </row>
    <row r="1113" spans="1:47">
      <c r="A1113" s="134"/>
      <c r="B1113" s="134"/>
      <c r="C1113" s="135"/>
      <c r="D1113" s="135"/>
      <c r="E1113" s="135"/>
      <c r="F1113" s="135"/>
      <c r="G1113" s="135"/>
      <c r="H1113" s="135"/>
      <c r="I1113" s="135"/>
      <c r="J1113" s="135"/>
      <c r="K1113" s="135"/>
      <c r="L1113" s="135"/>
      <c r="M1113" s="135"/>
      <c r="N1113" s="136"/>
      <c r="O1113" s="137"/>
      <c r="P1113" s="136"/>
      <c r="Q1113" s="136"/>
      <c r="R1113" s="136"/>
      <c r="S1113" s="138"/>
      <c r="T1113" s="149"/>
      <c r="U1113" s="149"/>
      <c r="V1113" s="149"/>
      <c r="W1113" s="149"/>
      <c r="X1113" s="149"/>
      <c r="Y1113" s="149"/>
      <c r="Z1113" s="150"/>
      <c r="AA1113" s="150"/>
      <c r="AB1113" s="150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9"/>
      <c r="AN1113" s="139"/>
      <c r="AO1113" s="139"/>
      <c r="AP1113" s="139"/>
      <c r="AQ1113" s="140" t="e">
        <f t="shared" si="53"/>
        <v>#N/A</v>
      </c>
      <c r="AR1113" s="103"/>
      <c r="AT1113" s="131" t="str">
        <f t="shared" si="54"/>
        <v>()</v>
      </c>
      <c r="AU1113" s="132" t="e">
        <f t="shared" si="52"/>
        <v>#N/A</v>
      </c>
    </row>
    <row r="1114" spans="1:47">
      <c r="A1114" s="134"/>
      <c r="B1114" s="134"/>
      <c r="C1114" s="135"/>
      <c r="D1114" s="135"/>
      <c r="E1114" s="135"/>
      <c r="F1114" s="135"/>
      <c r="G1114" s="135"/>
      <c r="H1114" s="135"/>
      <c r="I1114" s="135"/>
      <c r="J1114" s="135"/>
      <c r="K1114" s="135"/>
      <c r="L1114" s="135"/>
      <c r="M1114" s="135"/>
      <c r="N1114" s="136"/>
      <c r="O1114" s="137"/>
      <c r="P1114" s="136"/>
      <c r="Q1114" s="136"/>
      <c r="R1114" s="136"/>
      <c r="S1114" s="138"/>
      <c r="T1114" s="149"/>
      <c r="U1114" s="149"/>
      <c r="V1114" s="149"/>
      <c r="W1114" s="149"/>
      <c r="X1114" s="149"/>
      <c r="Y1114" s="149"/>
      <c r="Z1114" s="150"/>
      <c r="AA1114" s="150"/>
      <c r="AB1114" s="150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9"/>
      <c r="AN1114" s="139"/>
      <c r="AO1114" s="139"/>
      <c r="AP1114" s="139"/>
      <c r="AQ1114" s="140" t="e">
        <f t="shared" si="53"/>
        <v>#N/A</v>
      </c>
      <c r="AR1114" s="103"/>
      <c r="AT1114" s="131" t="str">
        <f t="shared" si="54"/>
        <v>()</v>
      </c>
      <c r="AU1114" s="132" t="e">
        <f t="shared" si="52"/>
        <v>#N/A</v>
      </c>
    </row>
    <row r="1115" spans="1:47">
      <c r="A1115" s="134"/>
      <c r="B1115" s="134"/>
      <c r="C1115" s="135"/>
      <c r="D1115" s="135"/>
      <c r="E1115" s="135"/>
      <c r="F1115" s="135"/>
      <c r="G1115" s="135"/>
      <c r="H1115" s="135"/>
      <c r="I1115" s="135"/>
      <c r="J1115" s="135"/>
      <c r="K1115" s="135"/>
      <c r="L1115" s="135"/>
      <c r="M1115" s="135"/>
      <c r="N1115" s="136"/>
      <c r="O1115" s="137"/>
      <c r="P1115" s="136"/>
      <c r="Q1115" s="136"/>
      <c r="R1115" s="136"/>
      <c r="S1115" s="138"/>
      <c r="T1115" s="149"/>
      <c r="U1115" s="149"/>
      <c r="V1115" s="149"/>
      <c r="W1115" s="149"/>
      <c r="X1115" s="149"/>
      <c r="Y1115" s="149"/>
      <c r="Z1115" s="150"/>
      <c r="AA1115" s="150"/>
      <c r="AB1115" s="150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9"/>
      <c r="AN1115" s="139"/>
      <c r="AO1115" s="139"/>
      <c r="AP1115" s="139"/>
      <c r="AQ1115" s="140" t="e">
        <f t="shared" si="53"/>
        <v>#N/A</v>
      </c>
      <c r="AR1115" s="103"/>
      <c r="AT1115" s="131" t="str">
        <f t="shared" si="54"/>
        <v>()</v>
      </c>
      <c r="AU1115" s="132" t="e">
        <f t="shared" si="52"/>
        <v>#N/A</v>
      </c>
    </row>
    <row r="1116" spans="1:47">
      <c r="A1116" s="134"/>
      <c r="B1116" s="134"/>
      <c r="C1116" s="135"/>
      <c r="D1116" s="135"/>
      <c r="E1116" s="135"/>
      <c r="F1116" s="135"/>
      <c r="G1116" s="135"/>
      <c r="H1116" s="135"/>
      <c r="I1116" s="135"/>
      <c r="J1116" s="135"/>
      <c r="K1116" s="135"/>
      <c r="L1116" s="135"/>
      <c r="M1116" s="135"/>
      <c r="N1116" s="136"/>
      <c r="O1116" s="137"/>
      <c r="P1116" s="136"/>
      <c r="Q1116" s="136"/>
      <c r="R1116" s="136"/>
      <c r="S1116" s="138"/>
      <c r="T1116" s="149"/>
      <c r="U1116" s="149"/>
      <c r="V1116" s="149"/>
      <c r="W1116" s="149"/>
      <c r="X1116" s="149"/>
      <c r="Y1116" s="149"/>
      <c r="Z1116" s="150"/>
      <c r="AA1116" s="150"/>
      <c r="AB1116" s="150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9"/>
      <c r="AN1116" s="139"/>
      <c r="AO1116" s="139"/>
      <c r="AP1116" s="139"/>
      <c r="AQ1116" s="140" t="e">
        <f t="shared" si="53"/>
        <v>#N/A</v>
      </c>
      <c r="AR1116" s="103"/>
      <c r="AT1116" s="131" t="str">
        <f t="shared" si="54"/>
        <v>()</v>
      </c>
      <c r="AU1116" s="132" t="e">
        <f t="shared" si="52"/>
        <v>#N/A</v>
      </c>
    </row>
    <row r="1117" spans="1:47">
      <c r="A1117" s="134"/>
      <c r="B1117" s="134"/>
      <c r="C1117" s="135"/>
      <c r="D1117" s="135"/>
      <c r="E1117" s="135"/>
      <c r="F1117" s="135"/>
      <c r="G1117" s="135"/>
      <c r="H1117" s="135"/>
      <c r="I1117" s="135"/>
      <c r="J1117" s="135"/>
      <c r="K1117" s="135"/>
      <c r="L1117" s="135"/>
      <c r="M1117" s="135"/>
      <c r="N1117" s="136"/>
      <c r="O1117" s="137"/>
      <c r="P1117" s="136"/>
      <c r="Q1117" s="136"/>
      <c r="R1117" s="136"/>
      <c r="S1117" s="138"/>
      <c r="T1117" s="149"/>
      <c r="U1117" s="149"/>
      <c r="V1117" s="149"/>
      <c r="W1117" s="149"/>
      <c r="X1117" s="149"/>
      <c r="Y1117" s="149"/>
      <c r="Z1117" s="150"/>
      <c r="AA1117" s="150"/>
      <c r="AB1117" s="150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9"/>
      <c r="AN1117" s="139"/>
      <c r="AO1117" s="139"/>
      <c r="AP1117" s="139"/>
      <c r="AQ1117" s="140" t="e">
        <f t="shared" si="53"/>
        <v>#N/A</v>
      </c>
      <c r="AR1117" s="103"/>
      <c r="AT1117" s="131" t="str">
        <f t="shared" si="54"/>
        <v>()</v>
      </c>
      <c r="AU1117" s="132" t="e">
        <f t="shared" si="52"/>
        <v>#N/A</v>
      </c>
    </row>
    <row r="1118" spans="1:47">
      <c r="A1118" s="134"/>
      <c r="B1118" s="134"/>
      <c r="C1118" s="135"/>
      <c r="D1118" s="135"/>
      <c r="E1118" s="135"/>
      <c r="F1118" s="135"/>
      <c r="G1118" s="135"/>
      <c r="H1118" s="135"/>
      <c r="I1118" s="135"/>
      <c r="J1118" s="135"/>
      <c r="K1118" s="135"/>
      <c r="L1118" s="135"/>
      <c r="M1118" s="135"/>
      <c r="N1118" s="136"/>
      <c r="O1118" s="137"/>
      <c r="P1118" s="136"/>
      <c r="Q1118" s="136"/>
      <c r="R1118" s="136"/>
      <c r="S1118" s="138"/>
      <c r="T1118" s="149"/>
      <c r="U1118" s="149"/>
      <c r="V1118" s="149"/>
      <c r="W1118" s="149"/>
      <c r="X1118" s="149"/>
      <c r="Y1118" s="149"/>
      <c r="Z1118" s="150"/>
      <c r="AA1118" s="150"/>
      <c r="AB1118" s="150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9"/>
      <c r="AN1118" s="139"/>
      <c r="AO1118" s="139"/>
      <c r="AP1118" s="139"/>
      <c r="AQ1118" s="140" t="e">
        <f t="shared" si="53"/>
        <v>#N/A</v>
      </c>
      <c r="AR1118" s="103"/>
      <c r="AT1118" s="131" t="str">
        <f t="shared" si="54"/>
        <v>()</v>
      </c>
      <c r="AU1118" s="132" t="e">
        <f t="shared" ref="AU1118:AU1181" si="55">AT1118&amp;IF(COUNTIF(AQ1119:AQ2030,AQ1118),"，"&amp;VLOOKUP(AQ1118,AQ1119:AU2030,5,0),"")</f>
        <v>#N/A</v>
      </c>
    </row>
    <row r="1119" spans="1:47">
      <c r="A1119" s="134"/>
      <c r="B1119" s="134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  <c r="N1119" s="136"/>
      <c r="O1119" s="137"/>
      <c r="P1119" s="136"/>
      <c r="Q1119" s="136"/>
      <c r="R1119" s="136"/>
      <c r="S1119" s="138"/>
      <c r="T1119" s="149"/>
      <c r="U1119" s="149"/>
      <c r="V1119" s="149"/>
      <c r="W1119" s="149"/>
      <c r="X1119" s="149"/>
      <c r="Y1119" s="149"/>
      <c r="Z1119" s="150"/>
      <c r="AA1119" s="150"/>
      <c r="AB1119" s="150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9"/>
      <c r="AN1119" s="139"/>
      <c r="AO1119" s="139"/>
      <c r="AP1119" s="139"/>
      <c r="AQ1119" s="140" t="e">
        <f t="shared" si="53"/>
        <v>#N/A</v>
      </c>
      <c r="AR1119" s="103"/>
      <c r="AT1119" s="131" t="str">
        <f t="shared" si="54"/>
        <v>()</v>
      </c>
      <c r="AU1119" s="132" t="e">
        <f t="shared" si="55"/>
        <v>#N/A</v>
      </c>
    </row>
    <row r="1120" spans="1:47">
      <c r="A1120" s="134"/>
      <c r="B1120" s="134"/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136"/>
      <c r="O1120" s="137"/>
      <c r="P1120" s="136"/>
      <c r="Q1120" s="136"/>
      <c r="R1120" s="136"/>
      <c r="S1120" s="138"/>
      <c r="T1120" s="149"/>
      <c r="U1120" s="149"/>
      <c r="V1120" s="149"/>
      <c r="W1120" s="149"/>
      <c r="X1120" s="149"/>
      <c r="Y1120" s="149"/>
      <c r="Z1120" s="150"/>
      <c r="AA1120" s="150"/>
      <c r="AB1120" s="150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9"/>
      <c r="AN1120" s="139"/>
      <c r="AO1120" s="139"/>
      <c r="AP1120" s="139"/>
      <c r="AQ1120" s="140" t="e">
        <f t="shared" si="53"/>
        <v>#N/A</v>
      </c>
      <c r="AR1120" s="103"/>
      <c r="AT1120" s="131" t="str">
        <f t="shared" si="54"/>
        <v>()</v>
      </c>
      <c r="AU1120" s="132" t="e">
        <f t="shared" si="55"/>
        <v>#N/A</v>
      </c>
    </row>
    <row r="1121" spans="1:47">
      <c r="A1121" s="134"/>
      <c r="B1121" s="134"/>
      <c r="C1121" s="135"/>
      <c r="D1121" s="135"/>
      <c r="E1121" s="135"/>
      <c r="F1121" s="135"/>
      <c r="G1121" s="135"/>
      <c r="H1121" s="135"/>
      <c r="I1121" s="135"/>
      <c r="J1121" s="135"/>
      <c r="K1121" s="135"/>
      <c r="L1121" s="135"/>
      <c r="M1121" s="135"/>
      <c r="N1121" s="136"/>
      <c r="O1121" s="137"/>
      <c r="P1121" s="136"/>
      <c r="Q1121" s="136"/>
      <c r="R1121" s="136"/>
      <c r="S1121" s="138"/>
      <c r="T1121" s="149"/>
      <c r="U1121" s="149"/>
      <c r="V1121" s="149"/>
      <c r="W1121" s="149"/>
      <c r="X1121" s="149"/>
      <c r="Y1121" s="149"/>
      <c r="Z1121" s="150"/>
      <c r="AA1121" s="150"/>
      <c r="AB1121" s="150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9"/>
      <c r="AN1121" s="139"/>
      <c r="AO1121" s="139"/>
      <c r="AP1121" s="139"/>
      <c r="AQ1121" s="140" t="e">
        <f t="shared" si="53"/>
        <v>#N/A</v>
      </c>
      <c r="AR1121" s="103"/>
      <c r="AT1121" s="131" t="str">
        <f t="shared" si="54"/>
        <v>()</v>
      </c>
      <c r="AU1121" s="132" t="e">
        <f t="shared" si="55"/>
        <v>#N/A</v>
      </c>
    </row>
    <row r="1122" spans="1:47">
      <c r="A1122" s="134"/>
      <c r="B1122" s="134"/>
      <c r="C1122" s="135"/>
      <c r="D1122" s="135"/>
      <c r="E1122" s="135"/>
      <c r="F1122" s="135"/>
      <c r="G1122" s="135"/>
      <c r="H1122" s="135"/>
      <c r="I1122" s="135"/>
      <c r="J1122" s="135"/>
      <c r="K1122" s="135"/>
      <c r="L1122" s="135"/>
      <c r="M1122" s="135"/>
      <c r="N1122" s="136"/>
      <c r="O1122" s="137"/>
      <c r="P1122" s="136"/>
      <c r="Q1122" s="136"/>
      <c r="R1122" s="136"/>
      <c r="S1122" s="138"/>
      <c r="T1122" s="149"/>
      <c r="U1122" s="149"/>
      <c r="V1122" s="149"/>
      <c r="W1122" s="149"/>
      <c r="X1122" s="149"/>
      <c r="Y1122" s="149"/>
      <c r="Z1122" s="150"/>
      <c r="AA1122" s="150"/>
      <c r="AB1122" s="150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9"/>
      <c r="AN1122" s="139"/>
      <c r="AO1122" s="139"/>
      <c r="AP1122" s="139"/>
      <c r="AQ1122" s="140" t="e">
        <f t="shared" si="53"/>
        <v>#N/A</v>
      </c>
      <c r="AR1122" s="103"/>
      <c r="AT1122" s="131" t="str">
        <f t="shared" si="54"/>
        <v>()</v>
      </c>
      <c r="AU1122" s="132" t="e">
        <f t="shared" si="55"/>
        <v>#N/A</v>
      </c>
    </row>
    <row r="1123" spans="1:47">
      <c r="A1123" s="134"/>
      <c r="B1123" s="134"/>
      <c r="C1123" s="135"/>
      <c r="D1123" s="135"/>
      <c r="E1123" s="135"/>
      <c r="F1123" s="135"/>
      <c r="G1123" s="135"/>
      <c r="H1123" s="135"/>
      <c r="I1123" s="135"/>
      <c r="J1123" s="135"/>
      <c r="K1123" s="135"/>
      <c r="L1123" s="135"/>
      <c r="M1123" s="135"/>
      <c r="N1123" s="136"/>
      <c r="O1123" s="137"/>
      <c r="P1123" s="136"/>
      <c r="Q1123" s="136"/>
      <c r="R1123" s="136"/>
      <c r="S1123" s="138"/>
      <c r="T1123" s="149"/>
      <c r="U1123" s="149"/>
      <c r="V1123" s="149"/>
      <c r="W1123" s="149"/>
      <c r="X1123" s="149"/>
      <c r="Y1123" s="149"/>
      <c r="Z1123" s="150"/>
      <c r="AA1123" s="150"/>
      <c r="AB1123" s="150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9"/>
      <c r="AN1123" s="139"/>
      <c r="AO1123" s="139"/>
      <c r="AP1123" s="139"/>
      <c r="AQ1123" s="140" t="e">
        <f t="shared" si="53"/>
        <v>#N/A</v>
      </c>
      <c r="AR1123" s="103"/>
      <c r="AT1123" s="131" t="str">
        <f t="shared" si="54"/>
        <v>()</v>
      </c>
      <c r="AU1123" s="132" t="e">
        <f t="shared" si="55"/>
        <v>#N/A</v>
      </c>
    </row>
    <row r="1124" spans="1:47">
      <c r="A1124" s="134"/>
      <c r="B1124" s="134"/>
      <c r="C1124" s="135"/>
      <c r="D1124" s="135"/>
      <c r="E1124" s="135"/>
      <c r="F1124" s="135"/>
      <c r="G1124" s="135"/>
      <c r="H1124" s="135"/>
      <c r="I1124" s="135"/>
      <c r="J1124" s="135"/>
      <c r="K1124" s="135"/>
      <c r="L1124" s="135"/>
      <c r="M1124" s="135"/>
      <c r="N1124" s="136"/>
      <c r="O1124" s="137"/>
      <c r="P1124" s="136"/>
      <c r="Q1124" s="136"/>
      <c r="R1124" s="136"/>
      <c r="S1124" s="138"/>
      <c r="T1124" s="149"/>
      <c r="U1124" s="149"/>
      <c r="V1124" s="149"/>
      <c r="W1124" s="149"/>
      <c r="X1124" s="149"/>
      <c r="Y1124" s="149"/>
      <c r="Z1124" s="150"/>
      <c r="AA1124" s="150"/>
      <c r="AB1124" s="150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9"/>
      <c r="AN1124" s="139"/>
      <c r="AO1124" s="139"/>
      <c r="AP1124" s="139"/>
      <c r="AQ1124" s="140" t="e">
        <f t="shared" si="53"/>
        <v>#N/A</v>
      </c>
      <c r="AR1124" s="103"/>
      <c r="AT1124" s="131" t="str">
        <f t="shared" si="54"/>
        <v>()</v>
      </c>
      <c r="AU1124" s="132" t="e">
        <f t="shared" si="55"/>
        <v>#N/A</v>
      </c>
    </row>
    <row r="1125" spans="1:47">
      <c r="A1125" s="134"/>
      <c r="B1125" s="134"/>
      <c r="C1125" s="135"/>
      <c r="D1125" s="135"/>
      <c r="E1125" s="135"/>
      <c r="F1125" s="135"/>
      <c r="G1125" s="135"/>
      <c r="H1125" s="135"/>
      <c r="I1125" s="135"/>
      <c r="J1125" s="135"/>
      <c r="K1125" s="135"/>
      <c r="L1125" s="135"/>
      <c r="M1125" s="135"/>
      <c r="N1125" s="136"/>
      <c r="O1125" s="137"/>
      <c r="P1125" s="136"/>
      <c r="Q1125" s="136"/>
      <c r="R1125" s="136"/>
      <c r="S1125" s="138"/>
      <c r="T1125" s="149"/>
      <c r="U1125" s="149"/>
      <c r="V1125" s="149"/>
      <c r="W1125" s="149"/>
      <c r="X1125" s="149"/>
      <c r="Y1125" s="149"/>
      <c r="Z1125" s="150"/>
      <c r="AA1125" s="150"/>
      <c r="AB1125" s="150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9"/>
      <c r="AN1125" s="139"/>
      <c r="AO1125" s="139"/>
      <c r="AP1125" s="139"/>
      <c r="AQ1125" s="140" t="e">
        <f t="shared" si="53"/>
        <v>#N/A</v>
      </c>
      <c r="AR1125" s="103"/>
      <c r="AT1125" s="131" t="str">
        <f t="shared" si="54"/>
        <v>()</v>
      </c>
      <c r="AU1125" s="132" t="e">
        <f t="shared" si="55"/>
        <v>#N/A</v>
      </c>
    </row>
    <row r="1126" spans="1:47">
      <c r="A1126" s="134"/>
      <c r="B1126" s="134"/>
      <c r="C1126" s="135"/>
      <c r="D1126" s="135"/>
      <c r="E1126" s="135"/>
      <c r="F1126" s="135"/>
      <c r="G1126" s="135"/>
      <c r="H1126" s="135"/>
      <c r="I1126" s="135"/>
      <c r="J1126" s="135"/>
      <c r="K1126" s="135"/>
      <c r="L1126" s="135"/>
      <c r="M1126" s="135"/>
      <c r="N1126" s="136"/>
      <c r="O1126" s="137"/>
      <c r="P1126" s="136"/>
      <c r="Q1126" s="136"/>
      <c r="R1126" s="136"/>
      <c r="S1126" s="138"/>
      <c r="T1126" s="149"/>
      <c r="U1126" s="149"/>
      <c r="V1126" s="149"/>
      <c r="W1126" s="149"/>
      <c r="X1126" s="149"/>
      <c r="Y1126" s="149"/>
      <c r="Z1126" s="150"/>
      <c r="AA1126" s="150"/>
      <c r="AB1126" s="150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9"/>
      <c r="AN1126" s="139"/>
      <c r="AO1126" s="139"/>
      <c r="AP1126" s="139"/>
      <c r="AQ1126" s="140" t="e">
        <f t="shared" si="53"/>
        <v>#N/A</v>
      </c>
      <c r="AR1126" s="103"/>
      <c r="AT1126" s="131" t="str">
        <f t="shared" si="54"/>
        <v>()</v>
      </c>
      <c r="AU1126" s="132" t="e">
        <f t="shared" si="55"/>
        <v>#N/A</v>
      </c>
    </row>
    <row r="1127" spans="1:47">
      <c r="A1127" s="134"/>
      <c r="B1127" s="134"/>
      <c r="C1127" s="135"/>
      <c r="D1127" s="135"/>
      <c r="E1127" s="135"/>
      <c r="F1127" s="135"/>
      <c r="G1127" s="135"/>
      <c r="H1127" s="135"/>
      <c r="I1127" s="135"/>
      <c r="J1127" s="135"/>
      <c r="K1127" s="135"/>
      <c r="L1127" s="135"/>
      <c r="M1127" s="135"/>
      <c r="N1127" s="136"/>
      <c r="O1127" s="137"/>
      <c r="P1127" s="136"/>
      <c r="Q1127" s="136"/>
      <c r="R1127" s="136"/>
      <c r="S1127" s="138"/>
      <c r="T1127" s="149"/>
      <c r="U1127" s="149"/>
      <c r="V1127" s="149"/>
      <c r="W1127" s="149"/>
      <c r="X1127" s="149"/>
      <c r="Y1127" s="149"/>
      <c r="Z1127" s="150"/>
      <c r="AA1127" s="150"/>
      <c r="AB1127" s="150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9"/>
      <c r="AN1127" s="139"/>
      <c r="AO1127" s="139"/>
      <c r="AP1127" s="139"/>
      <c r="AQ1127" s="140" t="e">
        <f t="shared" si="53"/>
        <v>#N/A</v>
      </c>
      <c r="AR1127" s="103"/>
      <c r="AT1127" s="131" t="str">
        <f t="shared" si="54"/>
        <v>()</v>
      </c>
      <c r="AU1127" s="132" t="e">
        <f t="shared" si="55"/>
        <v>#N/A</v>
      </c>
    </row>
    <row r="1128" spans="1:47">
      <c r="A1128" s="134"/>
      <c r="B1128" s="134"/>
      <c r="C1128" s="135"/>
      <c r="D1128" s="135"/>
      <c r="E1128" s="135"/>
      <c r="F1128" s="135"/>
      <c r="G1128" s="135"/>
      <c r="H1128" s="135"/>
      <c r="I1128" s="135"/>
      <c r="J1128" s="135"/>
      <c r="K1128" s="135"/>
      <c r="L1128" s="135"/>
      <c r="M1128" s="135"/>
      <c r="N1128" s="136"/>
      <c r="O1128" s="137"/>
      <c r="P1128" s="136"/>
      <c r="Q1128" s="136"/>
      <c r="R1128" s="136"/>
      <c r="S1128" s="138"/>
      <c r="T1128" s="149"/>
      <c r="U1128" s="149"/>
      <c r="V1128" s="149"/>
      <c r="W1128" s="149"/>
      <c r="X1128" s="149"/>
      <c r="Y1128" s="149"/>
      <c r="Z1128" s="150"/>
      <c r="AA1128" s="150"/>
      <c r="AB1128" s="150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9"/>
      <c r="AN1128" s="139"/>
      <c r="AO1128" s="139"/>
      <c r="AP1128" s="139"/>
      <c r="AQ1128" s="140" t="e">
        <f t="shared" si="53"/>
        <v>#N/A</v>
      </c>
      <c r="AR1128" s="103"/>
      <c r="AT1128" s="131" t="str">
        <f t="shared" si="54"/>
        <v>()</v>
      </c>
      <c r="AU1128" s="132" t="e">
        <f t="shared" si="55"/>
        <v>#N/A</v>
      </c>
    </row>
    <row r="1129" spans="1:47">
      <c r="A1129" s="134"/>
      <c r="B1129" s="134"/>
      <c r="C1129" s="135"/>
      <c r="D1129" s="135"/>
      <c r="E1129" s="135"/>
      <c r="F1129" s="135"/>
      <c r="G1129" s="135"/>
      <c r="H1129" s="135"/>
      <c r="I1129" s="135"/>
      <c r="J1129" s="135"/>
      <c r="K1129" s="135"/>
      <c r="L1129" s="135"/>
      <c r="M1129" s="135"/>
      <c r="N1129" s="136"/>
      <c r="O1129" s="137"/>
      <c r="P1129" s="136"/>
      <c r="Q1129" s="136"/>
      <c r="R1129" s="136"/>
      <c r="S1129" s="138"/>
      <c r="T1129" s="149"/>
      <c r="U1129" s="149"/>
      <c r="V1129" s="149"/>
      <c r="W1129" s="149"/>
      <c r="X1129" s="149"/>
      <c r="Y1129" s="149"/>
      <c r="Z1129" s="150"/>
      <c r="AA1129" s="150"/>
      <c r="AB1129" s="150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9"/>
      <c r="AN1129" s="139"/>
      <c r="AO1129" s="139"/>
      <c r="AP1129" s="139"/>
      <c r="AQ1129" s="140" t="e">
        <f t="shared" si="53"/>
        <v>#N/A</v>
      </c>
      <c r="AR1129" s="103"/>
      <c r="AT1129" s="131" t="str">
        <f t="shared" si="54"/>
        <v>()</v>
      </c>
      <c r="AU1129" s="132" t="e">
        <f t="shared" si="55"/>
        <v>#N/A</v>
      </c>
    </row>
    <row r="1130" spans="1:47">
      <c r="A1130" s="134"/>
      <c r="B1130" s="134"/>
      <c r="C1130" s="135"/>
      <c r="D1130" s="135"/>
      <c r="E1130" s="135"/>
      <c r="F1130" s="135"/>
      <c r="G1130" s="135"/>
      <c r="H1130" s="135"/>
      <c r="I1130" s="135"/>
      <c r="J1130" s="135"/>
      <c r="K1130" s="135"/>
      <c r="L1130" s="135"/>
      <c r="M1130" s="135"/>
      <c r="N1130" s="136"/>
      <c r="O1130" s="137"/>
      <c r="P1130" s="136"/>
      <c r="Q1130" s="136"/>
      <c r="R1130" s="136"/>
      <c r="S1130" s="138"/>
      <c r="T1130" s="149"/>
      <c r="U1130" s="149"/>
      <c r="V1130" s="149"/>
      <c r="W1130" s="149"/>
      <c r="X1130" s="149"/>
      <c r="Y1130" s="149"/>
      <c r="Z1130" s="150"/>
      <c r="AA1130" s="150"/>
      <c r="AB1130" s="150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9"/>
      <c r="AN1130" s="139"/>
      <c r="AO1130" s="139"/>
      <c r="AP1130" s="139"/>
      <c r="AQ1130" s="140" t="e">
        <f t="shared" si="53"/>
        <v>#N/A</v>
      </c>
      <c r="AR1130" s="103"/>
      <c r="AT1130" s="131" t="str">
        <f t="shared" si="54"/>
        <v>()</v>
      </c>
      <c r="AU1130" s="132" t="e">
        <f t="shared" si="55"/>
        <v>#N/A</v>
      </c>
    </row>
    <row r="1131" spans="1:47">
      <c r="A1131" s="134"/>
      <c r="B1131" s="134"/>
      <c r="C1131" s="135"/>
      <c r="D1131" s="135"/>
      <c r="E1131" s="135"/>
      <c r="F1131" s="135"/>
      <c r="G1131" s="135"/>
      <c r="H1131" s="135"/>
      <c r="I1131" s="135"/>
      <c r="J1131" s="135"/>
      <c r="K1131" s="135"/>
      <c r="L1131" s="135"/>
      <c r="M1131" s="135"/>
      <c r="N1131" s="136"/>
      <c r="O1131" s="137"/>
      <c r="P1131" s="136"/>
      <c r="Q1131" s="136"/>
      <c r="R1131" s="136"/>
      <c r="S1131" s="138"/>
      <c r="T1131" s="149"/>
      <c r="U1131" s="149"/>
      <c r="V1131" s="149"/>
      <c r="W1131" s="149"/>
      <c r="X1131" s="149"/>
      <c r="Y1131" s="149"/>
      <c r="Z1131" s="150"/>
      <c r="AA1131" s="150"/>
      <c r="AB1131" s="150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9"/>
      <c r="AN1131" s="139"/>
      <c r="AO1131" s="139"/>
      <c r="AP1131" s="139"/>
      <c r="AQ1131" s="140" t="e">
        <f t="shared" si="53"/>
        <v>#N/A</v>
      </c>
      <c r="AR1131" s="103"/>
      <c r="AT1131" s="131" t="str">
        <f t="shared" si="54"/>
        <v>()</v>
      </c>
      <c r="AU1131" s="132" t="e">
        <f t="shared" si="55"/>
        <v>#N/A</v>
      </c>
    </row>
    <row r="1132" spans="1:47">
      <c r="A1132" s="134"/>
      <c r="B1132" s="134"/>
      <c r="C1132" s="135"/>
      <c r="D1132" s="135"/>
      <c r="E1132" s="135"/>
      <c r="F1132" s="135"/>
      <c r="G1132" s="135"/>
      <c r="H1132" s="135"/>
      <c r="I1132" s="135"/>
      <c r="J1132" s="135"/>
      <c r="K1132" s="135"/>
      <c r="L1132" s="135"/>
      <c r="M1132" s="135"/>
      <c r="N1132" s="136"/>
      <c r="O1132" s="137"/>
      <c r="P1132" s="136"/>
      <c r="Q1132" s="136"/>
      <c r="R1132" s="136"/>
      <c r="S1132" s="138"/>
      <c r="T1132" s="149"/>
      <c r="U1132" s="149"/>
      <c r="V1132" s="149"/>
      <c r="W1132" s="149"/>
      <c r="X1132" s="149"/>
      <c r="Y1132" s="149"/>
      <c r="Z1132" s="150"/>
      <c r="AA1132" s="150"/>
      <c r="AB1132" s="150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9"/>
      <c r="AN1132" s="139"/>
      <c r="AO1132" s="139"/>
      <c r="AP1132" s="139"/>
      <c r="AQ1132" s="140" t="e">
        <f t="shared" si="53"/>
        <v>#N/A</v>
      </c>
      <c r="AR1132" s="103"/>
      <c r="AT1132" s="131" t="str">
        <f t="shared" si="54"/>
        <v>()</v>
      </c>
      <c r="AU1132" s="132" t="e">
        <f t="shared" si="55"/>
        <v>#N/A</v>
      </c>
    </row>
    <row r="1133" spans="1:47">
      <c r="A1133" s="134"/>
      <c r="B1133" s="134"/>
      <c r="C1133" s="135"/>
      <c r="D1133" s="135"/>
      <c r="E1133" s="135"/>
      <c r="F1133" s="135"/>
      <c r="G1133" s="135"/>
      <c r="H1133" s="135"/>
      <c r="I1133" s="135"/>
      <c r="J1133" s="135"/>
      <c r="K1133" s="135"/>
      <c r="L1133" s="135"/>
      <c r="M1133" s="135"/>
      <c r="N1133" s="136"/>
      <c r="O1133" s="137"/>
      <c r="P1133" s="136"/>
      <c r="Q1133" s="136"/>
      <c r="R1133" s="136"/>
      <c r="S1133" s="138"/>
      <c r="T1133" s="149"/>
      <c r="U1133" s="149"/>
      <c r="V1133" s="149"/>
      <c r="W1133" s="149"/>
      <c r="X1133" s="149"/>
      <c r="Y1133" s="149"/>
      <c r="Z1133" s="150"/>
      <c r="AA1133" s="150"/>
      <c r="AB1133" s="150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9"/>
      <c r="AN1133" s="139"/>
      <c r="AO1133" s="139"/>
      <c r="AP1133" s="139"/>
      <c r="AQ1133" s="140" t="e">
        <f t="shared" si="53"/>
        <v>#N/A</v>
      </c>
      <c r="AR1133" s="103"/>
      <c r="AT1133" s="131" t="str">
        <f t="shared" si="54"/>
        <v>()</v>
      </c>
      <c r="AU1133" s="132" t="e">
        <f t="shared" si="55"/>
        <v>#N/A</v>
      </c>
    </row>
    <row r="1134" spans="1:47">
      <c r="A1134" s="134"/>
      <c r="B1134" s="134"/>
      <c r="C1134" s="135"/>
      <c r="D1134" s="135"/>
      <c r="E1134" s="135"/>
      <c r="F1134" s="135"/>
      <c r="G1134" s="135"/>
      <c r="H1134" s="135"/>
      <c r="I1134" s="135"/>
      <c r="J1134" s="135"/>
      <c r="K1134" s="135"/>
      <c r="L1134" s="135"/>
      <c r="M1134" s="135"/>
      <c r="N1134" s="136"/>
      <c r="O1134" s="137"/>
      <c r="P1134" s="136"/>
      <c r="Q1134" s="136"/>
      <c r="R1134" s="136"/>
      <c r="S1134" s="138"/>
      <c r="T1134" s="149"/>
      <c r="U1134" s="149"/>
      <c r="V1134" s="149"/>
      <c r="W1134" s="149"/>
      <c r="X1134" s="149"/>
      <c r="Y1134" s="149"/>
      <c r="Z1134" s="150"/>
      <c r="AA1134" s="150"/>
      <c r="AB1134" s="150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9"/>
      <c r="AN1134" s="139"/>
      <c r="AO1134" s="139"/>
      <c r="AP1134" s="139"/>
      <c r="AQ1134" s="140" t="e">
        <f t="shared" si="53"/>
        <v>#N/A</v>
      </c>
      <c r="AR1134" s="103"/>
      <c r="AT1134" s="131" t="str">
        <f t="shared" si="54"/>
        <v>()</v>
      </c>
      <c r="AU1134" s="132" t="e">
        <f t="shared" si="55"/>
        <v>#N/A</v>
      </c>
    </row>
    <row r="1135" spans="1:47">
      <c r="A1135" s="134"/>
      <c r="B1135" s="134"/>
      <c r="C1135" s="135"/>
      <c r="D1135" s="135"/>
      <c r="E1135" s="135"/>
      <c r="F1135" s="135"/>
      <c r="G1135" s="135"/>
      <c r="H1135" s="135"/>
      <c r="I1135" s="135"/>
      <c r="J1135" s="135"/>
      <c r="K1135" s="135"/>
      <c r="L1135" s="135"/>
      <c r="M1135" s="135"/>
      <c r="N1135" s="136"/>
      <c r="O1135" s="137"/>
      <c r="P1135" s="136"/>
      <c r="Q1135" s="136"/>
      <c r="R1135" s="136"/>
      <c r="S1135" s="138"/>
      <c r="T1135" s="149"/>
      <c r="U1135" s="149"/>
      <c r="V1135" s="149"/>
      <c r="W1135" s="149"/>
      <c r="X1135" s="149"/>
      <c r="Y1135" s="149"/>
      <c r="Z1135" s="150"/>
      <c r="AA1135" s="150"/>
      <c r="AB1135" s="150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9"/>
      <c r="AN1135" s="139"/>
      <c r="AO1135" s="139"/>
      <c r="AP1135" s="139"/>
      <c r="AQ1135" s="140" t="e">
        <f t="shared" si="53"/>
        <v>#N/A</v>
      </c>
      <c r="AR1135" s="103"/>
      <c r="AT1135" s="131" t="str">
        <f t="shared" si="54"/>
        <v>()</v>
      </c>
      <c r="AU1135" s="132" t="e">
        <f t="shared" si="55"/>
        <v>#N/A</v>
      </c>
    </row>
    <row r="1136" spans="1:47">
      <c r="A1136" s="134"/>
      <c r="B1136" s="134"/>
      <c r="C1136" s="135"/>
      <c r="D1136" s="135"/>
      <c r="E1136" s="135"/>
      <c r="F1136" s="135"/>
      <c r="G1136" s="135"/>
      <c r="H1136" s="135"/>
      <c r="I1136" s="135"/>
      <c r="J1136" s="135"/>
      <c r="K1136" s="135"/>
      <c r="L1136" s="135"/>
      <c r="M1136" s="135"/>
      <c r="N1136" s="136"/>
      <c r="O1136" s="137"/>
      <c r="P1136" s="136"/>
      <c r="Q1136" s="136"/>
      <c r="R1136" s="136"/>
      <c r="S1136" s="138"/>
      <c r="T1136" s="149"/>
      <c r="U1136" s="149"/>
      <c r="V1136" s="149"/>
      <c r="W1136" s="149"/>
      <c r="X1136" s="149"/>
      <c r="Y1136" s="149"/>
      <c r="Z1136" s="150"/>
      <c r="AA1136" s="150"/>
      <c r="AB1136" s="150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9"/>
      <c r="AN1136" s="139"/>
      <c r="AO1136" s="139"/>
      <c r="AP1136" s="139"/>
      <c r="AQ1136" s="140" t="e">
        <f t="shared" si="53"/>
        <v>#N/A</v>
      </c>
      <c r="AR1136" s="103"/>
      <c r="AT1136" s="131" t="str">
        <f t="shared" si="54"/>
        <v>()</v>
      </c>
      <c r="AU1136" s="132" t="e">
        <f t="shared" si="55"/>
        <v>#N/A</v>
      </c>
    </row>
    <row r="1137" spans="1:47">
      <c r="A1137" s="134"/>
      <c r="B1137" s="134"/>
      <c r="C1137" s="135"/>
      <c r="D1137" s="135"/>
      <c r="E1137" s="135"/>
      <c r="F1137" s="135"/>
      <c r="G1137" s="135"/>
      <c r="H1137" s="135"/>
      <c r="I1137" s="135"/>
      <c r="J1137" s="135"/>
      <c r="K1137" s="135"/>
      <c r="L1137" s="135"/>
      <c r="M1137" s="135"/>
      <c r="N1137" s="136"/>
      <c r="O1137" s="137"/>
      <c r="P1137" s="136"/>
      <c r="Q1137" s="136"/>
      <c r="R1137" s="136"/>
      <c r="S1137" s="138"/>
      <c r="T1137" s="149"/>
      <c r="U1137" s="149"/>
      <c r="V1137" s="149"/>
      <c r="W1137" s="149"/>
      <c r="X1137" s="149"/>
      <c r="Y1137" s="149"/>
      <c r="Z1137" s="150"/>
      <c r="AA1137" s="150"/>
      <c r="AB1137" s="150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9"/>
      <c r="AN1137" s="139"/>
      <c r="AO1137" s="139"/>
      <c r="AP1137" s="139"/>
      <c r="AQ1137" s="140" t="e">
        <f t="shared" si="53"/>
        <v>#N/A</v>
      </c>
      <c r="AR1137" s="103"/>
      <c r="AT1137" s="131" t="str">
        <f t="shared" si="54"/>
        <v>()</v>
      </c>
      <c r="AU1137" s="132" t="e">
        <f t="shared" si="55"/>
        <v>#N/A</v>
      </c>
    </row>
    <row r="1138" spans="1:47">
      <c r="A1138" s="134"/>
      <c r="B1138" s="134"/>
      <c r="C1138" s="135"/>
      <c r="D1138" s="135"/>
      <c r="E1138" s="135"/>
      <c r="F1138" s="135"/>
      <c r="G1138" s="135"/>
      <c r="H1138" s="135"/>
      <c r="I1138" s="135"/>
      <c r="J1138" s="135"/>
      <c r="K1138" s="135"/>
      <c r="L1138" s="135"/>
      <c r="M1138" s="135"/>
      <c r="N1138" s="136"/>
      <c r="O1138" s="137"/>
      <c r="P1138" s="136"/>
      <c r="Q1138" s="136"/>
      <c r="R1138" s="136"/>
      <c r="S1138" s="138"/>
      <c r="T1138" s="149"/>
      <c r="U1138" s="149"/>
      <c r="V1138" s="149"/>
      <c r="W1138" s="149"/>
      <c r="X1138" s="149"/>
      <c r="Y1138" s="149"/>
      <c r="Z1138" s="150"/>
      <c r="AA1138" s="150"/>
      <c r="AB1138" s="150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9"/>
      <c r="AN1138" s="139"/>
      <c r="AO1138" s="139"/>
      <c r="AP1138" s="139"/>
      <c r="AQ1138" s="140" t="e">
        <f t="shared" si="53"/>
        <v>#N/A</v>
      </c>
      <c r="AR1138" s="103"/>
      <c r="AT1138" s="131" t="str">
        <f t="shared" si="54"/>
        <v>()</v>
      </c>
      <c r="AU1138" s="132" t="e">
        <f t="shared" si="55"/>
        <v>#N/A</v>
      </c>
    </row>
    <row r="1139" spans="1:47">
      <c r="A1139" s="134"/>
      <c r="B1139" s="134"/>
      <c r="C1139" s="135"/>
      <c r="D1139" s="135"/>
      <c r="E1139" s="135"/>
      <c r="F1139" s="135"/>
      <c r="G1139" s="135"/>
      <c r="H1139" s="135"/>
      <c r="I1139" s="135"/>
      <c r="J1139" s="135"/>
      <c r="K1139" s="135"/>
      <c r="L1139" s="135"/>
      <c r="M1139" s="135"/>
      <c r="N1139" s="136"/>
      <c r="O1139" s="137"/>
      <c r="P1139" s="136"/>
      <c r="Q1139" s="136"/>
      <c r="R1139" s="136"/>
      <c r="S1139" s="138"/>
      <c r="T1139" s="149"/>
      <c r="U1139" s="149"/>
      <c r="V1139" s="149"/>
      <c r="W1139" s="149"/>
      <c r="X1139" s="149"/>
      <c r="Y1139" s="149"/>
      <c r="Z1139" s="150"/>
      <c r="AA1139" s="150"/>
      <c r="AB1139" s="150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9"/>
      <c r="AN1139" s="139"/>
      <c r="AO1139" s="139"/>
      <c r="AP1139" s="139"/>
      <c r="AQ1139" s="140" t="e">
        <f t="shared" si="53"/>
        <v>#N/A</v>
      </c>
      <c r="AR1139" s="103"/>
      <c r="AT1139" s="131" t="str">
        <f t="shared" si="54"/>
        <v>()</v>
      </c>
      <c r="AU1139" s="132" t="e">
        <f t="shared" si="55"/>
        <v>#N/A</v>
      </c>
    </row>
    <row r="1140" spans="1:47">
      <c r="A1140" s="134"/>
      <c r="B1140" s="134"/>
      <c r="C1140" s="135"/>
      <c r="D1140" s="135"/>
      <c r="E1140" s="135"/>
      <c r="F1140" s="135"/>
      <c r="G1140" s="135"/>
      <c r="H1140" s="135"/>
      <c r="I1140" s="135"/>
      <c r="J1140" s="135"/>
      <c r="K1140" s="135"/>
      <c r="L1140" s="135"/>
      <c r="M1140" s="135"/>
      <c r="N1140" s="136"/>
      <c r="O1140" s="137"/>
      <c r="P1140" s="136"/>
      <c r="Q1140" s="136"/>
      <c r="R1140" s="136"/>
      <c r="S1140" s="138"/>
      <c r="T1140" s="149"/>
      <c r="U1140" s="149"/>
      <c r="V1140" s="149"/>
      <c r="W1140" s="149"/>
      <c r="X1140" s="149"/>
      <c r="Y1140" s="149"/>
      <c r="Z1140" s="150"/>
      <c r="AA1140" s="150"/>
      <c r="AB1140" s="150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9"/>
      <c r="AN1140" s="139"/>
      <c r="AO1140" s="139"/>
      <c r="AP1140" s="139"/>
      <c r="AQ1140" s="140" t="e">
        <f t="shared" si="53"/>
        <v>#N/A</v>
      </c>
      <c r="AR1140" s="103"/>
      <c r="AT1140" s="131" t="str">
        <f t="shared" si="54"/>
        <v>()</v>
      </c>
      <c r="AU1140" s="132" t="e">
        <f t="shared" si="55"/>
        <v>#N/A</v>
      </c>
    </row>
    <row r="1141" spans="1:47">
      <c r="A1141" s="134"/>
      <c r="B1141" s="134"/>
      <c r="C1141" s="135"/>
      <c r="D1141" s="135"/>
      <c r="E1141" s="135"/>
      <c r="F1141" s="135"/>
      <c r="G1141" s="135"/>
      <c r="H1141" s="135"/>
      <c r="I1141" s="135"/>
      <c r="J1141" s="135"/>
      <c r="K1141" s="135"/>
      <c r="L1141" s="135"/>
      <c r="M1141" s="135"/>
      <c r="N1141" s="136"/>
      <c r="O1141" s="137"/>
      <c r="P1141" s="136"/>
      <c r="Q1141" s="136"/>
      <c r="R1141" s="136"/>
      <c r="S1141" s="138"/>
      <c r="T1141" s="149"/>
      <c r="U1141" s="149"/>
      <c r="V1141" s="149"/>
      <c r="W1141" s="149"/>
      <c r="X1141" s="149"/>
      <c r="Y1141" s="149"/>
      <c r="Z1141" s="150"/>
      <c r="AA1141" s="150"/>
      <c r="AB1141" s="150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9"/>
      <c r="AN1141" s="139"/>
      <c r="AO1141" s="139"/>
      <c r="AP1141" s="139"/>
      <c r="AQ1141" s="140" t="e">
        <f t="shared" si="53"/>
        <v>#N/A</v>
      </c>
      <c r="AR1141" s="103"/>
      <c r="AT1141" s="131" t="str">
        <f t="shared" si="54"/>
        <v>()</v>
      </c>
      <c r="AU1141" s="132" t="e">
        <f t="shared" si="55"/>
        <v>#N/A</v>
      </c>
    </row>
    <row r="1142" spans="1:47">
      <c r="A1142" s="134"/>
      <c r="B1142" s="134"/>
      <c r="C1142" s="135"/>
      <c r="D1142" s="135"/>
      <c r="E1142" s="135"/>
      <c r="F1142" s="135"/>
      <c r="G1142" s="135"/>
      <c r="H1142" s="135"/>
      <c r="I1142" s="135"/>
      <c r="J1142" s="135"/>
      <c r="K1142" s="135"/>
      <c r="L1142" s="135"/>
      <c r="M1142" s="135"/>
      <c r="N1142" s="136"/>
      <c r="O1142" s="137"/>
      <c r="P1142" s="136"/>
      <c r="Q1142" s="136"/>
      <c r="R1142" s="136"/>
      <c r="S1142" s="138"/>
      <c r="T1142" s="149"/>
      <c r="U1142" s="149"/>
      <c r="V1142" s="149"/>
      <c r="W1142" s="149"/>
      <c r="X1142" s="149"/>
      <c r="Y1142" s="149"/>
      <c r="Z1142" s="150"/>
      <c r="AA1142" s="150"/>
      <c r="AB1142" s="150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9"/>
      <c r="AN1142" s="139"/>
      <c r="AO1142" s="139"/>
      <c r="AP1142" s="139"/>
      <c r="AQ1142" s="140" t="e">
        <f t="shared" si="53"/>
        <v>#N/A</v>
      </c>
      <c r="AR1142" s="103"/>
      <c r="AT1142" s="131" t="str">
        <f t="shared" si="54"/>
        <v>()</v>
      </c>
      <c r="AU1142" s="132" t="e">
        <f t="shared" si="55"/>
        <v>#N/A</v>
      </c>
    </row>
    <row r="1143" spans="1:47">
      <c r="A1143" s="134"/>
      <c r="B1143" s="134"/>
      <c r="C1143" s="135"/>
      <c r="D1143" s="135"/>
      <c r="E1143" s="135"/>
      <c r="F1143" s="135"/>
      <c r="G1143" s="135"/>
      <c r="H1143" s="135"/>
      <c r="I1143" s="135"/>
      <c r="J1143" s="135"/>
      <c r="K1143" s="135"/>
      <c r="L1143" s="135"/>
      <c r="M1143" s="135"/>
      <c r="N1143" s="136"/>
      <c r="O1143" s="137"/>
      <c r="P1143" s="136"/>
      <c r="Q1143" s="136"/>
      <c r="R1143" s="136"/>
      <c r="S1143" s="138"/>
      <c r="T1143" s="149"/>
      <c r="U1143" s="149"/>
      <c r="V1143" s="149"/>
      <c r="W1143" s="149"/>
      <c r="X1143" s="149"/>
      <c r="Y1143" s="149"/>
      <c r="Z1143" s="150"/>
      <c r="AA1143" s="150"/>
      <c r="AB1143" s="150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9"/>
      <c r="AN1143" s="139"/>
      <c r="AO1143" s="139"/>
      <c r="AP1143" s="139"/>
      <c r="AQ1143" s="140" t="e">
        <f t="shared" si="53"/>
        <v>#N/A</v>
      </c>
      <c r="AR1143" s="103"/>
      <c r="AT1143" s="131" t="str">
        <f t="shared" si="54"/>
        <v>()</v>
      </c>
      <c r="AU1143" s="132" t="e">
        <f t="shared" si="55"/>
        <v>#N/A</v>
      </c>
    </row>
    <row r="1144" spans="1:47">
      <c r="A1144" s="134"/>
      <c r="B1144" s="134"/>
      <c r="C1144" s="135"/>
      <c r="D1144" s="135"/>
      <c r="E1144" s="135"/>
      <c r="F1144" s="135"/>
      <c r="G1144" s="135"/>
      <c r="H1144" s="135"/>
      <c r="I1144" s="135"/>
      <c r="J1144" s="135"/>
      <c r="K1144" s="135"/>
      <c r="L1144" s="135"/>
      <c r="M1144" s="135"/>
      <c r="N1144" s="136"/>
      <c r="O1144" s="137"/>
      <c r="P1144" s="136"/>
      <c r="Q1144" s="136"/>
      <c r="R1144" s="136"/>
      <c r="S1144" s="138"/>
      <c r="T1144" s="149"/>
      <c r="U1144" s="149"/>
      <c r="V1144" s="149"/>
      <c r="W1144" s="149"/>
      <c r="X1144" s="149"/>
      <c r="Y1144" s="149"/>
      <c r="Z1144" s="150"/>
      <c r="AA1144" s="150"/>
      <c r="AB1144" s="150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9"/>
      <c r="AN1144" s="139"/>
      <c r="AO1144" s="139"/>
      <c r="AP1144" s="139"/>
      <c r="AQ1144" s="140" t="e">
        <f t="shared" si="53"/>
        <v>#N/A</v>
      </c>
      <c r="AR1144" s="103"/>
      <c r="AT1144" s="131" t="str">
        <f t="shared" si="54"/>
        <v>()</v>
      </c>
      <c r="AU1144" s="132" t="e">
        <f t="shared" si="55"/>
        <v>#N/A</v>
      </c>
    </row>
    <row r="1145" spans="1:47">
      <c r="A1145" s="134"/>
      <c r="B1145" s="134"/>
      <c r="C1145" s="135"/>
      <c r="D1145" s="135"/>
      <c r="E1145" s="135"/>
      <c r="F1145" s="135"/>
      <c r="G1145" s="135"/>
      <c r="H1145" s="135"/>
      <c r="I1145" s="135"/>
      <c r="J1145" s="135"/>
      <c r="K1145" s="135"/>
      <c r="L1145" s="135"/>
      <c r="M1145" s="135"/>
      <c r="N1145" s="136"/>
      <c r="O1145" s="137"/>
      <c r="P1145" s="136"/>
      <c r="Q1145" s="136"/>
      <c r="R1145" s="136"/>
      <c r="S1145" s="138"/>
      <c r="T1145" s="149"/>
      <c r="U1145" s="149"/>
      <c r="V1145" s="149"/>
      <c r="W1145" s="149"/>
      <c r="X1145" s="149"/>
      <c r="Y1145" s="149"/>
      <c r="Z1145" s="150"/>
      <c r="AA1145" s="150"/>
      <c r="AB1145" s="150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9"/>
      <c r="AN1145" s="139"/>
      <c r="AO1145" s="139"/>
      <c r="AP1145" s="139"/>
      <c r="AQ1145" s="140" t="e">
        <f t="shared" si="53"/>
        <v>#N/A</v>
      </c>
      <c r="AR1145" s="103"/>
      <c r="AT1145" s="131" t="str">
        <f t="shared" si="54"/>
        <v>()</v>
      </c>
      <c r="AU1145" s="132" t="e">
        <f t="shared" si="55"/>
        <v>#N/A</v>
      </c>
    </row>
    <row r="1146" spans="1:47">
      <c r="A1146" s="134"/>
      <c r="B1146" s="134"/>
      <c r="C1146" s="135"/>
      <c r="D1146" s="135"/>
      <c r="E1146" s="135"/>
      <c r="F1146" s="135"/>
      <c r="G1146" s="135"/>
      <c r="H1146" s="135"/>
      <c r="I1146" s="135"/>
      <c r="J1146" s="135"/>
      <c r="K1146" s="135"/>
      <c r="L1146" s="135"/>
      <c r="M1146" s="135"/>
      <c r="N1146" s="136"/>
      <c r="O1146" s="137"/>
      <c r="P1146" s="136"/>
      <c r="Q1146" s="136"/>
      <c r="R1146" s="136"/>
      <c r="S1146" s="138"/>
      <c r="T1146" s="149"/>
      <c r="U1146" s="149"/>
      <c r="V1146" s="149"/>
      <c r="W1146" s="149"/>
      <c r="X1146" s="149"/>
      <c r="Y1146" s="149"/>
      <c r="Z1146" s="150"/>
      <c r="AA1146" s="150"/>
      <c r="AB1146" s="150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9"/>
      <c r="AN1146" s="139"/>
      <c r="AO1146" s="139"/>
      <c r="AP1146" s="139"/>
      <c r="AQ1146" s="140" t="e">
        <f t="shared" si="53"/>
        <v>#N/A</v>
      </c>
      <c r="AR1146" s="103"/>
      <c r="AT1146" s="131" t="str">
        <f t="shared" si="54"/>
        <v>()</v>
      </c>
      <c r="AU1146" s="132" t="e">
        <f t="shared" si="55"/>
        <v>#N/A</v>
      </c>
    </row>
    <row r="1147" spans="1:47">
      <c r="A1147" s="134"/>
      <c r="B1147" s="134"/>
      <c r="C1147" s="135"/>
      <c r="D1147" s="135"/>
      <c r="E1147" s="135"/>
      <c r="F1147" s="135"/>
      <c r="G1147" s="135"/>
      <c r="H1147" s="135"/>
      <c r="I1147" s="135"/>
      <c r="J1147" s="135"/>
      <c r="K1147" s="135"/>
      <c r="L1147" s="135"/>
      <c r="M1147" s="135"/>
      <c r="N1147" s="136"/>
      <c r="O1147" s="137"/>
      <c r="P1147" s="136"/>
      <c r="Q1147" s="136"/>
      <c r="R1147" s="136"/>
      <c r="S1147" s="138"/>
      <c r="T1147" s="149"/>
      <c r="U1147" s="149"/>
      <c r="V1147" s="149"/>
      <c r="W1147" s="149"/>
      <c r="X1147" s="149"/>
      <c r="Y1147" s="149"/>
      <c r="Z1147" s="150"/>
      <c r="AA1147" s="150"/>
      <c r="AB1147" s="150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9"/>
      <c r="AN1147" s="139"/>
      <c r="AO1147" s="139"/>
      <c r="AP1147" s="139"/>
      <c r="AQ1147" s="140" t="e">
        <f t="shared" si="53"/>
        <v>#N/A</v>
      </c>
      <c r="AR1147" s="103"/>
      <c r="AT1147" s="131" t="str">
        <f t="shared" si="54"/>
        <v>()</v>
      </c>
      <c r="AU1147" s="132" t="e">
        <f t="shared" si="55"/>
        <v>#N/A</v>
      </c>
    </row>
    <row r="1148" spans="1:47">
      <c r="A1148" s="134"/>
      <c r="B1148" s="134"/>
      <c r="C1148" s="135"/>
      <c r="D1148" s="135"/>
      <c r="E1148" s="135"/>
      <c r="F1148" s="135"/>
      <c r="G1148" s="135"/>
      <c r="H1148" s="135"/>
      <c r="I1148" s="135"/>
      <c r="J1148" s="135"/>
      <c r="K1148" s="135"/>
      <c r="L1148" s="135"/>
      <c r="M1148" s="135"/>
      <c r="N1148" s="136"/>
      <c r="O1148" s="137"/>
      <c r="P1148" s="136"/>
      <c r="Q1148" s="136"/>
      <c r="R1148" s="136"/>
      <c r="S1148" s="138"/>
      <c r="T1148" s="149"/>
      <c r="U1148" s="149"/>
      <c r="V1148" s="149"/>
      <c r="W1148" s="149"/>
      <c r="X1148" s="149"/>
      <c r="Y1148" s="149"/>
      <c r="Z1148" s="150"/>
      <c r="AA1148" s="150"/>
      <c r="AB1148" s="150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9"/>
      <c r="AN1148" s="139"/>
      <c r="AO1148" s="139"/>
      <c r="AP1148" s="139"/>
      <c r="AQ1148" s="140" t="e">
        <f t="shared" si="53"/>
        <v>#N/A</v>
      </c>
      <c r="AR1148" s="103"/>
      <c r="AT1148" s="131" t="str">
        <f t="shared" si="54"/>
        <v>()</v>
      </c>
      <c r="AU1148" s="132" t="e">
        <f t="shared" si="55"/>
        <v>#N/A</v>
      </c>
    </row>
    <row r="1149" spans="1:47">
      <c r="A1149" s="134"/>
      <c r="B1149" s="134"/>
      <c r="C1149" s="135"/>
      <c r="D1149" s="135"/>
      <c r="E1149" s="135"/>
      <c r="F1149" s="135"/>
      <c r="G1149" s="135"/>
      <c r="H1149" s="135"/>
      <c r="I1149" s="135"/>
      <c r="J1149" s="135"/>
      <c r="K1149" s="135"/>
      <c r="L1149" s="135"/>
      <c r="M1149" s="135"/>
      <c r="N1149" s="136"/>
      <c r="O1149" s="137"/>
      <c r="P1149" s="136"/>
      <c r="Q1149" s="136"/>
      <c r="R1149" s="136"/>
      <c r="S1149" s="138"/>
      <c r="T1149" s="149"/>
      <c r="U1149" s="149"/>
      <c r="V1149" s="149"/>
      <c r="W1149" s="149"/>
      <c r="X1149" s="149"/>
      <c r="Y1149" s="149"/>
      <c r="Z1149" s="150"/>
      <c r="AA1149" s="150"/>
      <c r="AB1149" s="150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9"/>
      <c r="AN1149" s="139"/>
      <c r="AO1149" s="139"/>
      <c r="AP1149" s="139"/>
      <c r="AQ1149" s="140" t="e">
        <f t="shared" si="53"/>
        <v>#N/A</v>
      </c>
      <c r="AR1149" s="103"/>
      <c r="AT1149" s="131" t="str">
        <f t="shared" si="54"/>
        <v>()</v>
      </c>
      <c r="AU1149" s="132" t="e">
        <f t="shared" si="55"/>
        <v>#N/A</v>
      </c>
    </row>
    <row r="1150" spans="1:47">
      <c r="A1150" s="134"/>
      <c r="B1150" s="134"/>
      <c r="C1150" s="135"/>
      <c r="D1150" s="135"/>
      <c r="E1150" s="135"/>
      <c r="F1150" s="135"/>
      <c r="G1150" s="135"/>
      <c r="H1150" s="135"/>
      <c r="I1150" s="135"/>
      <c r="J1150" s="135"/>
      <c r="K1150" s="135"/>
      <c r="L1150" s="135"/>
      <c r="M1150" s="135"/>
      <c r="N1150" s="136"/>
      <c r="O1150" s="137"/>
      <c r="P1150" s="136"/>
      <c r="Q1150" s="136"/>
      <c r="R1150" s="136"/>
      <c r="S1150" s="138"/>
      <c r="T1150" s="149"/>
      <c r="U1150" s="149"/>
      <c r="V1150" s="149"/>
      <c r="W1150" s="149"/>
      <c r="X1150" s="149"/>
      <c r="Y1150" s="149"/>
      <c r="Z1150" s="150"/>
      <c r="AA1150" s="150"/>
      <c r="AB1150" s="150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9"/>
      <c r="AN1150" s="139"/>
      <c r="AO1150" s="139"/>
      <c r="AP1150" s="139"/>
      <c r="AQ1150" s="140" t="e">
        <f t="shared" si="53"/>
        <v>#N/A</v>
      </c>
      <c r="AR1150" s="103"/>
      <c r="AT1150" s="131" t="str">
        <f t="shared" si="54"/>
        <v>()</v>
      </c>
      <c r="AU1150" s="132" t="e">
        <f t="shared" si="55"/>
        <v>#N/A</v>
      </c>
    </row>
    <row r="1151" spans="1:47">
      <c r="A1151" s="134"/>
      <c r="B1151" s="134"/>
      <c r="C1151" s="135"/>
      <c r="D1151" s="135"/>
      <c r="E1151" s="135"/>
      <c r="F1151" s="135"/>
      <c r="G1151" s="135"/>
      <c r="H1151" s="135"/>
      <c r="I1151" s="135"/>
      <c r="J1151" s="135"/>
      <c r="K1151" s="135"/>
      <c r="L1151" s="135"/>
      <c r="M1151" s="135"/>
      <c r="N1151" s="136"/>
      <c r="O1151" s="137"/>
      <c r="P1151" s="136"/>
      <c r="Q1151" s="136"/>
      <c r="R1151" s="136"/>
      <c r="S1151" s="138"/>
      <c r="T1151" s="149"/>
      <c r="U1151" s="149"/>
      <c r="V1151" s="149"/>
      <c r="W1151" s="149"/>
      <c r="X1151" s="149"/>
      <c r="Y1151" s="149"/>
      <c r="Z1151" s="150"/>
      <c r="AA1151" s="150"/>
      <c r="AB1151" s="150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9"/>
      <c r="AN1151" s="139"/>
      <c r="AO1151" s="139"/>
      <c r="AP1151" s="139"/>
      <c r="AQ1151" s="140" t="e">
        <f t="shared" si="53"/>
        <v>#N/A</v>
      </c>
      <c r="AR1151" s="103"/>
      <c r="AT1151" s="131" t="str">
        <f t="shared" si="54"/>
        <v>()</v>
      </c>
      <c r="AU1151" s="132" t="e">
        <f t="shared" si="55"/>
        <v>#N/A</v>
      </c>
    </row>
    <row r="1152" spans="1:47">
      <c r="A1152" s="134"/>
      <c r="B1152" s="134"/>
      <c r="C1152" s="135"/>
      <c r="D1152" s="135"/>
      <c r="E1152" s="135"/>
      <c r="F1152" s="135"/>
      <c r="G1152" s="135"/>
      <c r="H1152" s="135"/>
      <c r="I1152" s="135"/>
      <c r="J1152" s="135"/>
      <c r="K1152" s="135"/>
      <c r="L1152" s="135"/>
      <c r="M1152" s="135"/>
      <c r="N1152" s="136"/>
      <c r="O1152" s="137"/>
      <c r="P1152" s="136"/>
      <c r="Q1152" s="136"/>
      <c r="R1152" s="136"/>
      <c r="S1152" s="138"/>
      <c r="T1152" s="149"/>
      <c r="U1152" s="149"/>
      <c r="V1152" s="149"/>
      <c r="W1152" s="149"/>
      <c r="X1152" s="149"/>
      <c r="Y1152" s="149"/>
      <c r="Z1152" s="150"/>
      <c r="AA1152" s="150"/>
      <c r="AB1152" s="150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9"/>
      <c r="AN1152" s="139"/>
      <c r="AO1152" s="139"/>
      <c r="AP1152" s="139"/>
      <c r="AQ1152" s="140" t="e">
        <f t="shared" si="53"/>
        <v>#N/A</v>
      </c>
      <c r="AR1152" s="103"/>
      <c r="AT1152" s="131" t="str">
        <f t="shared" si="54"/>
        <v>()</v>
      </c>
      <c r="AU1152" s="132" t="e">
        <f t="shared" si="55"/>
        <v>#N/A</v>
      </c>
    </row>
    <row r="1153" spans="1:47">
      <c r="A1153" s="134"/>
      <c r="B1153" s="134"/>
      <c r="C1153" s="135"/>
      <c r="D1153" s="135"/>
      <c r="E1153" s="135"/>
      <c r="F1153" s="135"/>
      <c r="G1153" s="135"/>
      <c r="H1153" s="135"/>
      <c r="I1153" s="135"/>
      <c r="J1153" s="135"/>
      <c r="K1153" s="135"/>
      <c r="L1153" s="135"/>
      <c r="M1153" s="135"/>
      <c r="N1153" s="136"/>
      <c r="O1153" s="137"/>
      <c r="P1153" s="136"/>
      <c r="Q1153" s="136"/>
      <c r="R1153" s="136"/>
      <c r="S1153" s="138"/>
      <c r="T1153" s="149"/>
      <c r="U1153" s="149"/>
      <c r="V1153" s="149"/>
      <c r="W1153" s="149"/>
      <c r="X1153" s="149"/>
      <c r="Y1153" s="149"/>
      <c r="Z1153" s="150"/>
      <c r="AA1153" s="150"/>
      <c r="AB1153" s="150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9"/>
      <c r="AN1153" s="139"/>
      <c r="AO1153" s="139"/>
      <c r="AP1153" s="139"/>
      <c r="AQ1153" s="140" t="e">
        <f t="shared" si="53"/>
        <v>#N/A</v>
      </c>
      <c r="AR1153" s="103"/>
      <c r="AT1153" s="131" t="str">
        <f t="shared" si="54"/>
        <v>()</v>
      </c>
      <c r="AU1153" s="132" t="e">
        <f t="shared" si="55"/>
        <v>#N/A</v>
      </c>
    </row>
    <row r="1154" spans="1:47">
      <c r="A1154" s="134"/>
      <c r="B1154" s="134"/>
      <c r="C1154" s="135"/>
      <c r="D1154" s="135"/>
      <c r="E1154" s="135"/>
      <c r="F1154" s="135"/>
      <c r="G1154" s="135"/>
      <c r="H1154" s="135"/>
      <c r="I1154" s="135"/>
      <c r="J1154" s="135"/>
      <c r="K1154" s="135"/>
      <c r="L1154" s="135"/>
      <c r="M1154" s="135"/>
      <c r="N1154" s="136"/>
      <c r="O1154" s="137"/>
      <c r="P1154" s="136"/>
      <c r="Q1154" s="136"/>
      <c r="R1154" s="136"/>
      <c r="S1154" s="138"/>
      <c r="T1154" s="149"/>
      <c r="U1154" s="149"/>
      <c r="V1154" s="149"/>
      <c r="W1154" s="149"/>
      <c r="X1154" s="149"/>
      <c r="Y1154" s="149"/>
      <c r="Z1154" s="150"/>
      <c r="AA1154" s="150"/>
      <c r="AB1154" s="150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9"/>
      <c r="AN1154" s="139"/>
      <c r="AO1154" s="139"/>
      <c r="AP1154" s="139"/>
      <c r="AQ1154" s="140" t="e">
        <f t="shared" si="53"/>
        <v>#N/A</v>
      </c>
      <c r="AR1154" s="103"/>
      <c r="AT1154" s="131" t="str">
        <f t="shared" si="54"/>
        <v>()</v>
      </c>
      <c r="AU1154" s="132" t="e">
        <f t="shared" si="55"/>
        <v>#N/A</v>
      </c>
    </row>
    <row r="1155" spans="1:47">
      <c r="A1155" s="134"/>
      <c r="B1155" s="134"/>
      <c r="C1155" s="135"/>
      <c r="D1155" s="135"/>
      <c r="E1155" s="135"/>
      <c r="F1155" s="135"/>
      <c r="G1155" s="135"/>
      <c r="H1155" s="135"/>
      <c r="I1155" s="135"/>
      <c r="J1155" s="135"/>
      <c r="K1155" s="135"/>
      <c r="L1155" s="135"/>
      <c r="M1155" s="135"/>
      <c r="N1155" s="136"/>
      <c r="O1155" s="137"/>
      <c r="P1155" s="136"/>
      <c r="Q1155" s="136"/>
      <c r="R1155" s="136"/>
      <c r="S1155" s="138"/>
      <c r="T1155" s="149"/>
      <c r="U1155" s="149"/>
      <c r="V1155" s="149"/>
      <c r="W1155" s="149"/>
      <c r="X1155" s="149"/>
      <c r="Y1155" s="149"/>
      <c r="Z1155" s="150"/>
      <c r="AA1155" s="150"/>
      <c r="AB1155" s="150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9"/>
      <c r="AN1155" s="139"/>
      <c r="AO1155" s="139"/>
      <c r="AP1155" s="139"/>
      <c r="AQ1155" s="140" t="e">
        <f t="shared" si="53"/>
        <v>#N/A</v>
      </c>
      <c r="AR1155" s="103"/>
      <c r="AT1155" s="131" t="str">
        <f t="shared" si="54"/>
        <v>()</v>
      </c>
      <c r="AU1155" s="132" t="e">
        <f t="shared" si="55"/>
        <v>#N/A</v>
      </c>
    </row>
    <row r="1156" spans="1:47">
      <c r="A1156" s="134"/>
      <c r="B1156" s="134"/>
      <c r="C1156" s="135"/>
      <c r="D1156" s="135"/>
      <c r="E1156" s="135"/>
      <c r="F1156" s="135"/>
      <c r="G1156" s="135"/>
      <c r="H1156" s="135"/>
      <c r="I1156" s="135"/>
      <c r="J1156" s="135"/>
      <c r="K1156" s="135"/>
      <c r="L1156" s="135"/>
      <c r="M1156" s="135"/>
      <c r="N1156" s="136"/>
      <c r="O1156" s="137"/>
      <c r="P1156" s="136"/>
      <c r="Q1156" s="136"/>
      <c r="R1156" s="136"/>
      <c r="S1156" s="138"/>
      <c r="T1156" s="149"/>
      <c r="U1156" s="149"/>
      <c r="V1156" s="149"/>
      <c r="W1156" s="149"/>
      <c r="X1156" s="149"/>
      <c r="Y1156" s="149"/>
      <c r="Z1156" s="150"/>
      <c r="AA1156" s="150"/>
      <c r="AB1156" s="150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9"/>
      <c r="AN1156" s="139"/>
      <c r="AO1156" s="139"/>
      <c r="AP1156" s="139"/>
      <c r="AQ1156" s="140" t="e">
        <f t="shared" ref="AQ1156:AQ1219" si="56">VLOOKUP(S1156&amp;AF1156,AV:AW,2,0)</f>
        <v>#N/A</v>
      </c>
      <c r="AR1156" s="103"/>
      <c r="AT1156" s="131" t="str">
        <f t="shared" ref="AT1156:AT1219" si="57">C1156&amp;"("&amp;D1156&amp;")"</f>
        <v>()</v>
      </c>
      <c r="AU1156" s="132" t="e">
        <f t="shared" si="55"/>
        <v>#N/A</v>
      </c>
    </row>
    <row r="1157" spans="1:47">
      <c r="A1157" s="134"/>
      <c r="B1157" s="134"/>
      <c r="C1157" s="135"/>
      <c r="D1157" s="135"/>
      <c r="E1157" s="135"/>
      <c r="F1157" s="135"/>
      <c r="G1157" s="135"/>
      <c r="H1157" s="135"/>
      <c r="I1157" s="135"/>
      <c r="J1157" s="135"/>
      <c r="K1157" s="135"/>
      <c r="L1157" s="135"/>
      <c r="M1157" s="135"/>
      <c r="N1157" s="136"/>
      <c r="O1157" s="137"/>
      <c r="P1157" s="136"/>
      <c r="Q1157" s="136"/>
      <c r="R1157" s="136"/>
      <c r="S1157" s="138"/>
      <c r="T1157" s="149"/>
      <c r="U1157" s="149"/>
      <c r="V1157" s="149"/>
      <c r="W1157" s="149"/>
      <c r="X1157" s="149"/>
      <c r="Y1157" s="149"/>
      <c r="Z1157" s="150"/>
      <c r="AA1157" s="150"/>
      <c r="AB1157" s="150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9"/>
      <c r="AN1157" s="139"/>
      <c r="AO1157" s="139"/>
      <c r="AP1157" s="139"/>
      <c r="AQ1157" s="140" t="e">
        <f t="shared" si="56"/>
        <v>#N/A</v>
      </c>
      <c r="AR1157" s="103"/>
      <c r="AT1157" s="131" t="str">
        <f t="shared" si="57"/>
        <v>()</v>
      </c>
      <c r="AU1157" s="132" t="e">
        <f t="shared" si="55"/>
        <v>#N/A</v>
      </c>
    </row>
    <row r="1158" spans="1:47">
      <c r="A1158" s="134"/>
      <c r="B1158" s="134"/>
      <c r="C1158" s="135"/>
      <c r="D1158" s="135"/>
      <c r="E1158" s="135"/>
      <c r="F1158" s="135"/>
      <c r="G1158" s="135"/>
      <c r="H1158" s="135"/>
      <c r="I1158" s="135"/>
      <c r="J1158" s="135"/>
      <c r="K1158" s="135"/>
      <c r="L1158" s="135"/>
      <c r="M1158" s="135"/>
      <c r="N1158" s="136"/>
      <c r="O1158" s="137"/>
      <c r="P1158" s="136"/>
      <c r="Q1158" s="136"/>
      <c r="R1158" s="136"/>
      <c r="S1158" s="138"/>
      <c r="T1158" s="149"/>
      <c r="U1158" s="149"/>
      <c r="V1158" s="149"/>
      <c r="W1158" s="149"/>
      <c r="X1158" s="149"/>
      <c r="Y1158" s="149"/>
      <c r="Z1158" s="150"/>
      <c r="AA1158" s="150"/>
      <c r="AB1158" s="150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9"/>
      <c r="AN1158" s="139"/>
      <c r="AO1158" s="139"/>
      <c r="AP1158" s="139"/>
      <c r="AQ1158" s="140" t="e">
        <f t="shared" si="56"/>
        <v>#N/A</v>
      </c>
      <c r="AR1158" s="103"/>
      <c r="AT1158" s="131" t="str">
        <f t="shared" si="57"/>
        <v>()</v>
      </c>
      <c r="AU1158" s="132" t="e">
        <f t="shared" si="55"/>
        <v>#N/A</v>
      </c>
    </row>
    <row r="1159" spans="1:47">
      <c r="A1159" s="134"/>
      <c r="B1159" s="134"/>
      <c r="C1159" s="135"/>
      <c r="D1159" s="135"/>
      <c r="E1159" s="135"/>
      <c r="F1159" s="135"/>
      <c r="G1159" s="135"/>
      <c r="H1159" s="135"/>
      <c r="I1159" s="135"/>
      <c r="J1159" s="135"/>
      <c r="K1159" s="135"/>
      <c r="L1159" s="135"/>
      <c r="M1159" s="135"/>
      <c r="N1159" s="136"/>
      <c r="O1159" s="137"/>
      <c r="P1159" s="136"/>
      <c r="Q1159" s="136"/>
      <c r="R1159" s="136"/>
      <c r="S1159" s="138"/>
      <c r="T1159" s="149"/>
      <c r="U1159" s="149"/>
      <c r="V1159" s="149"/>
      <c r="W1159" s="149"/>
      <c r="X1159" s="149"/>
      <c r="Y1159" s="149"/>
      <c r="Z1159" s="150"/>
      <c r="AA1159" s="150"/>
      <c r="AB1159" s="150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9"/>
      <c r="AN1159" s="139"/>
      <c r="AO1159" s="139"/>
      <c r="AP1159" s="139"/>
      <c r="AQ1159" s="140" t="e">
        <f t="shared" si="56"/>
        <v>#N/A</v>
      </c>
      <c r="AR1159" s="103"/>
      <c r="AT1159" s="131" t="str">
        <f t="shared" si="57"/>
        <v>()</v>
      </c>
      <c r="AU1159" s="132" t="e">
        <f t="shared" si="55"/>
        <v>#N/A</v>
      </c>
    </row>
    <row r="1160" spans="1:47">
      <c r="A1160" s="134"/>
      <c r="B1160" s="134"/>
      <c r="C1160" s="135"/>
      <c r="D1160" s="135"/>
      <c r="E1160" s="135"/>
      <c r="F1160" s="135"/>
      <c r="G1160" s="135"/>
      <c r="H1160" s="135"/>
      <c r="I1160" s="135"/>
      <c r="J1160" s="135"/>
      <c r="K1160" s="135"/>
      <c r="L1160" s="135"/>
      <c r="M1160" s="135"/>
      <c r="N1160" s="136"/>
      <c r="O1160" s="137"/>
      <c r="P1160" s="136"/>
      <c r="Q1160" s="136"/>
      <c r="R1160" s="136"/>
      <c r="S1160" s="138"/>
      <c r="T1160" s="149"/>
      <c r="U1160" s="149"/>
      <c r="V1160" s="149"/>
      <c r="W1160" s="149"/>
      <c r="X1160" s="149"/>
      <c r="Y1160" s="149"/>
      <c r="Z1160" s="150"/>
      <c r="AA1160" s="150"/>
      <c r="AB1160" s="150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9"/>
      <c r="AN1160" s="139"/>
      <c r="AO1160" s="139"/>
      <c r="AP1160" s="139"/>
      <c r="AQ1160" s="140" t="e">
        <f t="shared" si="56"/>
        <v>#N/A</v>
      </c>
      <c r="AR1160" s="103"/>
      <c r="AT1160" s="131" t="str">
        <f t="shared" si="57"/>
        <v>()</v>
      </c>
      <c r="AU1160" s="132" t="e">
        <f t="shared" si="55"/>
        <v>#N/A</v>
      </c>
    </row>
    <row r="1161" spans="1:47">
      <c r="A1161" s="134"/>
      <c r="B1161" s="134"/>
      <c r="C1161" s="135"/>
      <c r="D1161" s="135"/>
      <c r="E1161" s="135"/>
      <c r="F1161" s="135"/>
      <c r="G1161" s="135"/>
      <c r="H1161" s="135"/>
      <c r="I1161" s="135"/>
      <c r="J1161" s="135"/>
      <c r="K1161" s="135"/>
      <c r="L1161" s="135"/>
      <c r="M1161" s="135"/>
      <c r="N1161" s="136"/>
      <c r="O1161" s="137"/>
      <c r="P1161" s="136"/>
      <c r="Q1161" s="136"/>
      <c r="R1161" s="136"/>
      <c r="S1161" s="138"/>
      <c r="T1161" s="149"/>
      <c r="U1161" s="149"/>
      <c r="V1161" s="149"/>
      <c r="W1161" s="149"/>
      <c r="X1161" s="149"/>
      <c r="Y1161" s="149"/>
      <c r="Z1161" s="150"/>
      <c r="AA1161" s="150"/>
      <c r="AB1161" s="150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9"/>
      <c r="AN1161" s="139"/>
      <c r="AO1161" s="139"/>
      <c r="AP1161" s="139"/>
      <c r="AQ1161" s="140" t="e">
        <f t="shared" si="56"/>
        <v>#N/A</v>
      </c>
      <c r="AR1161" s="103"/>
      <c r="AT1161" s="131" t="str">
        <f t="shared" si="57"/>
        <v>()</v>
      </c>
      <c r="AU1161" s="132" t="e">
        <f t="shared" si="55"/>
        <v>#N/A</v>
      </c>
    </row>
    <row r="1162" spans="1:47">
      <c r="A1162" s="134"/>
      <c r="B1162" s="134"/>
      <c r="C1162" s="135"/>
      <c r="D1162" s="135"/>
      <c r="E1162" s="135"/>
      <c r="F1162" s="135"/>
      <c r="G1162" s="135"/>
      <c r="H1162" s="135"/>
      <c r="I1162" s="135"/>
      <c r="J1162" s="135"/>
      <c r="K1162" s="135"/>
      <c r="L1162" s="135"/>
      <c r="M1162" s="135"/>
      <c r="N1162" s="136"/>
      <c r="O1162" s="137"/>
      <c r="P1162" s="136"/>
      <c r="Q1162" s="136"/>
      <c r="R1162" s="136"/>
      <c r="S1162" s="138"/>
      <c r="T1162" s="149"/>
      <c r="U1162" s="149"/>
      <c r="V1162" s="149"/>
      <c r="W1162" s="149"/>
      <c r="X1162" s="149"/>
      <c r="Y1162" s="149"/>
      <c r="Z1162" s="150"/>
      <c r="AA1162" s="150"/>
      <c r="AB1162" s="150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9"/>
      <c r="AN1162" s="139"/>
      <c r="AO1162" s="139"/>
      <c r="AP1162" s="139"/>
      <c r="AQ1162" s="140" t="e">
        <f t="shared" si="56"/>
        <v>#N/A</v>
      </c>
      <c r="AR1162" s="103"/>
      <c r="AT1162" s="131" t="str">
        <f t="shared" si="57"/>
        <v>()</v>
      </c>
      <c r="AU1162" s="132" t="e">
        <f t="shared" si="55"/>
        <v>#N/A</v>
      </c>
    </row>
    <row r="1163" spans="1:47">
      <c r="A1163" s="134"/>
      <c r="B1163" s="134"/>
      <c r="C1163" s="135"/>
      <c r="D1163" s="135"/>
      <c r="E1163" s="135"/>
      <c r="F1163" s="135"/>
      <c r="G1163" s="135"/>
      <c r="H1163" s="135"/>
      <c r="I1163" s="135"/>
      <c r="J1163" s="135"/>
      <c r="K1163" s="135"/>
      <c r="L1163" s="135"/>
      <c r="M1163" s="135"/>
      <c r="N1163" s="136"/>
      <c r="O1163" s="137"/>
      <c r="P1163" s="136"/>
      <c r="Q1163" s="136"/>
      <c r="R1163" s="136"/>
      <c r="S1163" s="138"/>
      <c r="T1163" s="149"/>
      <c r="U1163" s="149"/>
      <c r="V1163" s="149"/>
      <c r="W1163" s="149"/>
      <c r="X1163" s="149"/>
      <c r="Y1163" s="149"/>
      <c r="Z1163" s="150"/>
      <c r="AA1163" s="150"/>
      <c r="AB1163" s="150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9"/>
      <c r="AN1163" s="139"/>
      <c r="AO1163" s="139"/>
      <c r="AP1163" s="139"/>
      <c r="AQ1163" s="140" t="e">
        <f t="shared" si="56"/>
        <v>#N/A</v>
      </c>
      <c r="AR1163" s="103"/>
      <c r="AT1163" s="131" t="str">
        <f t="shared" si="57"/>
        <v>()</v>
      </c>
      <c r="AU1163" s="132" t="e">
        <f t="shared" si="55"/>
        <v>#N/A</v>
      </c>
    </row>
    <row r="1164" spans="1:47">
      <c r="A1164" s="134"/>
      <c r="B1164" s="134"/>
      <c r="C1164" s="135"/>
      <c r="D1164" s="135"/>
      <c r="E1164" s="135"/>
      <c r="F1164" s="135"/>
      <c r="G1164" s="135"/>
      <c r="H1164" s="135"/>
      <c r="I1164" s="135"/>
      <c r="J1164" s="135"/>
      <c r="K1164" s="135"/>
      <c r="L1164" s="135"/>
      <c r="M1164" s="135"/>
      <c r="N1164" s="136"/>
      <c r="O1164" s="137"/>
      <c r="P1164" s="136"/>
      <c r="Q1164" s="136"/>
      <c r="R1164" s="136"/>
      <c r="S1164" s="138"/>
      <c r="T1164" s="149"/>
      <c r="U1164" s="149"/>
      <c r="V1164" s="149"/>
      <c r="W1164" s="149"/>
      <c r="X1164" s="149"/>
      <c r="Y1164" s="149"/>
      <c r="Z1164" s="150"/>
      <c r="AA1164" s="150"/>
      <c r="AB1164" s="150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9"/>
      <c r="AN1164" s="139"/>
      <c r="AO1164" s="139"/>
      <c r="AP1164" s="139"/>
      <c r="AQ1164" s="140" t="e">
        <f t="shared" si="56"/>
        <v>#N/A</v>
      </c>
      <c r="AR1164" s="103"/>
      <c r="AT1164" s="131" t="str">
        <f t="shared" si="57"/>
        <v>()</v>
      </c>
      <c r="AU1164" s="132" t="e">
        <f t="shared" si="55"/>
        <v>#N/A</v>
      </c>
    </row>
    <row r="1165" spans="1:47">
      <c r="A1165" s="134"/>
      <c r="B1165" s="134"/>
      <c r="C1165" s="135"/>
      <c r="D1165" s="135"/>
      <c r="E1165" s="135"/>
      <c r="F1165" s="135"/>
      <c r="G1165" s="135"/>
      <c r="H1165" s="135"/>
      <c r="I1165" s="135"/>
      <c r="J1165" s="135"/>
      <c r="K1165" s="135"/>
      <c r="L1165" s="135"/>
      <c r="M1165" s="135"/>
      <c r="N1165" s="136"/>
      <c r="O1165" s="137"/>
      <c r="P1165" s="136"/>
      <c r="Q1165" s="136"/>
      <c r="R1165" s="136"/>
      <c r="S1165" s="138"/>
      <c r="T1165" s="149"/>
      <c r="U1165" s="149"/>
      <c r="V1165" s="149"/>
      <c r="W1165" s="149"/>
      <c r="X1165" s="149"/>
      <c r="Y1165" s="149"/>
      <c r="Z1165" s="150"/>
      <c r="AA1165" s="150"/>
      <c r="AB1165" s="150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9"/>
      <c r="AN1165" s="139"/>
      <c r="AO1165" s="139"/>
      <c r="AP1165" s="139"/>
      <c r="AQ1165" s="140" t="e">
        <f t="shared" si="56"/>
        <v>#N/A</v>
      </c>
      <c r="AR1165" s="103"/>
      <c r="AT1165" s="131" t="str">
        <f t="shared" si="57"/>
        <v>()</v>
      </c>
      <c r="AU1165" s="132" t="e">
        <f t="shared" si="55"/>
        <v>#N/A</v>
      </c>
    </row>
    <row r="1166" spans="1:47">
      <c r="A1166" s="134"/>
      <c r="B1166" s="134"/>
      <c r="C1166" s="135"/>
      <c r="D1166" s="135"/>
      <c r="E1166" s="135"/>
      <c r="F1166" s="135"/>
      <c r="G1166" s="135"/>
      <c r="H1166" s="135"/>
      <c r="I1166" s="135"/>
      <c r="J1166" s="135"/>
      <c r="K1166" s="135"/>
      <c r="L1166" s="135"/>
      <c r="M1166" s="135"/>
      <c r="N1166" s="136"/>
      <c r="O1166" s="137"/>
      <c r="P1166" s="136"/>
      <c r="Q1166" s="136"/>
      <c r="R1166" s="136"/>
      <c r="S1166" s="138"/>
      <c r="T1166" s="149"/>
      <c r="U1166" s="149"/>
      <c r="V1166" s="149"/>
      <c r="W1166" s="149"/>
      <c r="X1166" s="149"/>
      <c r="Y1166" s="149"/>
      <c r="Z1166" s="150"/>
      <c r="AA1166" s="150"/>
      <c r="AB1166" s="150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9"/>
      <c r="AN1166" s="139"/>
      <c r="AO1166" s="139"/>
      <c r="AP1166" s="139"/>
      <c r="AQ1166" s="140" t="e">
        <f t="shared" si="56"/>
        <v>#N/A</v>
      </c>
      <c r="AR1166" s="103"/>
      <c r="AT1166" s="131" t="str">
        <f t="shared" si="57"/>
        <v>()</v>
      </c>
      <c r="AU1166" s="132" t="e">
        <f t="shared" si="55"/>
        <v>#N/A</v>
      </c>
    </row>
    <row r="1167" spans="1:47">
      <c r="A1167" s="134"/>
      <c r="B1167" s="134"/>
      <c r="C1167" s="135"/>
      <c r="D1167" s="135"/>
      <c r="E1167" s="135"/>
      <c r="F1167" s="135"/>
      <c r="G1167" s="135"/>
      <c r="H1167" s="135"/>
      <c r="I1167" s="135"/>
      <c r="J1167" s="135"/>
      <c r="K1167" s="135"/>
      <c r="L1167" s="135"/>
      <c r="M1167" s="135"/>
      <c r="N1167" s="136"/>
      <c r="O1167" s="137"/>
      <c r="P1167" s="136"/>
      <c r="Q1167" s="136"/>
      <c r="R1167" s="136"/>
      <c r="S1167" s="138"/>
      <c r="T1167" s="149"/>
      <c r="U1167" s="149"/>
      <c r="V1167" s="149"/>
      <c r="W1167" s="149"/>
      <c r="X1167" s="149"/>
      <c r="Y1167" s="149"/>
      <c r="Z1167" s="150"/>
      <c r="AA1167" s="150"/>
      <c r="AB1167" s="150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9"/>
      <c r="AN1167" s="139"/>
      <c r="AO1167" s="139"/>
      <c r="AP1167" s="139"/>
      <c r="AQ1167" s="140" t="e">
        <f t="shared" si="56"/>
        <v>#N/A</v>
      </c>
      <c r="AR1167" s="103"/>
      <c r="AT1167" s="131" t="str">
        <f t="shared" si="57"/>
        <v>()</v>
      </c>
      <c r="AU1167" s="132" t="e">
        <f t="shared" si="55"/>
        <v>#N/A</v>
      </c>
    </row>
    <row r="1168" spans="1:47">
      <c r="A1168" s="134"/>
      <c r="B1168" s="134"/>
      <c r="C1168" s="135"/>
      <c r="D1168" s="135"/>
      <c r="E1168" s="135"/>
      <c r="F1168" s="135"/>
      <c r="G1168" s="135"/>
      <c r="H1168" s="135"/>
      <c r="I1168" s="135"/>
      <c r="J1168" s="135"/>
      <c r="K1168" s="135"/>
      <c r="L1168" s="135"/>
      <c r="M1168" s="135"/>
      <c r="N1168" s="136"/>
      <c r="O1168" s="137"/>
      <c r="P1168" s="136"/>
      <c r="Q1168" s="136"/>
      <c r="R1168" s="136"/>
      <c r="S1168" s="138"/>
      <c r="T1168" s="149"/>
      <c r="U1168" s="149"/>
      <c r="V1168" s="149"/>
      <c r="W1168" s="149"/>
      <c r="X1168" s="149"/>
      <c r="Y1168" s="149"/>
      <c r="Z1168" s="150"/>
      <c r="AA1168" s="150"/>
      <c r="AB1168" s="150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9"/>
      <c r="AN1168" s="139"/>
      <c r="AO1168" s="139"/>
      <c r="AP1168" s="139"/>
      <c r="AQ1168" s="140" t="e">
        <f t="shared" si="56"/>
        <v>#N/A</v>
      </c>
      <c r="AR1168" s="103"/>
      <c r="AT1168" s="131" t="str">
        <f t="shared" si="57"/>
        <v>()</v>
      </c>
      <c r="AU1168" s="132" t="e">
        <f t="shared" si="55"/>
        <v>#N/A</v>
      </c>
    </row>
    <row r="1169" spans="1:47">
      <c r="A1169" s="134"/>
      <c r="B1169" s="134"/>
      <c r="C1169" s="135"/>
      <c r="D1169" s="135"/>
      <c r="E1169" s="135"/>
      <c r="F1169" s="135"/>
      <c r="G1169" s="135"/>
      <c r="H1169" s="135"/>
      <c r="I1169" s="135"/>
      <c r="J1169" s="135"/>
      <c r="K1169" s="135"/>
      <c r="L1169" s="135"/>
      <c r="M1169" s="135"/>
      <c r="N1169" s="136"/>
      <c r="O1169" s="137"/>
      <c r="P1169" s="136"/>
      <c r="Q1169" s="136"/>
      <c r="R1169" s="136"/>
      <c r="S1169" s="138"/>
      <c r="T1169" s="149"/>
      <c r="U1169" s="149"/>
      <c r="V1169" s="149"/>
      <c r="W1169" s="149"/>
      <c r="X1169" s="149"/>
      <c r="Y1169" s="149"/>
      <c r="Z1169" s="150"/>
      <c r="AA1169" s="150"/>
      <c r="AB1169" s="150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38"/>
      <c r="AM1169" s="139"/>
      <c r="AN1169" s="139"/>
      <c r="AO1169" s="139"/>
      <c r="AP1169" s="139"/>
      <c r="AQ1169" s="140" t="e">
        <f t="shared" si="56"/>
        <v>#N/A</v>
      </c>
      <c r="AR1169" s="103"/>
      <c r="AT1169" s="131" t="str">
        <f t="shared" si="57"/>
        <v>()</v>
      </c>
      <c r="AU1169" s="132" t="e">
        <f t="shared" si="55"/>
        <v>#N/A</v>
      </c>
    </row>
    <row r="1170" spans="1:47">
      <c r="A1170" s="134"/>
      <c r="B1170" s="134"/>
      <c r="C1170" s="135"/>
      <c r="D1170" s="135"/>
      <c r="E1170" s="135"/>
      <c r="F1170" s="135"/>
      <c r="G1170" s="135"/>
      <c r="H1170" s="135"/>
      <c r="I1170" s="135"/>
      <c r="J1170" s="135"/>
      <c r="K1170" s="135"/>
      <c r="L1170" s="135"/>
      <c r="M1170" s="135"/>
      <c r="N1170" s="136"/>
      <c r="O1170" s="137"/>
      <c r="P1170" s="136"/>
      <c r="Q1170" s="136"/>
      <c r="R1170" s="136"/>
      <c r="S1170" s="138"/>
      <c r="T1170" s="149"/>
      <c r="U1170" s="149"/>
      <c r="V1170" s="149"/>
      <c r="W1170" s="149"/>
      <c r="X1170" s="149"/>
      <c r="Y1170" s="149"/>
      <c r="Z1170" s="150"/>
      <c r="AA1170" s="150"/>
      <c r="AB1170" s="150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38"/>
      <c r="AM1170" s="139"/>
      <c r="AN1170" s="139"/>
      <c r="AO1170" s="139"/>
      <c r="AP1170" s="139"/>
      <c r="AQ1170" s="140" t="e">
        <f t="shared" si="56"/>
        <v>#N/A</v>
      </c>
      <c r="AR1170" s="103"/>
      <c r="AT1170" s="131" t="str">
        <f t="shared" si="57"/>
        <v>()</v>
      </c>
      <c r="AU1170" s="132" t="e">
        <f t="shared" si="55"/>
        <v>#N/A</v>
      </c>
    </row>
    <row r="1171" spans="1:47">
      <c r="A1171" s="134"/>
      <c r="B1171" s="134"/>
      <c r="C1171" s="135"/>
      <c r="D1171" s="135"/>
      <c r="E1171" s="135"/>
      <c r="F1171" s="135"/>
      <c r="G1171" s="135"/>
      <c r="H1171" s="135"/>
      <c r="I1171" s="135"/>
      <c r="J1171" s="135"/>
      <c r="K1171" s="135"/>
      <c r="L1171" s="135"/>
      <c r="M1171" s="135"/>
      <c r="N1171" s="136"/>
      <c r="O1171" s="137"/>
      <c r="P1171" s="136"/>
      <c r="Q1171" s="136"/>
      <c r="R1171" s="136"/>
      <c r="S1171" s="138"/>
      <c r="T1171" s="149"/>
      <c r="U1171" s="149"/>
      <c r="V1171" s="149"/>
      <c r="W1171" s="149"/>
      <c r="X1171" s="149"/>
      <c r="Y1171" s="149"/>
      <c r="Z1171" s="150"/>
      <c r="AA1171" s="150"/>
      <c r="AB1171" s="150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38"/>
      <c r="AM1171" s="139"/>
      <c r="AN1171" s="139"/>
      <c r="AO1171" s="139"/>
      <c r="AP1171" s="139"/>
      <c r="AQ1171" s="140" t="e">
        <f t="shared" si="56"/>
        <v>#N/A</v>
      </c>
      <c r="AR1171" s="103"/>
      <c r="AT1171" s="131" t="str">
        <f t="shared" si="57"/>
        <v>()</v>
      </c>
      <c r="AU1171" s="132" t="e">
        <f t="shared" si="55"/>
        <v>#N/A</v>
      </c>
    </row>
    <row r="1172" spans="1:47">
      <c r="A1172" s="134"/>
      <c r="B1172" s="134"/>
      <c r="C1172" s="135"/>
      <c r="D1172" s="135"/>
      <c r="E1172" s="135"/>
      <c r="F1172" s="135"/>
      <c r="G1172" s="135"/>
      <c r="H1172" s="135"/>
      <c r="I1172" s="135"/>
      <c r="J1172" s="135"/>
      <c r="K1172" s="135"/>
      <c r="L1172" s="135"/>
      <c r="M1172" s="135"/>
      <c r="N1172" s="136"/>
      <c r="O1172" s="137"/>
      <c r="P1172" s="136"/>
      <c r="Q1172" s="136"/>
      <c r="R1172" s="136"/>
      <c r="S1172" s="138"/>
      <c r="T1172" s="149"/>
      <c r="U1172" s="149"/>
      <c r="V1172" s="149"/>
      <c r="W1172" s="149"/>
      <c r="X1172" s="149"/>
      <c r="Y1172" s="149"/>
      <c r="Z1172" s="150"/>
      <c r="AA1172" s="150"/>
      <c r="AB1172" s="150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38"/>
      <c r="AM1172" s="139"/>
      <c r="AN1172" s="139"/>
      <c r="AO1172" s="139"/>
      <c r="AP1172" s="139"/>
      <c r="AQ1172" s="140" t="e">
        <f t="shared" si="56"/>
        <v>#N/A</v>
      </c>
      <c r="AR1172" s="103"/>
      <c r="AT1172" s="131" t="str">
        <f t="shared" si="57"/>
        <v>()</v>
      </c>
      <c r="AU1172" s="132" t="e">
        <f t="shared" si="55"/>
        <v>#N/A</v>
      </c>
    </row>
    <row r="1173" spans="1:47">
      <c r="A1173" s="134"/>
      <c r="B1173" s="134"/>
      <c r="C1173" s="135"/>
      <c r="D1173" s="135"/>
      <c r="E1173" s="135"/>
      <c r="F1173" s="135"/>
      <c r="G1173" s="135"/>
      <c r="H1173" s="135"/>
      <c r="I1173" s="135"/>
      <c r="J1173" s="135"/>
      <c r="K1173" s="135"/>
      <c r="L1173" s="135"/>
      <c r="M1173" s="135"/>
      <c r="N1173" s="136"/>
      <c r="O1173" s="137"/>
      <c r="P1173" s="136"/>
      <c r="Q1173" s="136"/>
      <c r="R1173" s="136"/>
      <c r="S1173" s="138"/>
      <c r="T1173" s="149"/>
      <c r="U1173" s="149"/>
      <c r="V1173" s="149"/>
      <c r="W1173" s="149"/>
      <c r="X1173" s="149"/>
      <c r="Y1173" s="149"/>
      <c r="Z1173" s="150"/>
      <c r="AA1173" s="150"/>
      <c r="AB1173" s="150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38"/>
      <c r="AM1173" s="139"/>
      <c r="AN1173" s="139"/>
      <c r="AO1173" s="139"/>
      <c r="AP1173" s="139"/>
      <c r="AQ1173" s="140" t="e">
        <f t="shared" si="56"/>
        <v>#N/A</v>
      </c>
      <c r="AR1173" s="103"/>
      <c r="AT1173" s="131" t="str">
        <f t="shared" si="57"/>
        <v>()</v>
      </c>
      <c r="AU1173" s="132" t="e">
        <f t="shared" si="55"/>
        <v>#N/A</v>
      </c>
    </row>
    <row r="1174" spans="1:47">
      <c r="A1174" s="134"/>
      <c r="B1174" s="134"/>
      <c r="C1174" s="135"/>
      <c r="D1174" s="135"/>
      <c r="E1174" s="135"/>
      <c r="F1174" s="135"/>
      <c r="G1174" s="135"/>
      <c r="H1174" s="135"/>
      <c r="I1174" s="135"/>
      <c r="J1174" s="135"/>
      <c r="K1174" s="135"/>
      <c r="L1174" s="135"/>
      <c r="M1174" s="135"/>
      <c r="N1174" s="136"/>
      <c r="O1174" s="137"/>
      <c r="P1174" s="136"/>
      <c r="Q1174" s="136"/>
      <c r="R1174" s="136"/>
      <c r="S1174" s="138"/>
      <c r="T1174" s="149"/>
      <c r="U1174" s="149"/>
      <c r="V1174" s="149"/>
      <c r="W1174" s="149"/>
      <c r="X1174" s="149"/>
      <c r="Y1174" s="149"/>
      <c r="Z1174" s="150"/>
      <c r="AA1174" s="150"/>
      <c r="AB1174" s="150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38"/>
      <c r="AM1174" s="139"/>
      <c r="AN1174" s="139"/>
      <c r="AO1174" s="139"/>
      <c r="AP1174" s="139"/>
      <c r="AQ1174" s="140" t="e">
        <f t="shared" si="56"/>
        <v>#N/A</v>
      </c>
      <c r="AR1174" s="103"/>
      <c r="AT1174" s="131" t="str">
        <f t="shared" si="57"/>
        <v>()</v>
      </c>
      <c r="AU1174" s="132" t="e">
        <f t="shared" si="55"/>
        <v>#N/A</v>
      </c>
    </row>
    <row r="1175" spans="1:47">
      <c r="A1175" s="134"/>
      <c r="B1175" s="134"/>
      <c r="C1175" s="135"/>
      <c r="D1175" s="135"/>
      <c r="E1175" s="135"/>
      <c r="F1175" s="135"/>
      <c r="G1175" s="135"/>
      <c r="H1175" s="135"/>
      <c r="I1175" s="135"/>
      <c r="J1175" s="135"/>
      <c r="K1175" s="135"/>
      <c r="L1175" s="135"/>
      <c r="M1175" s="135"/>
      <c r="N1175" s="136"/>
      <c r="O1175" s="137"/>
      <c r="P1175" s="136"/>
      <c r="Q1175" s="136"/>
      <c r="R1175" s="136"/>
      <c r="S1175" s="138"/>
      <c r="T1175" s="149"/>
      <c r="U1175" s="149"/>
      <c r="V1175" s="149"/>
      <c r="W1175" s="149"/>
      <c r="X1175" s="149"/>
      <c r="Y1175" s="149"/>
      <c r="Z1175" s="150"/>
      <c r="AA1175" s="150"/>
      <c r="AB1175" s="150"/>
      <c r="AC1175" s="138"/>
      <c r="AD1175" s="138"/>
      <c r="AE1175" s="138"/>
      <c r="AF1175" s="138"/>
      <c r="AG1175" s="138"/>
      <c r="AH1175" s="138"/>
      <c r="AI1175" s="138"/>
      <c r="AJ1175" s="138"/>
      <c r="AK1175" s="138"/>
      <c r="AL1175" s="138"/>
      <c r="AM1175" s="139"/>
      <c r="AN1175" s="139"/>
      <c r="AO1175" s="139"/>
      <c r="AP1175" s="139"/>
      <c r="AQ1175" s="140" t="e">
        <f t="shared" si="56"/>
        <v>#N/A</v>
      </c>
      <c r="AR1175" s="103"/>
      <c r="AT1175" s="131" t="str">
        <f t="shared" si="57"/>
        <v>()</v>
      </c>
      <c r="AU1175" s="132" t="e">
        <f t="shared" si="55"/>
        <v>#N/A</v>
      </c>
    </row>
    <row r="1176" spans="1:47">
      <c r="A1176" s="134"/>
      <c r="B1176" s="134"/>
      <c r="C1176" s="135"/>
      <c r="D1176" s="135"/>
      <c r="E1176" s="135"/>
      <c r="F1176" s="135"/>
      <c r="G1176" s="135"/>
      <c r="H1176" s="135"/>
      <c r="I1176" s="135"/>
      <c r="J1176" s="135"/>
      <c r="K1176" s="135"/>
      <c r="L1176" s="135"/>
      <c r="M1176" s="135"/>
      <c r="N1176" s="136"/>
      <c r="O1176" s="137"/>
      <c r="P1176" s="136"/>
      <c r="Q1176" s="136"/>
      <c r="R1176" s="136"/>
      <c r="S1176" s="138"/>
      <c r="T1176" s="149"/>
      <c r="U1176" s="149"/>
      <c r="V1176" s="149"/>
      <c r="W1176" s="149"/>
      <c r="X1176" s="149"/>
      <c r="Y1176" s="149"/>
      <c r="Z1176" s="150"/>
      <c r="AA1176" s="150"/>
      <c r="AB1176" s="150"/>
      <c r="AC1176" s="138"/>
      <c r="AD1176" s="138"/>
      <c r="AE1176" s="138"/>
      <c r="AF1176" s="138"/>
      <c r="AG1176" s="138"/>
      <c r="AH1176" s="138"/>
      <c r="AI1176" s="138"/>
      <c r="AJ1176" s="138"/>
      <c r="AK1176" s="138"/>
      <c r="AL1176" s="138"/>
      <c r="AM1176" s="139"/>
      <c r="AN1176" s="139"/>
      <c r="AO1176" s="139"/>
      <c r="AP1176" s="139"/>
      <c r="AQ1176" s="140" t="e">
        <f t="shared" si="56"/>
        <v>#N/A</v>
      </c>
      <c r="AR1176" s="103"/>
      <c r="AT1176" s="131" t="str">
        <f t="shared" si="57"/>
        <v>()</v>
      </c>
      <c r="AU1176" s="132" t="e">
        <f t="shared" si="55"/>
        <v>#N/A</v>
      </c>
    </row>
    <row r="1177" spans="1:47">
      <c r="A1177" s="134"/>
      <c r="B1177" s="134"/>
      <c r="C1177" s="135"/>
      <c r="D1177" s="135"/>
      <c r="E1177" s="135"/>
      <c r="F1177" s="135"/>
      <c r="G1177" s="135"/>
      <c r="H1177" s="135"/>
      <c r="I1177" s="135"/>
      <c r="J1177" s="135"/>
      <c r="K1177" s="135"/>
      <c r="L1177" s="135"/>
      <c r="M1177" s="135"/>
      <c r="N1177" s="136"/>
      <c r="O1177" s="137"/>
      <c r="P1177" s="136"/>
      <c r="Q1177" s="136"/>
      <c r="R1177" s="136"/>
      <c r="S1177" s="138"/>
      <c r="T1177" s="149"/>
      <c r="U1177" s="149"/>
      <c r="V1177" s="149"/>
      <c r="W1177" s="149"/>
      <c r="X1177" s="149"/>
      <c r="Y1177" s="149"/>
      <c r="Z1177" s="150"/>
      <c r="AA1177" s="150"/>
      <c r="AB1177" s="150"/>
      <c r="AC1177" s="138"/>
      <c r="AD1177" s="138"/>
      <c r="AE1177" s="138"/>
      <c r="AF1177" s="138"/>
      <c r="AG1177" s="138"/>
      <c r="AH1177" s="138"/>
      <c r="AI1177" s="138"/>
      <c r="AJ1177" s="138"/>
      <c r="AK1177" s="138"/>
      <c r="AL1177" s="138"/>
      <c r="AM1177" s="139"/>
      <c r="AN1177" s="139"/>
      <c r="AO1177" s="139"/>
      <c r="AP1177" s="139"/>
      <c r="AQ1177" s="140" t="e">
        <f t="shared" si="56"/>
        <v>#N/A</v>
      </c>
      <c r="AR1177" s="103"/>
      <c r="AT1177" s="131" t="str">
        <f t="shared" si="57"/>
        <v>()</v>
      </c>
      <c r="AU1177" s="132" t="e">
        <f t="shared" si="55"/>
        <v>#N/A</v>
      </c>
    </row>
    <row r="1178" spans="1:47">
      <c r="A1178" s="134"/>
      <c r="B1178" s="134"/>
      <c r="C1178" s="135"/>
      <c r="D1178" s="135"/>
      <c r="E1178" s="135"/>
      <c r="F1178" s="135"/>
      <c r="G1178" s="135"/>
      <c r="H1178" s="135"/>
      <c r="I1178" s="135"/>
      <c r="J1178" s="135"/>
      <c r="K1178" s="135"/>
      <c r="L1178" s="135"/>
      <c r="M1178" s="135"/>
      <c r="N1178" s="136"/>
      <c r="O1178" s="137"/>
      <c r="P1178" s="136"/>
      <c r="Q1178" s="136"/>
      <c r="R1178" s="136"/>
      <c r="S1178" s="138"/>
      <c r="T1178" s="149"/>
      <c r="U1178" s="149"/>
      <c r="V1178" s="149"/>
      <c r="W1178" s="149"/>
      <c r="X1178" s="149"/>
      <c r="Y1178" s="149"/>
      <c r="Z1178" s="150"/>
      <c r="AA1178" s="150"/>
      <c r="AB1178" s="150"/>
      <c r="AC1178" s="138"/>
      <c r="AD1178" s="138"/>
      <c r="AE1178" s="138"/>
      <c r="AF1178" s="138"/>
      <c r="AG1178" s="138"/>
      <c r="AH1178" s="138"/>
      <c r="AI1178" s="138"/>
      <c r="AJ1178" s="138"/>
      <c r="AK1178" s="138"/>
      <c r="AL1178" s="138"/>
      <c r="AM1178" s="139"/>
      <c r="AN1178" s="139"/>
      <c r="AO1178" s="139"/>
      <c r="AP1178" s="139"/>
      <c r="AQ1178" s="140" t="e">
        <f t="shared" si="56"/>
        <v>#N/A</v>
      </c>
      <c r="AR1178" s="103"/>
      <c r="AT1178" s="131" t="str">
        <f t="shared" si="57"/>
        <v>()</v>
      </c>
      <c r="AU1178" s="132" t="e">
        <f t="shared" si="55"/>
        <v>#N/A</v>
      </c>
    </row>
    <row r="1179" spans="1:47">
      <c r="A1179" s="134"/>
      <c r="B1179" s="134"/>
      <c r="C1179" s="135"/>
      <c r="D1179" s="135"/>
      <c r="E1179" s="135"/>
      <c r="F1179" s="135"/>
      <c r="G1179" s="135"/>
      <c r="H1179" s="135"/>
      <c r="I1179" s="135"/>
      <c r="J1179" s="135"/>
      <c r="K1179" s="135"/>
      <c r="L1179" s="135"/>
      <c r="M1179" s="135"/>
      <c r="N1179" s="136"/>
      <c r="O1179" s="137"/>
      <c r="P1179" s="136"/>
      <c r="Q1179" s="136"/>
      <c r="R1179" s="136"/>
      <c r="S1179" s="138"/>
      <c r="T1179" s="149"/>
      <c r="U1179" s="149"/>
      <c r="V1179" s="149"/>
      <c r="W1179" s="149"/>
      <c r="X1179" s="149"/>
      <c r="Y1179" s="149"/>
      <c r="Z1179" s="150"/>
      <c r="AA1179" s="150"/>
      <c r="AB1179" s="150"/>
      <c r="AC1179" s="138"/>
      <c r="AD1179" s="138"/>
      <c r="AE1179" s="138"/>
      <c r="AF1179" s="138"/>
      <c r="AG1179" s="138"/>
      <c r="AH1179" s="138"/>
      <c r="AI1179" s="138"/>
      <c r="AJ1179" s="138"/>
      <c r="AK1179" s="138"/>
      <c r="AL1179" s="138"/>
      <c r="AM1179" s="139"/>
      <c r="AN1179" s="139"/>
      <c r="AO1179" s="139"/>
      <c r="AP1179" s="139"/>
      <c r="AQ1179" s="140" t="e">
        <f t="shared" si="56"/>
        <v>#N/A</v>
      </c>
      <c r="AR1179" s="103"/>
      <c r="AT1179" s="131" t="str">
        <f t="shared" si="57"/>
        <v>()</v>
      </c>
      <c r="AU1179" s="132" t="e">
        <f t="shared" si="55"/>
        <v>#N/A</v>
      </c>
    </row>
    <row r="1180" spans="1:47">
      <c r="A1180" s="134"/>
      <c r="B1180" s="134"/>
      <c r="C1180" s="135"/>
      <c r="D1180" s="135"/>
      <c r="E1180" s="135"/>
      <c r="F1180" s="135"/>
      <c r="G1180" s="135"/>
      <c r="H1180" s="135"/>
      <c r="I1180" s="135"/>
      <c r="J1180" s="135"/>
      <c r="K1180" s="135"/>
      <c r="L1180" s="135"/>
      <c r="M1180" s="135"/>
      <c r="N1180" s="136"/>
      <c r="O1180" s="137"/>
      <c r="P1180" s="136"/>
      <c r="Q1180" s="136"/>
      <c r="R1180" s="136"/>
      <c r="S1180" s="138"/>
      <c r="T1180" s="149"/>
      <c r="U1180" s="149"/>
      <c r="V1180" s="149"/>
      <c r="W1180" s="149"/>
      <c r="X1180" s="149"/>
      <c r="Y1180" s="149"/>
      <c r="Z1180" s="150"/>
      <c r="AA1180" s="150"/>
      <c r="AB1180" s="150"/>
      <c r="AC1180" s="138"/>
      <c r="AD1180" s="138"/>
      <c r="AE1180" s="138"/>
      <c r="AF1180" s="138"/>
      <c r="AG1180" s="138"/>
      <c r="AH1180" s="138"/>
      <c r="AI1180" s="138"/>
      <c r="AJ1180" s="138"/>
      <c r="AK1180" s="138"/>
      <c r="AL1180" s="138"/>
      <c r="AM1180" s="139"/>
      <c r="AN1180" s="139"/>
      <c r="AO1180" s="139"/>
      <c r="AP1180" s="139"/>
      <c r="AQ1180" s="140" t="e">
        <f t="shared" si="56"/>
        <v>#N/A</v>
      </c>
      <c r="AR1180" s="103"/>
      <c r="AT1180" s="131" t="str">
        <f t="shared" si="57"/>
        <v>()</v>
      </c>
      <c r="AU1180" s="132" t="e">
        <f t="shared" si="55"/>
        <v>#N/A</v>
      </c>
    </row>
    <row r="1181" spans="1:47">
      <c r="A1181" s="134"/>
      <c r="B1181" s="134"/>
      <c r="C1181" s="135"/>
      <c r="D1181" s="135"/>
      <c r="E1181" s="135"/>
      <c r="F1181" s="135"/>
      <c r="G1181" s="135"/>
      <c r="H1181" s="135"/>
      <c r="I1181" s="135"/>
      <c r="J1181" s="135"/>
      <c r="K1181" s="135"/>
      <c r="L1181" s="135"/>
      <c r="M1181" s="135"/>
      <c r="N1181" s="136"/>
      <c r="O1181" s="137"/>
      <c r="P1181" s="136"/>
      <c r="Q1181" s="136"/>
      <c r="R1181" s="136"/>
      <c r="S1181" s="138"/>
      <c r="T1181" s="149"/>
      <c r="U1181" s="149"/>
      <c r="V1181" s="149"/>
      <c r="W1181" s="149"/>
      <c r="X1181" s="149"/>
      <c r="Y1181" s="149"/>
      <c r="Z1181" s="150"/>
      <c r="AA1181" s="150"/>
      <c r="AB1181" s="150"/>
      <c r="AC1181" s="138"/>
      <c r="AD1181" s="138"/>
      <c r="AE1181" s="138"/>
      <c r="AF1181" s="138"/>
      <c r="AG1181" s="138"/>
      <c r="AH1181" s="138"/>
      <c r="AI1181" s="138"/>
      <c r="AJ1181" s="138"/>
      <c r="AK1181" s="138"/>
      <c r="AL1181" s="138"/>
      <c r="AM1181" s="139"/>
      <c r="AN1181" s="139"/>
      <c r="AO1181" s="139"/>
      <c r="AP1181" s="139"/>
      <c r="AQ1181" s="140" t="e">
        <f t="shared" si="56"/>
        <v>#N/A</v>
      </c>
      <c r="AR1181" s="103"/>
      <c r="AT1181" s="131" t="str">
        <f t="shared" si="57"/>
        <v>()</v>
      </c>
      <c r="AU1181" s="132" t="e">
        <f t="shared" si="55"/>
        <v>#N/A</v>
      </c>
    </row>
    <row r="1182" spans="1:47">
      <c r="A1182" s="134"/>
      <c r="B1182" s="134"/>
      <c r="C1182" s="135"/>
      <c r="D1182" s="135"/>
      <c r="E1182" s="135"/>
      <c r="F1182" s="135"/>
      <c r="G1182" s="135"/>
      <c r="H1182" s="135"/>
      <c r="I1182" s="135"/>
      <c r="J1182" s="135"/>
      <c r="K1182" s="135"/>
      <c r="L1182" s="135"/>
      <c r="M1182" s="135"/>
      <c r="N1182" s="136"/>
      <c r="O1182" s="137"/>
      <c r="P1182" s="136"/>
      <c r="Q1182" s="136"/>
      <c r="R1182" s="136"/>
      <c r="S1182" s="138"/>
      <c r="T1182" s="149"/>
      <c r="U1182" s="149"/>
      <c r="V1182" s="149"/>
      <c r="W1182" s="149"/>
      <c r="X1182" s="149"/>
      <c r="Y1182" s="149"/>
      <c r="Z1182" s="150"/>
      <c r="AA1182" s="150"/>
      <c r="AB1182" s="150"/>
      <c r="AC1182" s="138"/>
      <c r="AD1182" s="138"/>
      <c r="AE1182" s="138"/>
      <c r="AF1182" s="138"/>
      <c r="AG1182" s="138"/>
      <c r="AH1182" s="138"/>
      <c r="AI1182" s="138"/>
      <c r="AJ1182" s="138"/>
      <c r="AK1182" s="138"/>
      <c r="AL1182" s="138"/>
      <c r="AM1182" s="139"/>
      <c r="AN1182" s="139"/>
      <c r="AO1182" s="139"/>
      <c r="AP1182" s="139"/>
      <c r="AQ1182" s="140" t="e">
        <f t="shared" si="56"/>
        <v>#N/A</v>
      </c>
      <c r="AR1182" s="103"/>
      <c r="AT1182" s="131" t="str">
        <f t="shared" si="57"/>
        <v>()</v>
      </c>
      <c r="AU1182" s="132" t="e">
        <f t="shared" ref="AU1182:AU1245" si="58">AT1182&amp;IF(COUNTIF(AQ1183:AQ2094,AQ1182),"，"&amp;VLOOKUP(AQ1182,AQ1183:AU2094,5,0),"")</f>
        <v>#N/A</v>
      </c>
    </row>
    <row r="1183" spans="1:47">
      <c r="A1183" s="134"/>
      <c r="B1183" s="134"/>
      <c r="C1183" s="135"/>
      <c r="D1183" s="135"/>
      <c r="E1183" s="135"/>
      <c r="F1183" s="135"/>
      <c r="G1183" s="135"/>
      <c r="H1183" s="135"/>
      <c r="I1183" s="135"/>
      <c r="J1183" s="135"/>
      <c r="K1183" s="135"/>
      <c r="L1183" s="135"/>
      <c r="M1183" s="135"/>
      <c r="N1183" s="136"/>
      <c r="O1183" s="137"/>
      <c r="P1183" s="136"/>
      <c r="Q1183" s="136"/>
      <c r="R1183" s="136"/>
      <c r="S1183" s="138"/>
      <c r="T1183" s="149"/>
      <c r="U1183" s="149"/>
      <c r="V1183" s="149"/>
      <c r="W1183" s="149"/>
      <c r="X1183" s="149"/>
      <c r="Y1183" s="149"/>
      <c r="Z1183" s="150"/>
      <c r="AA1183" s="150"/>
      <c r="AB1183" s="150"/>
      <c r="AC1183" s="138"/>
      <c r="AD1183" s="138"/>
      <c r="AE1183" s="138"/>
      <c r="AF1183" s="138"/>
      <c r="AG1183" s="138"/>
      <c r="AH1183" s="138"/>
      <c r="AI1183" s="138"/>
      <c r="AJ1183" s="138"/>
      <c r="AK1183" s="138"/>
      <c r="AL1183" s="138"/>
      <c r="AM1183" s="139"/>
      <c r="AN1183" s="139"/>
      <c r="AO1183" s="139"/>
      <c r="AP1183" s="139"/>
      <c r="AQ1183" s="140" t="e">
        <f t="shared" si="56"/>
        <v>#N/A</v>
      </c>
      <c r="AR1183" s="103"/>
      <c r="AT1183" s="131" t="str">
        <f t="shared" si="57"/>
        <v>()</v>
      </c>
      <c r="AU1183" s="132" t="e">
        <f t="shared" si="58"/>
        <v>#N/A</v>
      </c>
    </row>
    <row r="1184" spans="1:47">
      <c r="A1184" s="134"/>
      <c r="B1184" s="134"/>
      <c r="C1184" s="135"/>
      <c r="D1184" s="135"/>
      <c r="E1184" s="135"/>
      <c r="F1184" s="135"/>
      <c r="G1184" s="135"/>
      <c r="H1184" s="135"/>
      <c r="I1184" s="135"/>
      <c r="J1184" s="135"/>
      <c r="K1184" s="135"/>
      <c r="L1184" s="135"/>
      <c r="M1184" s="135"/>
      <c r="N1184" s="136"/>
      <c r="O1184" s="137"/>
      <c r="P1184" s="136"/>
      <c r="Q1184" s="136"/>
      <c r="R1184" s="136"/>
      <c r="S1184" s="138"/>
      <c r="T1184" s="149"/>
      <c r="U1184" s="149"/>
      <c r="V1184" s="149"/>
      <c r="W1184" s="149"/>
      <c r="X1184" s="149"/>
      <c r="Y1184" s="149"/>
      <c r="Z1184" s="150"/>
      <c r="AA1184" s="150"/>
      <c r="AB1184" s="150"/>
      <c r="AC1184" s="138"/>
      <c r="AD1184" s="138"/>
      <c r="AE1184" s="138"/>
      <c r="AF1184" s="138"/>
      <c r="AG1184" s="138"/>
      <c r="AH1184" s="138"/>
      <c r="AI1184" s="138"/>
      <c r="AJ1184" s="138"/>
      <c r="AK1184" s="138"/>
      <c r="AL1184" s="138"/>
      <c r="AM1184" s="139"/>
      <c r="AN1184" s="139"/>
      <c r="AO1184" s="139"/>
      <c r="AP1184" s="139"/>
      <c r="AQ1184" s="140" t="e">
        <f t="shared" si="56"/>
        <v>#N/A</v>
      </c>
      <c r="AR1184" s="103"/>
      <c r="AT1184" s="131" t="str">
        <f t="shared" si="57"/>
        <v>()</v>
      </c>
      <c r="AU1184" s="132" t="e">
        <f t="shared" si="58"/>
        <v>#N/A</v>
      </c>
    </row>
    <row r="1185" spans="1:47">
      <c r="A1185" s="134"/>
      <c r="B1185" s="134"/>
      <c r="C1185" s="135"/>
      <c r="D1185" s="135"/>
      <c r="E1185" s="135"/>
      <c r="F1185" s="135"/>
      <c r="G1185" s="135"/>
      <c r="H1185" s="135"/>
      <c r="I1185" s="135"/>
      <c r="J1185" s="135"/>
      <c r="K1185" s="135"/>
      <c r="L1185" s="135"/>
      <c r="M1185" s="135"/>
      <c r="N1185" s="136"/>
      <c r="O1185" s="137"/>
      <c r="P1185" s="136"/>
      <c r="Q1185" s="136"/>
      <c r="R1185" s="136"/>
      <c r="S1185" s="138"/>
      <c r="T1185" s="149"/>
      <c r="U1185" s="149"/>
      <c r="V1185" s="149"/>
      <c r="W1185" s="149"/>
      <c r="X1185" s="149"/>
      <c r="Y1185" s="149"/>
      <c r="Z1185" s="150"/>
      <c r="AA1185" s="150"/>
      <c r="AB1185" s="150"/>
      <c r="AC1185" s="138"/>
      <c r="AD1185" s="138"/>
      <c r="AE1185" s="138"/>
      <c r="AF1185" s="138"/>
      <c r="AG1185" s="138"/>
      <c r="AH1185" s="138"/>
      <c r="AI1185" s="138"/>
      <c r="AJ1185" s="138"/>
      <c r="AK1185" s="138"/>
      <c r="AL1185" s="138"/>
      <c r="AM1185" s="139"/>
      <c r="AN1185" s="139"/>
      <c r="AO1185" s="139"/>
      <c r="AP1185" s="139"/>
      <c r="AQ1185" s="140" t="e">
        <f t="shared" si="56"/>
        <v>#N/A</v>
      </c>
      <c r="AR1185" s="103"/>
      <c r="AT1185" s="131" t="str">
        <f t="shared" si="57"/>
        <v>()</v>
      </c>
      <c r="AU1185" s="132" t="e">
        <f t="shared" si="58"/>
        <v>#N/A</v>
      </c>
    </row>
    <row r="1186" spans="1:47">
      <c r="A1186" s="134"/>
      <c r="B1186" s="134"/>
      <c r="C1186" s="135"/>
      <c r="D1186" s="135"/>
      <c r="E1186" s="135"/>
      <c r="F1186" s="135"/>
      <c r="G1186" s="135"/>
      <c r="H1186" s="135"/>
      <c r="I1186" s="135"/>
      <c r="J1186" s="135"/>
      <c r="K1186" s="135"/>
      <c r="L1186" s="135"/>
      <c r="M1186" s="135"/>
      <c r="N1186" s="136"/>
      <c r="O1186" s="137"/>
      <c r="P1186" s="136"/>
      <c r="Q1186" s="136"/>
      <c r="R1186" s="136"/>
      <c r="S1186" s="138"/>
      <c r="T1186" s="149"/>
      <c r="U1186" s="149"/>
      <c r="V1186" s="149"/>
      <c r="W1186" s="149"/>
      <c r="X1186" s="149"/>
      <c r="Y1186" s="149"/>
      <c r="Z1186" s="150"/>
      <c r="AA1186" s="150"/>
      <c r="AB1186" s="150"/>
      <c r="AC1186" s="138"/>
      <c r="AD1186" s="138"/>
      <c r="AE1186" s="138"/>
      <c r="AF1186" s="138"/>
      <c r="AG1186" s="138"/>
      <c r="AH1186" s="138"/>
      <c r="AI1186" s="138"/>
      <c r="AJ1186" s="138"/>
      <c r="AK1186" s="138"/>
      <c r="AL1186" s="138"/>
      <c r="AM1186" s="139"/>
      <c r="AN1186" s="139"/>
      <c r="AO1186" s="139"/>
      <c r="AP1186" s="139"/>
      <c r="AQ1186" s="140" t="e">
        <f t="shared" si="56"/>
        <v>#N/A</v>
      </c>
      <c r="AR1186" s="103"/>
      <c r="AT1186" s="131" t="str">
        <f t="shared" si="57"/>
        <v>()</v>
      </c>
      <c r="AU1186" s="132" t="e">
        <f t="shared" si="58"/>
        <v>#N/A</v>
      </c>
    </row>
    <row r="1187" spans="1:47">
      <c r="A1187" s="134"/>
      <c r="B1187" s="134"/>
      <c r="C1187" s="135"/>
      <c r="D1187" s="135"/>
      <c r="E1187" s="135"/>
      <c r="F1187" s="135"/>
      <c r="G1187" s="135"/>
      <c r="H1187" s="135"/>
      <c r="I1187" s="135"/>
      <c r="J1187" s="135"/>
      <c r="K1187" s="135"/>
      <c r="L1187" s="135"/>
      <c r="M1187" s="135"/>
      <c r="N1187" s="136"/>
      <c r="O1187" s="137"/>
      <c r="P1187" s="136"/>
      <c r="Q1187" s="136"/>
      <c r="R1187" s="136"/>
      <c r="S1187" s="138"/>
      <c r="T1187" s="149"/>
      <c r="U1187" s="149"/>
      <c r="V1187" s="149"/>
      <c r="W1187" s="149"/>
      <c r="X1187" s="149"/>
      <c r="Y1187" s="149"/>
      <c r="Z1187" s="150"/>
      <c r="AA1187" s="150"/>
      <c r="AB1187" s="150"/>
      <c r="AC1187" s="138"/>
      <c r="AD1187" s="138"/>
      <c r="AE1187" s="138"/>
      <c r="AF1187" s="138"/>
      <c r="AG1187" s="138"/>
      <c r="AH1187" s="138"/>
      <c r="AI1187" s="138"/>
      <c r="AJ1187" s="138"/>
      <c r="AK1187" s="138"/>
      <c r="AL1187" s="138"/>
      <c r="AM1187" s="139"/>
      <c r="AN1187" s="139"/>
      <c r="AO1187" s="139"/>
      <c r="AP1187" s="139"/>
      <c r="AQ1187" s="140" t="e">
        <f t="shared" si="56"/>
        <v>#N/A</v>
      </c>
      <c r="AR1187" s="103"/>
      <c r="AT1187" s="131" t="str">
        <f t="shared" si="57"/>
        <v>()</v>
      </c>
      <c r="AU1187" s="132" t="e">
        <f t="shared" si="58"/>
        <v>#N/A</v>
      </c>
    </row>
    <row r="1188" spans="1:47">
      <c r="A1188" s="134"/>
      <c r="B1188" s="134"/>
      <c r="C1188" s="135"/>
      <c r="D1188" s="135"/>
      <c r="E1188" s="135"/>
      <c r="F1188" s="135"/>
      <c r="G1188" s="135"/>
      <c r="H1188" s="135"/>
      <c r="I1188" s="135"/>
      <c r="J1188" s="135"/>
      <c r="K1188" s="135"/>
      <c r="L1188" s="135"/>
      <c r="M1188" s="135"/>
      <c r="N1188" s="136"/>
      <c r="O1188" s="137"/>
      <c r="P1188" s="136"/>
      <c r="Q1188" s="136"/>
      <c r="R1188" s="136"/>
      <c r="S1188" s="138"/>
      <c r="T1188" s="149"/>
      <c r="U1188" s="149"/>
      <c r="V1188" s="149"/>
      <c r="W1188" s="149"/>
      <c r="X1188" s="149"/>
      <c r="Y1188" s="149"/>
      <c r="Z1188" s="150"/>
      <c r="AA1188" s="150"/>
      <c r="AB1188" s="150"/>
      <c r="AC1188" s="138"/>
      <c r="AD1188" s="138"/>
      <c r="AE1188" s="138"/>
      <c r="AF1188" s="138"/>
      <c r="AG1188" s="138"/>
      <c r="AH1188" s="138"/>
      <c r="AI1188" s="138"/>
      <c r="AJ1188" s="138"/>
      <c r="AK1188" s="138"/>
      <c r="AL1188" s="138"/>
      <c r="AM1188" s="139"/>
      <c r="AN1188" s="139"/>
      <c r="AO1188" s="139"/>
      <c r="AP1188" s="139"/>
      <c r="AQ1188" s="140" t="e">
        <f t="shared" si="56"/>
        <v>#N/A</v>
      </c>
      <c r="AR1188" s="103"/>
      <c r="AT1188" s="131" t="str">
        <f t="shared" si="57"/>
        <v>()</v>
      </c>
      <c r="AU1188" s="132" t="e">
        <f t="shared" si="58"/>
        <v>#N/A</v>
      </c>
    </row>
    <row r="1189" spans="1:47">
      <c r="A1189" s="134"/>
      <c r="B1189" s="134"/>
      <c r="C1189" s="135"/>
      <c r="D1189" s="135"/>
      <c r="E1189" s="135"/>
      <c r="F1189" s="135"/>
      <c r="G1189" s="135"/>
      <c r="H1189" s="135"/>
      <c r="I1189" s="135"/>
      <c r="J1189" s="135"/>
      <c r="K1189" s="135"/>
      <c r="L1189" s="135"/>
      <c r="M1189" s="135"/>
      <c r="N1189" s="136"/>
      <c r="O1189" s="137"/>
      <c r="P1189" s="136"/>
      <c r="Q1189" s="136"/>
      <c r="R1189" s="136"/>
      <c r="S1189" s="138"/>
      <c r="T1189" s="149"/>
      <c r="U1189" s="149"/>
      <c r="V1189" s="149"/>
      <c r="W1189" s="149"/>
      <c r="X1189" s="149"/>
      <c r="Y1189" s="149"/>
      <c r="Z1189" s="150"/>
      <c r="AA1189" s="150"/>
      <c r="AB1189" s="150"/>
      <c r="AC1189" s="138"/>
      <c r="AD1189" s="138"/>
      <c r="AE1189" s="138"/>
      <c r="AF1189" s="138"/>
      <c r="AG1189" s="138"/>
      <c r="AH1189" s="138"/>
      <c r="AI1189" s="138"/>
      <c r="AJ1189" s="138"/>
      <c r="AK1189" s="138"/>
      <c r="AL1189" s="138"/>
      <c r="AM1189" s="139"/>
      <c r="AN1189" s="139"/>
      <c r="AO1189" s="139"/>
      <c r="AP1189" s="139"/>
      <c r="AQ1189" s="140" t="e">
        <f t="shared" si="56"/>
        <v>#N/A</v>
      </c>
      <c r="AR1189" s="103"/>
      <c r="AT1189" s="131" t="str">
        <f t="shared" si="57"/>
        <v>()</v>
      </c>
      <c r="AU1189" s="132" t="e">
        <f t="shared" si="58"/>
        <v>#N/A</v>
      </c>
    </row>
    <row r="1190" spans="1:47">
      <c r="A1190" s="134"/>
      <c r="B1190" s="134"/>
      <c r="C1190" s="135"/>
      <c r="D1190" s="135"/>
      <c r="E1190" s="135"/>
      <c r="F1190" s="135"/>
      <c r="G1190" s="135"/>
      <c r="H1190" s="135"/>
      <c r="I1190" s="135"/>
      <c r="J1190" s="135"/>
      <c r="K1190" s="135"/>
      <c r="L1190" s="135"/>
      <c r="M1190" s="135"/>
      <c r="N1190" s="136"/>
      <c r="O1190" s="137"/>
      <c r="P1190" s="136"/>
      <c r="Q1190" s="136"/>
      <c r="R1190" s="136"/>
      <c r="S1190" s="138"/>
      <c r="T1190" s="149"/>
      <c r="U1190" s="149"/>
      <c r="V1190" s="149"/>
      <c r="W1190" s="149"/>
      <c r="X1190" s="149"/>
      <c r="Y1190" s="149"/>
      <c r="Z1190" s="150"/>
      <c r="AA1190" s="150"/>
      <c r="AB1190" s="150"/>
      <c r="AC1190" s="138"/>
      <c r="AD1190" s="138"/>
      <c r="AE1190" s="138"/>
      <c r="AF1190" s="138"/>
      <c r="AG1190" s="138"/>
      <c r="AH1190" s="138"/>
      <c r="AI1190" s="138"/>
      <c r="AJ1190" s="138"/>
      <c r="AK1190" s="138"/>
      <c r="AL1190" s="138"/>
      <c r="AM1190" s="139"/>
      <c r="AN1190" s="139"/>
      <c r="AO1190" s="139"/>
      <c r="AP1190" s="139"/>
      <c r="AQ1190" s="140" t="e">
        <f t="shared" si="56"/>
        <v>#N/A</v>
      </c>
      <c r="AR1190" s="103"/>
      <c r="AT1190" s="131" t="str">
        <f t="shared" si="57"/>
        <v>()</v>
      </c>
      <c r="AU1190" s="132" t="e">
        <f t="shared" si="58"/>
        <v>#N/A</v>
      </c>
    </row>
    <row r="1191" spans="1:47">
      <c r="A1191" s="134"/>
      <c r="B1191" s="134"/>
      <c r="C1191" s="135"/>
      <c r="D1191" s="135"/>
      <c r="E1191" s="135"/>
      <c r="F1191" s="135"/>
      <c r="G1191" s="135"/>
      <c r="H1191" s="135"/>
      <c r="I1191" s="135"/>
      <c r="J1191" s="135"/>
      <c r="K1191" s="135"/>
      <c r="L1191" s="135"/>
      <c r="M1191" s="135"/>
      <c r="N1191" s="136"/>
      <c r="O1191" s="137"/>
      <c r="P1191" s="136"/>
      <c r="Q1191" s="136"/>
      <c r="R1191" s="136"/>
      <c r="S1191" s="138"/>
      <c r="T1191" s="149"/>
      <c r="U1191" s="149"/>
      <c r="V1191" s="149"/>
      <c r="W1191" s="149"/>
      <c r="X1191" s="149"/>
      <c r="Y1191" s="149"/>
      <c r="Z1191" s="150"/>
      <c r="AA1191" s="150"/>
      <c r="AB1191" s="150"/>
      <c r="AC1191" s="138"/>
      <c r="AD1191" s="138"/>
      <c r="AE1191" s="138"/>
      <c r="AF1191" s="138"/>
      <c r="AG1191" s="138"/>
      <c r="AH1191" s="138"/>
      <c r="AI1191" s="138"/>
      <c r="AJ1191" s="138"/>
      <c r="AK1191" s="138"/>
      <c r="AL1191" s="138"/>
      <c r="AM1191" s="139"/>
      <c r="AN1191" s="139"/>
      <c r="AO1191" s="139"/>
      <c r="AP1191" s="139"/>
      <c r="AQ1191" s="140" t="e">
        <f t="shared" si="56"/>
        <v>#N/A</v>
      </c>
      <c r="AR1191" s="103"/>
      <c r="AT1191" s="131" t="str">
        <f t="shared" si="57"/>
        <v>()</v>
      </c>
      <c r="AU1191" s="132" t="e">
        <f t="shared" si="58"/>
        <v>#N/A</v>
      </c>
    </row>
    <row r="1192" spans="1:47">
      <c r="A1192" s="134"/>
      <c r="B1192" s="134"/>
      <c r="C1192" s="135"/>
      <c r="D1192" s="135"/>
      <c r="E1192" s="135"/>
      <c r="F1192" s="135"/>
      <c r="G1192" s="135"/>
      <c r="H1192" s="135"/>
      <c r="I1192" s="135"/>
      <c r="J1192" s="135"/>
      <c r="K1192" s="135"/>
      <c r="L1192" s="135"/>
      <c r="M1192" s="135"/>
      <c r="N1192" s="136"/>
      <c r="O1192" s="137"/>
      <c r="P1192" s="136"/>
      <c r="Q1192" s="136"/>
      <c r="R1192" s="136"/>
      <c r="S1192" s="138"/>
      <c r="T1192" s="149"/>
      <c r="U1192" s="149"/>
      <c r="V1192" s="149"/>
      <c r="W1192" s="149"/>
      <c r="X1192" s="149"/>
      <c r="Y1192" s="149"/>
      <c r="Z1192" s="150"/>
      <c r="AA1192" s="150"/>
      <c r="AB1192" s="150"/>
      <c r="AC1192" s="138"/>
      <c r="AD1192" s="138"/>
      <c r="AE1192" s="138"/>
      <c r="AF1192" s="138"/>
      <c r="AG1192" s="138"/>
      <c r="AH1192" s="138"/>
      <c r="AI1192" s="138"/>
      <c r="AJ1192" s="138"/>
      <c r="AK1192" s="138"/>
      <c r="AL1192" s="138"/>
      <c r="AM1192" s="139"/>
      <c r="AN1192" s="139"/>
      <c r="AO1192" s="139"/>
      <c r="AP1192" s="139"/>
      <c r="AQ1192" s="140" t="e">
        <f t="shared" si="56"/>
        <v>#N/A</v>
      </c>
      <c r="AR1192" s="103"/>
      <c r="AT1192" s="131" t="str">
        <f t="shared" si="57"/>
        <v>()</v>
      </c>
      <c r="AU1192" s="132" t="e">
        <f t="shared" si="58"/>
        <v>#N/A</v>
      </c>
    </row>
    <row r="1193" spans="1:47">
      <c r="A1193" s="134"/>
      <c r="B1193" s="134"/>
      <c r="C1193" s="135"/>
      <c r="D1193" s="135"/>
      <c r="E1193" s="135"/>
      <c r="F1193" s="135"/>
      <c r="G1193" s="135"/>
      <c r="H1193" s="135"/>
      <c r="I1193" s="135"/>
      <c r="J1193" s="135"/>
      <c r="K1193" s="135"/>
      <c r="L1193" s="135"/>
      <c r="M1193" s="135"/>
      <c r="N1193" s="136"/>
      <c r="O1193" s="137"/>
      <c r="P1193" s="136"/>
      <c r="Q1193" s="136"/>
      <c r="R1193" s="136"/>
      <c r="S1193" s="138"/>
      <c r="T1193" s="149"/>
      <c r="U1193" s="149"/>
      <c r="V1193" s="149"/>
      <c r="W1193" s="149"/>
      <c r="X1193" s="149"/>
      <c r="Y1193" s="149"/>
      <c r="Z1193" s="150"/>
      <c r="AA1193" s="150"/>
      <c r="AB1193" s="150"/>
      <c r="AC1193" s="138"/>
      <c r="AD1193" s="138"/>
      <c r="AE1193" s="138"/>
      <c r="AF1193" s="138"/>
      <c r="AG1193" s="138"/>
      <c r="AH1193" s="138"/>
      <c r="AI1193" s="138"/>
      <c r="AJ1193" s="138"/>
      <c r="AK1193" s="138"/>
      <c r="AL1193" s="138"/>
      <c r="AM1193" s="139"/>
      <c r="AN1193" s="139"/>
      <c r="AO1193" s="139"/>
      <c r="AP1193" s="139"/>
      <c r="AQ1193" s="140" t="e">
        <f t="shared" si="56"/>
        <v>#N/A</v>
      </c>
      <c r="AR1193" s="103"/>
      <c r="AT1193" s="131" t="str">
        <f t="shared" si="57"/>
        <v>()</v>
      </c>
      <c r="AU1193" s="132" t="e">
        <f t="shared" si="58"/>
        <v>#N/A</v>
      </c>
    </row>
    <row r="1194" spans="1:47">
      <c r="A1194" s="134"/>
      <c r="B1194" s="134"/>
      <c r="C1194" s="135"/>
      <c r="D1194" s="135"/>
      <c r="E1194" s="135"/>
      <c r="F1194" s="135"/>
      <c r="G1194" s="135"/>
      <c r="H1194" s="135"/>
      <c r="I1194" s="135"/>
      <c r="J1194" s="135"/>
      <c r="K1194" s="135"/>
      <c r="L1194" s="135"/>
      <c r="M1194" s="135"/>
      <c r="N1194" s="136"/>
      <c r="O1194" s="137"/>
      <c r="P1194" s="136"/>
      <c r="Q1194" s="136"/>
      <c r="R1194" s="136"/>
      <c r="S1194" s="138"/>
      <c r="T1194" s="149"/>
      <c r="U1194" s="149"/>
      <c r="V1194" s="149"/>
      <c r="W1194" s="149"/>
      <c r="X1194" s="149"/>
      <c r="Y1194" s="149"/>
      <c r="Z1194" s="150"/>
      <c r="AA1194" s="150"/>
      <c r="AB1194" s="150"/>
      <c r="AC1194" s="138"/>
      <c r="AD1194" s="138"/>
      <c r="AE1194" s="138"/>
      <c r="AF1194" s="138"/>
      <c r="AG1194" s="138"/>
      <c r="AH1194" s="138"/>
      <c r="AI1194" s="138"/>
      <c r="AJ1194" s="138"/>
      <c r="AK1194" s="138"/>
      <c r="AL1194" s="138"/>
      <c r="AM1194" s="139"/>
      <c r="AN1194" s="139"/>
      <c r="AO1194" s="139"/>
      <c r="AP1194" s="139"/>
      <c r="AQ1194" s="140" t="e">
        <f t="shared" si="56"/>
        <v>#N/A</v>
      </c>
      <c r="AR1194" s="103"/>
      <c r="AT1194" s="131" t="str">
        <f t="shared" si="57"/>
        <v>()</v>
      </c>
      <c r="AU1194" s="132" t="e">
        <f t="shared" si="58"/>
        <v>#N/A</v>
      </c>
    </row>
    <row r="1195" spans="1:47">
      <c r="A1195" s="134"/>
      <c r="B1195" s="134"/>
      <c r="C1195" s="135"/>
      <c r="D1195" s="135"/>
      <c r="E1195" s="135"/>
      <c r="F1195" s="135"/>
      <c r="G1195" s="135"/>
      <c r="H1195" s="135"/>
      <c r="I1195" s="135"/>
      <c r="J1195" s="135"/>
      <c r="K1195" s="135"/>
      <c r="L1195" s="135"/>
      <c r="M1195" s="135"/>
      <c r="N1195" s="136"/>
      <c r="O1195" s="137"/>
      <c r="P1195" s="136"/>
      <c r="Q1195" s="136"/>
      <c r="R1195" s="136"/>
      <c r="S1195" s="138"/>
      <c r="T1195" s="149"/>
      <c r="U1195" s="149"/>
      <c r="V1195" s="149"/>
      <c r="W1195" s="149"/>
      <c r="X1195" s="149"/>
      <c r="Y1195" s="149"/>
      <c r="Z1195" s="150"/>
      <c r="AA1195" s="150"/>
      <c r="AB1195" s="150"/>
      <c r="AC1195" s="138"/>
      <c r="AD1195" s="138"/>
      <c r="AE1195" s="138"/>
      <c r="AF1195" s="138"/>
      <c r="AG1195" s="138"/>
      <c r="AH1195" s="138"/>
      <c r="AI1195" s="138"/>
      <c r="AJ1195" s="138"/>
      <c r="AK1195" s="138"/>
      <c r="AL1195" s="138"/>
      <c r="AM1195" s="139"/>
      <c r="AN1195" s="139"/>
      <c r="AO1195" s="139"/>
      <c r="AP1195" s="139"/>
      <c r="AQ1195" s="140" t="e">
        <f t="shared" si="56"/>
        <v>#N/A</v>
      </c>
      <c r="AR1195" s="103"/>
      <c r="AT1195" s="131" t="str">
        <f t="shared" si="57"/>
        <v>()</v>
      </c>
      <c r="AU1195" s="132" t="e">
        <f t="shared" si="58"/>
        <v>#N/A</v>
      </c>
    </row>
    <row r="1196" spans="1:47">
      <c r="A1196" s="134"/>
      <c r="B1196" s="134"/>
      <c r="C1196" s="135"/>
      <c r="D1196" s="135"/>
      <c r="E1196" s="135"/>
      <c r="F1196" s="135"/>
      <c r="G1196" s="135"/>
      <c r="H1196" s="135"/>
      <c r="I1196" s="135"/>
      <c r="J1196" s="135"/>
      <c r="K1196" s="135"/>
      <c r="L1196" s="135"/>
      <c r="M1196" s="135"/>
      <c r="N1196" s="136"/>
      <c r="O1196" s="137"/>
      <c r="P1196" s="136"/>
      <c r="Q1196" s="136"/>
      <c r="R1196" s="136"/>
      <c r="S1196" s="138"/>
      <c r="T1196" s="149"/>
      <c r="U1196" s="149"/>
      <c r="V1196" s="149"/>
      <c r="W1196" s="149"/>
      <c r="X1196" s="149"/>
      <c r="Y1196" s="149"/>
      <c r="Z1196" s="150"/>
      <c r="AA1196" s="150"/>
      <c r="AB1196" s="150"/>
      <c r="AC1196" s="138"/>
      <c r="AD1196" s="138"/>
      <c r="AE1196" s="138"/>
      <c r="AF1196" s="138"/>
      <c r="AG1196" s="138"/>
      <c r="AH1196" s="138"/>
      <c r="AI1196" s="138"/>
      <c r="AJ1196" s="138"/>
      <c r="AK1196" s="138"/>
      <c r="AL1196" s="138"/>
      <c r="AM1196" s="139"/>
      <c r="AN1196" s="139"/>
      <c r="AO1196" s="139"/>
      <c r="AP1196" s="139"/>
      <c r="AQ1196" s="140" t="e">
        <f t="shared" si="56"/>
        <v>#N/A</v>
      </c>
      <c r="AR1196" s="103"/>
      <c r="AT1196" s="131" t="str">
        <f t="shared" si="57"/>
        <v>()</v>
      </c>
      <c r="AU1196" s="132" t="e">
        <f t="shared" si="58"/>
        <v>#N/A</v>
      </c>
    </row>
    <row r="1197" spans="1:47">
      <c r="A1197" s="134"/>
      <c r="B1197" s="134"/>
      <c r="C1197" s="135"/>
      <c r="D1197" s="135"/>
      <c r="E1197" s="135"/>
      <c r="F1197" s="135"/>
      <c r="G1197" s="135"/>
      <c r="H1197" s="135"/>
      <c r="I1197" s="135"/>
      <c r="J1197" s="135"/>
      <c r="K1197" s="135"/>
      <c r="L1197" s="135"/>
      <c r="M1197" s="135"/>
      <c r="N1197" s="136"/>
      <c r="O1197" s="137"/>
      <c r="P1197" s="136"/>
      <c r="Q1197" s="136"/>
      <c r="R1197" s="136"/>
      <c r="S1197" s="138"/>
      <c r="T1197" s="149"/>
      <c r="U1197" s="149"/>
      <c r="V1197" s="149"/>
      <c r="W1197" s="149"/>
      <c r="X1197" s="149"/>
      <c r="Y1197" s="149"/>
      <c r="Z1197" s="150"/>
      <c r="AA1197" s="150"/>
      <c r="AB1197" s="150"/>
      <c r="AC1197" s="138"/>
      <c r="AD1197" s="138"/>
      <c r="AE1197" s="138"/>
      <c r="AF1197" s="138"/>
      <c r="AG1197" s="138"/>
      <c r="AH1197" s="138"/>
      <c r="AI1197" s="138"/>
      <c r="AJ1197" s="138"/>
      <c r="AK1197" s="138"/>
      <c r="AL1197" s="138"/>
      <c r="AM1197" s="139"/>
      <c r="AN1197" s="139"/>
      <c r="AO1197" s="139"/>
      <c r="AP1197" s="139"/>
      <c r="AQ1197" s="140" t="e">
        <f t="shared" si="56"/>
        <v>#N/A</v>
      </c>
      <c r="AR1197" s="103"/>
      <c r="AT1197" s="131" t="str">
        <f t="shared" si="57"/>
        <v>()</v>
      </c>
      <c r="AU1197" s="132" t="e">
        <f t="shared" si="58"/>
        <v>#N/A</v>
      </c>
    </row>
    <row r="1198" spans="1:47">
      <c r="A1198" s="134"/>
      <c r="B1198" s="134"/>
      <c r="C1198" s="135"/>
      <c r="D1198" s="135"/>
      <c r="E1198" s="135"/>
      <c r="F1198" s="135"/>
      <c r="G1198" s="135"/>
      <c r="H1198" s="135"/>
      <c r="I1198" s="135"/>
      <c r="J1198" s="135"/>
      <c r="K1198" s="135"/>
      <c r="L1198" s="135"/>
      <c r="M1198" s="135"/>
      <c r="N1198" s="136"/>
      <c r="O1198" s="137"/>
      <c r="P1198" s="136"/>
      <c r="Q1198" s="136"/>
      <c r="R1198" s="136"/>
      <c r="S1198" s="138"/>
      <c r="T1198" s="149"/>
      <c r="U1198" s="149"/>
      <c r="V1198" s="149"/>
      <c r="W1198" s="149"/>
      <c r="X1198" s="149"/>
      <c r="Y1198" s="149"/>
      <c r="Z1198" s="150"/>
      <c r="AA1198" s="150"/>
      <c r="AB1198" s="150"/>
      <c r="AC1198" s="138"/>
      <c r="AD1198" s="138"/>
      <c r="AE1198" s="138"/>
      <c r="AF1198" s="138"/>
      <c r="AG1198" s="138"/>
      <c r="AH1198" s="138"/>
      <c r="AI1198" s="138"/>
      <c r="AJ1198" s="138"/>
      <c r="AK1198" s="138"/>
      <c r="AL1198" s="138"/>
      <c r="AM1198" s="139"/>
      <c r="AN1198" s="139"/>
      <c r="AO1198" s="139"/>
      <c r="AP1198" s="139"/>
      <c r="AQ1198" s="140" t="e">
        <f t="shared" si="56"/>
        <v>#N/A</v>
      </c>
      <c r="AR1198" s="103"/>
      <c r="AT1198" s="131" t="str">
        <f t="shared" si="57"/>
        <v>()</v>
      </c>
      <c r="AU1198" s="132" t="e">
        <f t="shared" si="58"/>
        <v>#N/A</v>
      </c>
    </row>
    <row r="1199" spans="1:47">
      <c r="A1199" s="134"/>
      <c r="B1199" s="134"/>
      <c r="C1199" s="135"/>
      <c r="D1199" s="135"/>
      <c r="E1199" s="135"/>
      <c r="F1199" s="135"/>
      <c r="G1199" s="135"/>
      <c r="H1199" s="135"/>
      <c r="I1199" s="135"/>
      <c r="J1199" s="135"/>
      <c r="K1199" s="135"/>
      <c r="L1199" s="135"/>
      <c r="M1199" s="135"/>
      <c r="N1199" s="136"/>
      <c r="O1199" s="137"/>
      <c r="P1199" s="136"/>
      <c r="Q1199" s="136"/>
      <c r="R1199" s="136"/>
      <c r="S1199" s="138"/>
      <c r="T1199" s="149"/>
      <c r="U1199" s="149"/>
      <c r="V1199" s="149"/>
      <c r="W1199" s="149"/>
      <c r="X1199" s="149"/>
      <c r="Y1199" s="149"/>
      <c r="Z1199" s="150"/>
      <c r="AA1199" s="150"/>
      <c r="AB1199" s="150"/>
      <c r="AC1199" s="138"/>
      <c r="AD1199" s="138"/>
      <c r="AE1199" s="138"/>
      <c r="AF1199" s="138"/>
      <c r="AG1199" s="138"/>
      <c r="AH1199" s="138"/>
      <c r="AI1199" s="138"/>
      <c r="AJ1199" s="138"/>
      <c r="AK1199" s="138"/>
      <c r="AL1199" s="138"/>
      <c r="AM1199" s="139"/>
      <c r="AN1199" s="139"/>
      <c r="AO1199" s="139"/>
      <c r="AP1199" s="139"/>
      <c r="AQ1199" s="140" t="e">
        <f t="shared" si="56"/>
        <v>#N/A</v>
      </c>
      <c r="AR1199" s="103"/>
      <c r="AT1199" s="131" t="str">
        <f t="shared" si="57"/>
        <v>()</v>
      </c>
      <c r="AU1199" s="132" t="e">
        <f t="shared" si="58"/>
        <v>#N/A</v>
      </c>
    </row>
    <row r="1200" spans="1:47">
      <c r="A1200" s="134"/>
      <c r="B1200" s="134"/>
      <c r="C1200" s="135"/>
      <c r="D1200" s="135"/>
      <c r="E1200" s="135"/>
      <c r="F1200" s="135"/>
      <c r="G1200" s="135"/>
      <c r="H1200" s="135"/>
      <c r="I1200" s="135"/>
      <c r="J1200" s="135"/>
      <c r="K1200" s="135"/>
      <c r="L1200" s="135"/>
      <c r="M1200" s="135"/>
      <c r="N1200" s="136"/>
      <c r="O1200" s="137"/>
      <c r="P1200" s="136"/>
      <c r="Q1200" s="136"/>
      <c r="R1200" s="136"/>
      <c r="S1200" s="138"/>
      <c r="T1200" s="149"/>
      <c r="U1200" s="149"/>
      <c r="V1200" s="149"/>
      <c r="W1200" s="149"/>
      <c r="X1200" s="149"/>
      <c r="Y1200" s="149"/>
      <c r="Z1200" s="150"/>
      <c r="AA1200" s="150"/>
      <c r="AB1200" s="150"/>
      <c r="AC1200" s="138"/>
      <c r="AD1200" s="138"/>
      <c r="AE1200" s="138"/>
      <c r="AF1200" s="138"/>
      <c r="AG1200" s="138"/>
      <c r="AH1200" s="138"/>
      <c r="AI1200" s="138"/>
      <c r="AJ1200" s="138"/>
      <c r="AK1200" s="138"/>
      <c r="AL1200" s="138"/>
      <c r="AM1200" s="139"/>
      <c r="AN1200" s="139"/>
      <c r="AO1200" s="139"/>
      <c r="AP1200" s="139"/>
      <c r="AQ1200" s="140" t="e">
        <f t="shared" si="56"/>
        <v>#N/A</v>
      </c>
      <c r="AR1200" s="103"/>
      <c r="AT1200" s="131" t="str">
        <f t="shared" si="57"/>
        <v>()</v>
      </c>
      <c r="AU1200" s="132" t="e">
        <f t="shared" si="58"/>
        <v>#N/A</v>
      </c>
    </row>
    <row r="1201" spans="1:47">
      <c r="A1201" s="134"/>
      <c r="B1201" s="134"/>
      <c r="C1201" s="135"/>
      <c r="D1201" s="135"/>
      <c r="E1201" s="135"/>
      <c r="F1201" s="135"/>
      <c r="G1201" s="135"/>
      <c r="H1201" s="135"/>
      <c r="I1201" s="135"/>
      <c r="J1201" s="135"/>
      <c r="K1201" s="135"/>
      <c r="L1201" s="135"/>
      <c r="M1201" s="135"/>
      <c r="N1201" s="136"/>
      <c r="O1201" s="137"/>
      <c r="P1201" s="136"/>
      <c r="Q1201" s="136"/>
      <c r="R1201" s="136"/>
      <c r="S1201" s="138"/>
      <c r="T1201" s="149"/>
      <c r="U1201" s="149"/>
      <c r="V1201" s="149"/>
      <c r="W1201" s="149"/>
      <c r="X1201" s="149"/>
      <c r="Y1201" s="149"/>
      <c r="Z1201" s="150"/>
      <c r="AA1201" s="150"/>
      <c r="AB1201" s="150"/>
      <c r="AC1201" s="138"/>
      <c r="AD1201" s="138"/>
      <c r="AE1201" s="138"/>
      <c r="AF1201" s="138"/>
      <c r="AG1201" s="138"/>
      <c r="AH1201" s="138"/>
      <c r="AI1201" s="138"/>
      <c r="AJ1201" s="138"/>
      <c r="AK1201" s="138"/>
      <c r="AL1201" s="138"/>
      <c r="AM1201" s="139"/>
      <c r="AN1201" s="139"/>
      <c r="AO1201" s="139"/>
      <c r="AP1201" s="139"/>
      <c r="AQ1201" s="140" t="e">
        <f t="shared" si="56"/>
        <v>#N/A</v>
      </c>
      <c r="AR1201" s="103"/>
      <c r="AT1201" s="131" t="str">
        <f t="shared" si="57"/>
        <v>()</v>
      </c>
      <c r="AU1201" s="132" t="e">
        <f t="shared" si="58"/>
        <v>#N/A</v>
      </c>
    </row>
    <row r="1202" spans="1:47">
      <c r="A1202" s="134"/>
      <c r="B1202" s="134"/>
      <c r="C1202" s="135"/>
      <c r="D1202" s="135"/>
      <c r="E1202" s="135"/>
      <c r="F1202" s="135"/>
      <c r="G1202" s="135"/>
      <c r="H1202" s="135"/>
      <c r="I1202" s="135"/>
      <c r="J1202" s="135"/>
      <c r="K1202" s="135"/>
      <c r="L1202" s="135"/>
      <c r="M1202" s="135"/>
      <c r="N1202" s="136"/>
      <c r="O1202" s="137"/>
      <c r="P1202" s="136"/>
      <c r="Q1202" s="136"/>
      <c r="R1202" s="136"/>
      <c r="S1202" s="138"/>
      <c r="T1202" s="149"/>
      <c r="U1202" s="149"/>
      <c r="V1202" s="149"/>
      <c r="W1202" s="149"/>
      <c r="X1202" s="149"/>
      <c r="Y1202" s="149"/>
      <c r="Z1202" s="150"/>
      <c r="AA1202" s="150"/>
      <c r="AB1202" s="150"/>
      <c r="AC1202" s="138"/>
      <c r="AD1202" s="138"/>
      <c r="AE1202" s="138"/>
      <c r="AF1202" s="138"/>
      <c r="AG1202" s="138"/>
      <c r="AH1202" s="138"/>
      <c r="AI1202" s="138"/>
      <c r="AJ1202" s="138"/>
      <c r="AK1202" s="138"/>
      <c r="AL1202" s="138"/>
      <c r="AM1202" s="139"/>
      <c r="AN1202" s="139"/>
      <c r="AO1202" s="139"/>
      <c r="AP1202" s="139"/>
      <c r="AQ1202" s="140" t="e">
        <f t="shared" si="56"/>
        <v>#N/A</v>
      </c>
      <c r="AR1202" s="103"/>
      <c r="AT1202" s="131" t="str">
        <f t="shared" si="57"/>
        <v>()</v>
      </c>
      <c r="AU1202" s="132" t="e">
        <f t="shared" si="58"/>
        <v>#N/A</v>
      </c>
    </row>
    <row r="1203" spans="1:47">
      <c r="A1203" s="134"/>
      <c r="B1203" s="134"/>
      <c r="C1203" s="135"/>
      <c r="D1203" s="135"/>
      <c r="E1203" s="135"/>
      <c r="F1203" s="135"/>
      <c r="G1203" s="135"/>
      <c r="H1203" s="135"/>
      <c r="I1203" s="135"/>
      <c r="J1203" s="135"/>
      <c r="K1203" s="135"/>
      <c r="L1203" s="135"/>
      <c r="M1203" s="135"/>
      <c r="N1203" s="136"/>
      <c r="O1203" s="137"/>
      <c r="P1203" s="136"/>
      <c r="Q1203" s="136"/>
      <c r="R1203" s="136"/>
      <c r="S1203" s="138"/>
      <c r="T1203" s="149"/>
      <c r="U1203" s="149"/>
      <c r="V1203" s="149"/>
      <c r="W1203" s="149"/>
      <c r="X1203" s="149"/>
      <c r="Y1203" s="149"/>
      <c r="Z1203" s="150"/>
      <c r="AA1203" s="150"/>
      <c r="AB1203" s="150"/>
      <c r="AC1203" s="138"/>
      <c r="AD1203" s="138"/>
      <c r="AE1203" s="138"/>
      <c r="AF1203" s="138"/>
      <c r="AG1203" s="138"/>
      <c r="AH1203" s="138"/>
      <c r="AI1203" s="138"/>
      <c r="AJ1203" s="138"/>
      <c r="AK1203" s="138"/>
      <c r="AL1203" s="138"/>
      <c r="AM1203" s="139"/>
      <c r="AN1203" s="139"/>
      <c r="AO1203" s="139"/>
      <c r="AP1203" s="139"/>
      <c r="AQ1203" s="140" t="e">
        <f t="shared" si="56"/>
        <v>#N/A</v>
      </c>
      <c r="AR1203" s="103"/>
      <c r="AT1203" s="131" t="str">
        <f t="shared" si="57"/>
        <v>()</v>
      </c>
      <c r="AU1203" s="132" t="e">
        <f t="shared" si="58"/>
        <v>#N/A</v>
      </c>
    </row>
    <row r="1204" spans="1:47">
      <c r="A1204" s="134"/>
      <c r="B1204" s="134"/>
      <c r="C1204" s="135"/>
      <c r="D1204" s="135"/>
      <c r="E1204" s="135"/>
      <c r="F1204" s="135"/>
      <c r="G1204" s="135"/>
      <c r="H1204" s="135"/>
      <c r="I1204" s="135"/>
      <c r="J1204" s="135"/>
      <c r="K1204" s="135"/>
      <c r="L1204" s="135"/>
      <c r="M1204" s="135"/>
      <c r="N1204" s="136"/>
      <c r="O1204" s="137"/>
      <c r="P1204" s="136"/>
      <c r="Q1204" s="136"/>
      <c r="R1204" s="136"/>
      <c r="S1204" s="138"/>
      <c r="T1204" s="149"/>
      <c r="U1204" s="149"/>
      <c r="V1204" s="149"/>
      <c r="W1204" s="149"/>
      <c r="X1204" s="149"/>
      <c r="Y1204" s="149"/>
      <c r="Z1204" s="150"/>
      <c r="AA1204" s="150"/>
      <c r="AB1204" s="150"/>
      <c r="AC1204" s="138"/>
      <c r="AD1204" s="138"/>
      <c r="AE1204" s="138"/>
      <c r="AF1204" s="138"/>
      <c r="AG1204" s="138"/>
      <c r="AH1204" s="138"/>
      <c r="AI1204" s="138"/>
      <c r="AJ1204" s="138"/>
      <c r="AK1204" s="138"/>
      <c r="AL1204" s="138"/>
      <c r="AM1204" s="139"/>
      <c r="AN1204" s="139"/>
      <c r="AO1204" s="139"/>
      <c r="AP1204" s="139"/>
      <c r="AQ1204" s="140" t="e">
        <f t="shared" si="56"/>
        <v>#N/A</v>
      </c>
      <c r="AR1204" s="103"/>
      <c r="AT1204" s="131" t="str">
        <f t="shared" si="57"/>
        <v>()</v>
      </c>
      <c r="AU1204" s="132" t="e">
        <f t="shared" si="58"/>
        <v>#N/A</v>
      </c>
    </row>
    <row r="1205" spans="1:47">
      <c r="A1205" s="134"/>
      <c r="B1205" s="134"/>
      <c r="C1205" s="135"/>
      <c r="D1205" s="135"/>
      <c r="E1205" s="135"/>
      <c r="F1205" s="135"/>
      <c r="G1205" s="135"/>
      <c r="H1205" s="135"/>
      <c r="I1205" s="135"/>
      <c r="J1205" s="135"/>
      <c r="K1205" s="135"/>
      <c r="L1205" s="135"/>
      <c r="M1205" s="135"/>
      <c r="N1205" s="136"/>
      <c r="O1205" s="137"/>
      <c r="P1205" s="136"/>
      <c r="Q1205" s="136"/>
      <c r="R1205" s="136"/>
      <c r="S1205" s="138"/>
      <c r="T1205" s="149"/>
      <c r="U1205" s="149"/>
      <c r="V1205" s="149"/>
      <c r="W1205" s="149"/>
      <c r="X1205" s="149"/>
      <c r="Y1205" s="149"/>
      <c r="Z1205" s="150"/>
      <c r="AA1205" s="150"/>
      <c r="AB1205" s="150"/>
      <c r="AC1205" s="138"/>
      <c r="AD1205" s="138"/>
      <c r="AE1205" s="138"/>
      <c r="AF1205" s="138"/>
      <c r="AG1205" s="138"/>
      <c r="AH1205" s="138"/>
      <c r="AI1205" s="138"/>
      <c r="AJ1205" s="138"/>
      <c r="AK1205" s="138"/>
      <c r="AL1205" s="138"/>
      <c r="AM1205" s="139"/>
      <c r="AN1205" s="139"/>
      <c r="AO1205" s="139"/>
      <c r="AP1205" s="139"/>
      <c r="AQ1205" s="140" t="e">
        <f t="shared" si="56"/>
        <v>#N/A</v>
      </c>
      <c r="AR1205" s="103"/>
      <c r="AT1205" s="131" t="str">
        <f t="shared" si="57"/>
        <v>()</v>
      </c>
      <c r="AU1205" s="132" t="e">
        <f t="shared" si="58"/>
        <v>#N/A</v>
      </c>
    </row>
    <row r="1206" spans="1:47">
      <c r="A1206" s="134"/>
      <c r="B1206" s="134"/>
      <c r="C1206" s="135"/>
      <c r="D1206" s="135"/>
      <c r="E1206" s="135"/>
      <c r="F1206" s="135"/>
      <c r="G1206" s="135"/>
      <c r="H1206" s="135"/>
      <c r="I1206" s="135"/>
      <c r="J1206" s="135"/>
      <c r="K1206" s="135"/>
      <c r="L1206" s="135"/>
      <c r="M1206" s="135"/>
      <c r="N1206" s="136"/>
      <c r="O1206" s="137"/>
      <c r="P1206" s="136"/>
      <c r="Q1206" s="136"/>
      <c r="R1206" s="136"/>
      <c r="S1206" s="138"/>
      <c r="T1206" s="149"/>
      <c r="U1206" s="149"/>
      <c r="V1206" s="149"/>
      <c r="W1206" s="149"/>
      <c r="X1206" s="149"/>
      <c r="Y1206" s="149"/>
      <c r="Z1206" s="150"/>
      <c r="AA1206" s="150"/>
      <c r="AB1206" s="150"/>
      <c r="AC1206" s="138"/>
      <c r="AD1206" s="138"/>
      <c r="AE1206" s="138"/>
      <c r="AF1206" s="138"/>
      <c r="AG1206" s="138"/>
      <c r="AH1206" s="138"/>
      <c r="AI1206" s="138"/>
      <c r="AJ1206" s="138"/>
      <c r="AK1206" s="138"/>
      <c r="AL1206" s="138"/>
      <c r="AM1206" s="139"/>
      <c r="AN1206" s="139"/>
      <c r="AO1206" s="139"/>
      <c r="AP1206" s="139"/>
      <c r="AQ1206" s="140" t="e">
        <f t="shared" si="56"/>
        <v>#N/A</v>
      </c>
      <c r="AR1206" s="103"/>
      <c r="AT1206" s="131" t="str">
        <f t="shared" si="57"/>
        <v>()</v>
      </c>
      <c r="AU1206" s="132" t="e">
        <f t="shared" si="58"/>
        <v>#N/A</v>
      </c>
    </row>
    <row r="1207" spans="1:47">
      <c r="A1207" s="134"/>
      <c r="B1207" s="134"/>
      <c r="C1207" s="135"/>
      <c r="D1207" s="135"/>
      <c r="E1207" s="135"/>
      <c r="F1207" s="135"/>
      <c r="G1207" s="135"/>
      <c r="H1207" s="135"/>
      <c r="I1207" s="135"/>
      <c r="J1207" s="135"/>
      <c r="K1207" s="135"/>
      <c r="L1207" s="135"/>
      <c r="M1207" s="135"/>
      <c r="N1207" s="136"/>
      <c r="O1207" s="137"/>
      <c r="P1207" s="136"/>
      <c r="Q1207" s="136"/>
      <c r="R1207" s="136"/>
      <c r="S1207" s="138"/>
      <c r="T1207" s="149"/>
      <c r="U1207" s="149"/>
      <c r="V1207" s="149"/>
      <c r="W1207" s="149"/>
      <c r="X1207" s="149"/>
      <c r="Y1207" s="149"/>
      <c r="Z1207" s="150"/>
      <c r="AA1207" s="150"/>
      <c r="AB1207" s="150"/>
      <c r="AC1207" s="138"/>
      <c r="AD1207" s="138"/>
      <c r="AE1207" s="138"/>
      <c r="AF1207" s="138"/>
      <c r="AG1207" s="138"/>
      <c r="AH1207" s="138"/>
      <c r="AI1207" s="138"/>
      <c r="AJ1207" s="138"/>
      <c r="AK1207" s="138"/>
      <c r="AL1207" s="138"/>
      <c r="AM1207" s="139"/>
      <c r="AN1207" s="139"/>
      <c r="AO1207" s="139"/>
      <c r="AP1207" s="139"/>
      <c r="AQ1207" s="140" t="e">
        <f t="shared" si="56"/>
        <v>#N/A</v>
      </c>
      <c r="AR1207" s="103"/>
      <c r="AT1207" s="131" t="str">
        <f t="shared" si="57"/>
        <v>()</v>
      </c>
      <c r="AU1207" s="132" t="e">
        <f t="shared" si="58"/>
        <v>#N/A</v>
      </c>
    </row>
    <row r="1208" spans="1:47">
      <c r="A1208" s="134"/>
      <c r="B1208" s="134"/>
      <c r="C1208" s="135"/>
      <c r="D1208" s="135"/>
      <c r="E1208" s="135"/>
      <c r="F1208" s="135"/>
      <c r="G1208" s="135"/>
      <c r="H1208" s="135"/>
      <c r="I1208" s="135"/>
      <c r="J1208" s="135"/>
      <c r="K1208" s="135"/>
      <c r="L1208" s="135"/>
      <c r="M1208" s="135"/>
      <c r="N1208" s="136"/>
      <c r="O1208" s="137"/>
      <c r="P1208" s="136"/>
      <c r="Q1208" s="136"/>
      <c r="R1208" s="136"/>
      <c r="S1208" s="138"/>
      <c r="T1208" s="149"/>
      <c r="U1208" s="149"/>
      <c r="V1208" s="149"/>
      <c r="W1208" s="149"/>
      <c r="X1208" s="149"/>
      <c r="Y1208" s="149"/>
      <c r="Z1208" s="150"/>
      <c r="AA1208" s="150"/>
      <c r="AB1208" s="150"/>
      <c r="AC1208" s="138"/>
      <c r="AD1208" s="138"/>
      <c r="AE1208" s="138"/>
      <c r="AF1208" s="138"/>
      <c r="AG1208" s="138"/>
      <c r="AH1208" s="138"/>
      <c r="AI1208" s="138"/>
      <c r="AJ1208" s="138"/>
      <c r="AK1208" s="138"/>
      <c r="AL1208" s="138"/>
      <c r="AM1208" s="139"/>
      <c r="AN1208" s="139"/>
      <c r="AO1208" s="139"/>
      <c r="AP1208" s="139"/>
      <c r="AQ1208" s="140" t="e">
        <f t="shared" si="56"/>
        <v>#N/A</v>
      </c>
      <c r="AR1208" s="103"/>
      <c r="AT1208" s="131" t="str">
        <f t="shared" si="57"/>
        <v>()</v>
      </c>
      <c r="AU1208" s="132" t="e">
        <f t="shared" si="58"/>
        <v>#N/A</v>
      </c>
    </row>
    <row r="1209" spans="1:47">
      <c r="A1209" s="134"/>
      <c r="B1209" s="134"/>
      <c r="C1209" s="135"/>
      <c r="D1209" s="135"/>
      <c r="E1209" s="135"/>
      <c r="F1209" s="135"/>
      <c r="G1209" s="135"/>
      <c r="H1209" s="135"/>
      <c r="I1209" s="135"/>
      <c r="J1209" s="135"/>
      <c r="K1209" s="135"/>
      <c r="L1209" s="135"/>
      <c r="M1209" s="135"/>
      <c r="N1209" s="136"/>
      <c r="O1209" s="137"/>
      <c r="P1209" s="136"/>
      <c r="Q1209" s="136"/>
      <c r="R1209" s="136"/>
      <c r="S1209" s="138"/>
      <c r="T1209" s="149"/>
      <c r="U1209" s="149"/>
      <c r="V1209" s="149"/>
      <c r="W1209" s="149"/>
      <c r="X1209" s="149"/>
      <c r="Y1209" s="149"/>
      <c r="Z1209" s="150"/>
      <c r="AA1209" s="150"/>
      <c r="AB1209" s="150"/>
      <c r="AC1209" s="138"/>
      <c r="AD1209" s="138"/>
      <c r="AE1209" s="138"/>
      <c r="AF1209" s="138"/>
      <c r="AG1209" s="138"/>
      <c r="AH1209" s="138"/>
      <c r="AI1209" s="138"/>
      <c r="AJ1209" s="138"/>
      <c r="AK1209" s="138"/>
      <c r="AL1209" s="138"/>
      <c r="AM1209" s="139"/>
      <c r="AN1209" s="139"/>
      <c r="AO1209" s="139"/>
      <c r="AP1209" s="139"/>
      <c r="AQ1209" s="140" t="e">
        <f t="shared" si="56"/>
        <v>#N/A</v>
      </c>
      <c r="AR1209" s="103"/>
      <c r="AT1209" s="131" t="str">
        <f t="shared" si="57"/>
        <v>()</v>
      </c>
      <c r="AU1209" s="132" t="e">
        <f t="shared" si="58"/>
        <v>#N/A</v>
      </c>
    </row>
    <row r="1210" spans="1:47">
      <c r="A1210" s="134"/>
      <c r="B1210" s="134"/>
      <c r="C1210" s="135"/>
      <c r="D1210" s="135"/>
      <c r="E1210" s="135"/>
      <c r="F1210" s="135"/>
      <c r="G1210" s="135"/>
      <c r="H1210" s="135"/>
      <c r="I1210" s="135"/>
      <c r="J1210" s="135"/>
      <c r="K1210" s="135"/>
      <c r="L1210" s="135"/>
      <c r="M1210" s="135"/>
      <c r="N1210" s="136"/>
      <c r="O1210" s="137"/>
      <c r="P1210" s="136"/>
      <c r="Q1210" s="136"/>
      <c r="R1210" s="136"/>
      <c r="S1210" s="138"/>
      <c r="T1210" s="149"/>
      <c r="U1210" s="149"/>
      <c r="V1210" s="149"/>
      <c r="W1210" s="149"/>
      <c r="X1210" s="149"/>
      <c r="Y1210" s="149"/>
      <c r="Z1210" s="150"/>
      <c r="AA1210" s="150"/>
      <c r="AB1210" s="150"/>
      <c r="AC1210" s="138"/>
      <c r="AD1210" s="138"/>
      <c r="AE1210" s="138"/>
      <c r="AF1210" s="138"/>
      <c r="AG1210" s="138"/>
      <c r="AH1210" s="138"/>
      <c r="AI1210" s="138"/>
      <c r="AJ1210" s="138"/>
      <c r="AK1210" s="138"/>
      <c r="AL1210" s="138"/>
      <c r="AM1210" s="139"/>
      <c r="AN1210" s="139"/>
      <c r="AO1210" s="139"/>
      <c r="AP1210" s="139"/>
      <c r="AQ1210" s="140" t="e">
        <f t="shared" si="56"/>
        <v>#N/A</v>
      </c>
      <c r="AR1210" s="103"/>
      <c r="AT1210" s="131" t="str">
        <f t="shared" si="57"/>
        <v>()</v>
      </c>
      <c r="AU1210" s="132" t="e">
        <f t="shared" si="58"/>
        <v>#N/A</v>
      </c>
    </row>
    <row r="1211" spans="1:47">
      <c r="A1211" s="134"/>
      <c r="B1211" s="134"/>
      <c r="C1211" s="135"/>
      <c r="D1211" s="135"/>
      <c r="E1211" s="135"/>
      <c r="F1211" s="135"/>
      <c r="G1211" s="135"/>
      <c r="H1211" s="135"/>
      <c r="I1211" s="135"/>
      <c r="J1211" s="135"/>
      <c r="K1211" s="135"/>
      <c r="L1211" s="135"/>
      <c r="M1211" s="135"/>
      <c r="N1211" s="136"/>
      <c r="O1211" s="137"/>
      <c r="P1211" s="136"/>
      <c r="Q1211" s="136"/>
      <c r="R1211" s="136"/>
      <c r="S1211" s="138"/>
      <c r="T1211" s="149"/>
      <c r="U1211" s="149"/>
      <c r="V1211" s="149"/>
      <c r="W1211" s="149"/>
      <c r="X1211" s="149"/>
      <c r="Y1211" s="149"/>
      <c r="Z1211" s="150"/>
      <c r="AA1211" s="150"/>
      <c r="AB1211" s="150"/>
      <c r="AC1211" s="138"/>
      <c r="AD1211" s="138"/>
      <c r="AE1211" s="138"/>
      <c r="AF1211" s="138"/>
      <c r="AG1211" s="138"/>
      <c r="AH1211" s="138"/>
      <c r="AI1211" s="138"/>
      <c r="AJ1211" s="138"/>
      <c r="AK1211" s="138"/>
      <c r="AL1211" s="138"/>
      <c r="AM1211" s="139"/>
      <c r="AN1211" s="139"/>
      <c r="AO1211" s="139"/>
      <c r="AP1211" s="139"/>
      <c r="AQ1211" s="140" t="e">
        <f t="shared" si="56"/>
        <v>#N/A</v>
      </c>
      <c r="AR1211" s="103"/>
      <c r="AT1211" s="131" t="str">
        <f t="shared" si="57"/>
        <v>()</v>
      </c>
      <c r="AU1211" s="132" t="e">
        <f t="shared" si="58"/>
        <v>#N/A</v>
      </c>
    </row>
    <row r="1212" spans="1:47">
      <c r="A1212" s="134"/>
      <c r="B1212" s="134"/>
      <c r="C1212" s="135"/>
      <c r="D1212" s="135"/>
      <c r="E1212" s="135"/>
      <c r="F1212" s="135"/>
      <c r="G1212" s="135"/>
      <c r="H1212" s="135"/>
      <c r="I1212" s="135"/>
      <c r="J1212" s="135"/>
      <c r="K1212" s="135"/>
      <c r="L1212" s="135"/>
      <c r="M1212" s="135"/>
      <c r="N1212" s="136"/>
      <c r="O1212" s="137"/>
      <c r="P1212" s="136"/>
      <c r="Q1212" s="136"/>
      <c r="R1212" s="136"/>
      <c r="S1212" s="138"/>
      <c r="T1212" s="149"/>
      <c r="U1212" s="149"/>
      <c r="V1212" s="149"/>
      <c r="W1212" s="149"/>
      <c r="X1212" s="149"/>
      <c r="Y1212" s="149"/>
      <c r="Z1212" s="150"/>
      <c r="AA1212" s="150"/>
      <c r="AB1212" s="150"/>
      <c r="AC1212" s="138"/>
      <c r="AD1212" s="138"/>
      <c r="AE1212" s="138"/>
      <c r="AF1212" s="138"/>
      <c r="AG1212" s="138"/>
      <c r="AH1212" s="138"/>
      <c r="AI1212" s="138"/>
      <c r="AJ1212" s="138"/>
      <c r="AK1212" s="138"/>
      <c r="AL1212" s="138"/>
      <c r="AM1212" s="139"/>
      <c r="AN1212" s="139"/>
      <c r="AO1212" s="139"/>
      <c r="AP1212" s="139"/>
      <c r="AQ1212" s="140" t="e">
        <f t="shared" si="56"/>
        <v>#N/A</v>
      </c>
      <c r="AR1212" s="103"/>
      <c r="AT1212" s="131" t="str">
        <f t="shared" si="57"/>
        <v>()</v>
      </c>
      <c r="AU1212" s="132" t="e">
        <f t="shared" si="58"/>
        <v>#N/A</v>
      </c>
    </row>
    <row r="1213" spans="1:47">
      <c r="A1213" s="134"/>
      <c r="B1213" s="134"/>
      <c r="C1213" s="135"/>
      <c r="D1213" s="135"/>
      <c r="E1213" s="135"/>
      <c r="F1213" s="135"/>
      <c r="G1213" s="135"/>
      <c r="H1213" s="135"/>
      <c r="I1213" s="135"/>
      <c r="J1213" s="135"/>
      <c r="K1213" s="135"/>
      <c r="L1213" s="135"/>
      <c r="M1213" s="135"/>
      <c r="N1213" s="136"/>
      <c r="O1213" s="137"/>
      <c r="P1213" s="136"/>
      <c r="Q1213" s="136"/>
      <c r="R1213" s="136"/>
      <c r="S1213" s="138"/>
      <c r="T1213" s="149"/>
      <c r="U1213" s="149"/>
      <c r="V1213" s="149"/>
      <c r="W1213" s="149"/>
      <c r="X1213" s="149"/>
      <c r="Y1213" s="149"/>
      <c r="Z1213" s="150"/>
      <c r="AA1213" s="150"/>
      <c r="AB1213" s="150"/>
      <c r="AC1213" s="138"/>
      <c r="AD1213" s="138"/>
      <c r="AE1213" s="138"/>
      <c r="AF1213" s="138"/>
      <c r="AG1213" s="138"/>
      <c r="AH1213" s="138"/>
      <c r="AI1213" s="138"/>
      <c r="AJ1213" s="138"/>
      <c r="AK1213" s="138"/>
      <c r="AL1213" s="138"/>
      <c r="AM1213" s="139"/>
      <c r="AN1213" s="139"/>
      <c r="AO1213" s="139"/>
      <c r="AP1213" s="139"/>
      <c r="AQ1213" s="140" t="e">
        <f t="shared" si="56"/>
        <v>#N/A</v>
      </c>
      <c r="AR1213" s="103"/>
      <c r="AT1213" s="131" t="str">
        <f t="shared" si="57"/>
        <v>()</v>
      </c>
      <c r="AU1213" s="132" t="e">
        <f t="shared" si="58"/>
        <v>#N/A</v>
      </c>
    </row>
    <row r="1214" spans="1:47">
      <c r="A1214" s="134"/>
      <c r="B1214" s="134"/>
      <c r="C1214" s="135"/>
      <c r="D1214" s="135"/>
      <c r="E1214" s="135"/>
      <c r="F1214" s="135"/>
      <c r="G1214" s="135"/>
      <c r="H1214" s="135"/>
      <c r="I1214" s="135"/>
      <c r="J1214" s="135"/>
      <c r="K1214" s="135"/>
      <c r="L1214" s="135"/>
      <c r="M1214" s="135"/>
      <c r="N1214" s="136"/>
      <c r="O1214" s="137"/>
      <c r="P1214" s="136"/>
      <c r="Q1214" s="136"/>
      <c r="R1214" s="136"/>
      <c r="S1214" s="138"/>
      <c r="T1214" s="149"/>
      <c r="U1214" s="149"/>
      <c r="V1214" s="149"/>
      <c r="W1214" s="149"/>
      <c r="X1214" s="149"/>
      <c r="Y1214" s="149"/>
      <c r="Z1214" s="150"/>
      <c r="AA1214" s="150"/>
      <c r="AB1214" s="150"/>
      <c r="AC1214" s="138"/>
      <c r="AD1214" s="138"/>
      <c r="AE1214" s="138"/>
      <c r="AF1214" s="138"/>
      <c r="AG1214" s="138"/>
      <c r="AH1214" s="138"/>
      <c r="AI1214" s="138"/>
      <c r="AJ1214" s="138"/>
      <c r="AK1214" s="138"/>
      <c r="AL1214" s="138"/>
      <c r="AM1214" s="139"/>
      <c r="AN1214" s="139"/>
      <c r="AO1214" s="139"/>
      <c r="AP1214" s="139"/>
      <c r="AQ1214" s="140" t="e">
        <f t="shared" si="56"/>
        <v>#N/A</v>
      </c>
      <c r="AR1214" s="103"/>
      <c r="AT1214" s="131" t="str">
        <f t="shared" si="57"/>
        <v>()</v>
      </c>
      <c r="AU1214" s="132" t="e">
        <f t="shared" si="58"/>
        <v>#N/A</v>
      </c>
    </row>
    <row r="1215" spans="1:47">
      <c r="A1215" s="134"/>
      <c r="B1215" s="134"/>
      <c r="C1215" s="135"/>
      <c r="D1215" s="135"/>
      <c r="E1215" s="135"/>
      <c r="F1215" s="135"/>
      <c r="G1215" s="135"/>
      <c r="H1215" s="135"/>
      <c r="I1215" s="135"/>
      <c r="J1215" s="135"/>
      <c r="K1215" s="135"/>
      <c r="L1215" s="135"/>
      <c r="M1215" s="135"/>
      <c r="N1215" s="136"/>
      <c r="O1215" s="137"/>
      <c r="P1215" s="136"/>
      <c r="Q1215" s="136"/>
      <c r="R1215" s="136"/>
      <c r="S1215" s="138"/>
      <c r="T1215" s="149"/>
      <c r="U1215" s="149"/>
      <c r="V1215" s="149"/>
      <c r="W1215" s="149"/>
      <c r="X1215" s="149"/>
      <c r="Y1215" s="149"/>
      <c r="Z1215" s="150"/>
      <c r="AA1215" s="150"/>
      <c r="AB1215" s="150"/>
      <c r="AC1215" s="138"/>
      <c r="AD1215" s="138"/>
      <c r="AE1215" s="138"/>
      <c r="AF1215" s="138"/>
      <c r="AG1215" s="138"/>
      <c r="AH1215" s="138"/>
      <c r="AI1215" s="138"/>
      <c r="AJ1215" s="138"/>
      <c r="AK1215" s="138"/>
      <c r="AL1215" s="138"/>
      <c r="AM1215" s="139"/>
      <c r="AN1215" s="139"/>
      <c r="AO1215" s="139"/>
      <c r="AP1215" s="139"/>
      <c r="AQ1215" s="140" t="e">
        <f t="shared" si="56"/>
        <v>#N/A</v>
      </c>
      <c r="AR1215" s="103"/>
      <c r="AT1215" s="131" t="str">
        <f t="shared" si="57"/>
        <v>()</v>
      </c>
      <c r="AU1215" s="132" t="e">
        <f t="shared" si="58"/>
        <v>#N/A</v>
      </c>
    </row>
    <row r="1216" spans="1:47">
      <c r="A1216" s="134"/>
      <c r="B1216" s="134"/>
      <c r="C1216" s="135"/>
      <c r="D1216" s="135"/>
      <c r="E1216" s="135"/>
      <c r="F1216" s="135"/>
      <c r="G1216" s="135"/>
      <c r="H1216" s="135"/>
      <c r="I1216" s="135"/>
      <c r="J1216" s="135"/>
      <c r="K1216" s="135"/>
      <c r="L1216" s="135"/>
      <c r="M1216" s="135"/>
      <c r="N1216" s="136"/>
      <c r="O1216" s="137"/>
      <c r="P1216" s="136"/>
      <c r="Q1216" s="136"/>
      <c r="R1216" s="136"/>
      <c r="S1216" s="138"/>
      <c r="T1216" s="149"/>
      <c r="U1216" s="149"/>
      <c r="V1216" s="149"/>
      <c r="W1216" s="149"/>
      <c r="X1216" s="149"/>
      <c r="Y1216" s="149"/>
      <c r="Z1216" s="150"/>
      <c r="AA1216" s="150"/>
      <c r="AB1216" s="150"/>
      <c r="AC1216" s="138"/>
      <c r="AD1216" s="138"/>
      <c r="AE1216" s="138"/>
      <c r="AF1216" s="138"/>
      <c r="AG1216" s="138"/>
      <c r="AH1216" s="138"/>
      <c r="AI1216" s="138"/>
      <c r="AJ1216" s="138"/>
      <c r="AK1216" s="138"/>
      <c r="AL1216" s="138"/>
      <c r="AM1216" s="139"/>
      <c r="AN1216" s="139"/>
      <c r="AO1216" s="139"/>
      <c r="AP1216" s="139"/>
      <c r="AQ1216" s="140" t="e">
        <f t="shared" si="56"/>
        <v>#N/A</v>
      </c>
      <c r="AR1216" s="103"/>
      <c r="AT1216" s="131" t="str">
        <f t="shared" si="57"/>
        <v>()</v>
      </c>
      <c r="AU1216" s="132" t="e">
        <f t="shared" si="58"/>
        <v>#N/A</v>
      </c>
    </row>
    <row r="1217" spans="1:47">
      <c r="A1217" s="134"/>
      <c r="B1217" s="134"/>
      <c r="C1217" s="135"/>
      <c r="D1217" s="135"/>
      <c r="E1217" s="135"/>
      <c r="F1217" s="135"/>
      <c r="G1217" s="135"/>
      <c r="H1217" s="135"/>
      <c r="I1217" s="135"/>
      <c r="J1217" s="135"/>
      <c r="K1217" s="135"/>
      <c r="L1217" s="135"/>
      <c r="M1217" s="135"/>
      <c r="N1217" s="136"/>
      <c r="O1217" s="137"/>
      <c r="P1217" s="136"/>
      <c r="Q1217" s="136"/>
      <c r="R1217" s="136"/>
      <c r="S1217" s="138"/>
      <c r="T1217" s="149"/>
      <c r="U1217" s="149"/>
      <c r="V1217" s="149"/>
      <c r="W1217" s="149"/>
      <c r="X1217" s="149"/>
      <c r="Y1217" s="149"/>
      <c r="Z1217" s="150"/>
      <c r="AA1217" s="150"/>
      <c r="AB1217" s="150"/>
      <c r="AC1217" s="138"/>
      <c r="AD1217" s="138"/>
      <c r="AE1217" s="138"/>
      <c r="AF1217" s="138"/>
      <c r="AG1217" s="138"/>
      <c r="AH1217" s="138"/>
      <c r="AI1217" s="138"/>
      <c r="AJ1217" s="138"/>
      <c r="AK1217" s="138"/>
      <c r="AL1217" s="138"/>
      <c r="AM1217" s="139"/>
      <c r="AN1217" s="139"/>
      <c r="AO1217" s="139"/>
      <c r="AP1217" s="139"/>
      <c r="AQ1217" s="140" t="e">
        <f t="shared" si="56"/>
        <v>#N/A</v>
      </c>
      <c r="AR1217" s="103"/>
      <c r="AT1217" s="131" t="str">
        <f t="shared" si="57"/>
        <v>()</v>
      </c>
      <c r="AU1217" s="132" t="e">
        <f t="shared" si="58"/>
        <v>#N/A</v>
      </c>
    </row>
    <row r="1218" spans="1:47">
      <c r="A1218" s="134"/>
      <c r="B1218" s="134"/>
      <c r="C1218" s="135"/>
      <c r="D1218" s="135"/>
      <c r="E1218" s="135"/>
      <c r="F1218" s="135"/>
      <c r="G1218" s="135"/>
      <c r="H1218" s="135"/>
      <c r="I1218" s="135"/>
      <c r="J1218" s="135"/>
      <c r="K1218" s="135"/>
      <c r="L1218" s="135"/>
      <c r="M1218" s="135"/>
      <c r="N1218" s="136"/>
      <c r="O1218" s="137"/>
      <c r="P1218" s="136"/>
      <c r="Q1218" s="136"/>
      <c r="R1218" s="136"/>
      <c r="S1218" s="138"/>
      <c r="T1218" s="149"/>
      <c r="U1218" s="149"/>
      <c r="V1218" s="149"/>
      <c r="W1218" s="149"/>
      <c r="X1218" s="149"/>
      <c r="Y1218" s="149"/>
      <c r="Z1218" s="150"/>
      <c r="AA1218" s="150"/>
      <c r="AB1218" s="150"/>
      <c r="AC1218" s="138"/>
      <c r="AD1218" s="138"/>
      <c r="AE1218" s="138"/>
      <c r="AF1218" s="138"/>
      <c r="AG1218" s="138"/>
      <c r="AH1218" s="138"/>
      <c r="AI1218" s="138"/>
      <c r="AJ1218" s="138"/>
      <c r="AK1218" s="138"/>
      <c r="AL1218" s="138"/>
      <c r="AM1218" s="139"/>
      <c r="AN1218" s="139"/>
      <c r="AO1218" s="139"/>
      <c r="AP1218" s="139"/>
      <c r="AQ1218" s="140" t="e">
        <f t="shared" si="56"/>
        <v>#N/A</v>
      </c>
      <c r="AR1218" s="103"/>
      <c r="AT1218" s="131" t="str">
        <f t="shared" si="57"/>
        <v>()</v>
      </c>
      <c r="AU1218" s="132" t="e">
        <f t="shared" si="58"/>
        <v>#N/A</v>
      </c>
    </row>
    <row r="1219" spans="1:47">
      <c r="A1219" s="134"/>
      <c r="B1219" s="134"/>
      <c r="C1219" s="135"/>
      <c r="D1219" s="135"/>
      <c r="E1219" s="135"/>
      <c r="F1219" s="135"/>
      <c r="G1219" s="135"/>
      <c r="H1219" s="135"/>
      <c r="I1219" s="135"/>
      <c r="J1219" s="135"/>
      <c r="K1219" s="135"/>
      <c r="L1219" s="135"/>
      <c r="M1219" s="135"/>
      <c r="N1219" s="136"/>
      <c r="O1219" s="137"/>
      <c r="P1219" s="136"/>
      <c r="Q1219" s="136"/>
      <c r="R1219" s="136"/>
      <c r="S1219" s="138"/>
      <c r="T1219" s="149"/>
      <c r="U1219" s="149"/>
      <c r="V1219" s="149"/>
      <c r="W1219" s="149"/>
      <c r="X1219" s="149"/>
      <c r="Y1219" s="149"/>
      <c r="Z1219" s="150"/>
      <c r="AA1219" s="150"/>
      <c r="AB1219" s="150"/>
      <c r="AC1219" s="138"/>
      <c r="AD1219" s="138"/>
      <c r="AE1219" s="138"/>
      <c r="AF1219" s="138"/>
      <c r="AG1219" s="138"/>
      <c r="AH1219" s="138"/>
      <c r="AI1219" s="138"/>
      <c r="AJ1219" s="138"/>
      <c r="AK1219" s="138"/>
      <c r="AL1219" s="138"/>
      <c r="AM1219" s="139"/>
      <c r="AN1219" s="139"/>
      <c r="AO1219" s="139"/>
      <c r="AP1219" s="139"/>
      <c r="AQ1219" s="140" t="e">
        <f t="shared" si="56"/>
        <v>#N/A</v>
      </c>
      <c r="AR1219" s="103"/>
      <c r="AT1219" s="131" t="str">
        <f t="shared" si="57"/>
        <v>()</v>
      </c>
      <c r="AU1219" s="132" t="e">
        <f t="shared" si="58"/>
        <v>#N/A</v>
      </c>
    </row>
    <row r="1220" spans="1:47">
      <c r="A1220" s="134"/>
      <c r="B1220" s="134"/>
      <c r="C1220" s="135"/>
      <c r="D1220" s="135"/>
      <c r="E1220" s="135"/>
      <c r="F1220" s="135"/>
      <c r="G1220" s="135"/>
      <c r="H1220" s="135"/>
      <c r="I1220" s="135"/>
      <c r="J1220" s="135"/>
      <c r="K1220" s="135"/>
      <c r="L1220" s="135"/>
      <c r="M1220" s="135"/>
      <c r="N1220" s="136"/>
      <c r="O1220" s="137"/>
      <c r="P1220" s="136"/>
      <c r="Q1220" s="136"/>
      <c r="R1220" s="136"/>
      <c r="S1220" s="138"/>
      <c r="T1220" s="149"/>
      <c r="U1220" s="149"/>
      <c r="V1220" s="149"/>
      <c r="W1220" s="149"/>
      <c r="X1220" s="149"/>
      <c r="Y1220" s="149"/>
      <c r="Z1220" s="150"/>
      <c r="AA1220" s="150"/>
      <c r="AB1220" s="150"/>
      <c r="AC1220" s="138"/>
      <c r="AD1220" s="138"/>
      <c r="AE1220" s="138"/>
      <c r="AF1220" s="138"/>
      <c r="AG1220" s="138"/>
      <c r="AH1220" s="138"/>
      <c r="AI1220" s="138"/>
      <c r="AJ1220" s="138"/>
      <c r="AK1220" s="138"/>
      <c r="AL1220" s="138"/>
      <c r="AM1220" s="139"/>
      <c r="AN1220" s="139"/>
      <c r="AO1220" s="139"/>
      <c r="AP1220" s="139"/>
      <c r="AQ1220" s="140" t="e">
        <f t="shared" ref="AQ1220:AQ1283" si="59">VLOOKUP(S1220&amp;AF1220,AV:AW,2,0)</f>
        <v>#N/A</v>
      </c>
      <c r="AR1220" s="103"/>
      <c r="AT1220" s="131" t="str">
        <f t="shared" ref="AT1220:AT1283" si="60">C1220&amp;"("&amp;D1220&amp;")"</f>
        <v>()</v>
      </c>
      <c r="AU1220" s="132" t="e">
        <f t="shared" si="58"/>
        <v>#N/A</v>
      </c>
    </row>
    <row r="1221" spans="1:47">
      <c r="A1221" s="134"/>
      <c r="B1221" s="134"/>
      <c r="C1221" s="135"/>
      <c r="D1221" s="135"/>
      <c r="E1221" s="135"/>
      <c r="F1221" s="135"/>
      <c r="G1221" s="135"/>
      <c r="H1221" s="135"/>
      <c r="I1221" s="135"/>
      <c r="J1221" s="135"/>
      <c r="K1221" s="135"/>
      <c r="L1221" s="135"/>
      <c r="M1221" s="135"/>
      <c r="N1221" s="136"/>
      <c r="O1221" s="137"/>
      <c r="P1221" s="136"/>
      <c r="Q1221" s="136"/>
      <c r="R1221" s="136"/>
      <c r="S1221" s="138"/>
      <c r="T1221" s="149"/>
      <c r="U1221" s="149"/>
      <c r="V1221" s="149"/>
      <c r="W1221" s="149"/>
      <c r="X1221" s="149"/>
      <c r="Y1221" s="149"/>
      <c r="Z1221" s="150"/>
      <c r="AA1221" s="150"/>
      <c r="AB1221" s="150"/>
      <c r="AC1221" s="138"/>
      <c r="AD1221" s="138"/>
      <c r="AE1221" s="138"/>
      <c r="AF1221" s="138"/>
      <c r="AG1221" s="138"/>
      <c r="AH1221" s="138"/>
      <c r="AI1221" s="138"/>
      <c r="AJ1221" s="138"/>
      <c r="AK1221" s="138"/>
      <c r="AL1221" s="138"/>
      <c r="AM1221" s="139"/>
      <c r="AN1221" s="139"/>
      <c r="AO1221" s="139"/>
      <c r="AP1221" s="139"/>
      <c r="AQ1221" s="140" t="e">
        <f t="shared" si="59"/>
        <v>#N/A</v>
      </c>
      <c r="AR1221" s="103"/>
      <c r="AT1221" s="131" t="str">
        <f t="shared" si="60"/>
        <v>()</v>
      </c>
      <c r="AU1221" s="132" t="e">
        <f t="shared" si="58"/>
        <v>#N/A</v>
      </c>
    </row>
    <row r="1222" spans="1:47">
      <c r="A1222" s="134"/>
      <c r="B1222" s="134"/>
      <c r="C1222" s="135"/>
      <c r="D1222" s="135"/>
      <c r="E1222" s="135"/>
      <c r="F1222" s="135"/>
      <c r="G1222" s="135"/>
      <c r="H1222" s="135"/>
      <c r="I1222" s="135"/>
      <c r="J1222" s="135"/>
      <c r="K1222" s="135"/>
      <c r="L1222" s="135"/>
      <c r="M1222" s="135"/>
      <c r="N1222" s="136"/>
      <c r="O1222" s="137"/>
      <c r="P1222" s="136"/>
      <c r="Q1222" s="136"/>
      <c r="R1222" s="136"/>
      <c r="S1222" s="138"/>
      <c r="T1222" s="149"/>
      <c r="U1222" s="149"/>
      <c r="V1222" s="149"/>
      <c r="W1222" s="149"/>
      <c r="X1222" s="149"/>
      <c r="Y1222" s="149"/>
      <c r="Z1222" s="150"/>
      <c r="AA1222" s="150"/>
      <c r="AB1222" s="150"/>
      <c r="AC1222" s="138"/>
      <c r="AD1222" s="138"/>
      <c r="AE1222" s="138"/>
      <c r="AF1222" s="138"/>
      <c r="AG1222" s="138"/>
      <c r="AH1222" s="138"/>
      <c r="AI1222" s="138"/>
      <c r="AJ1222" s="138"/>
      <c r="AK1222" s="138"/>
      <c r="AL1222" s="138"/>
      <c r="AM1222" s="139"/>
      <c r="AN1222" s="139"/>
      <c r="AO1222" s="139"/>
      <c r="AP1222" s="139"/>
      <c r="AQ1222" s="140" t="e">
        <f t="shared" si="59"/>
        <v>#N/A</v>
      </c>
      <c r="AR1222" s="103"/>
      <c r="AT1222" s="131" t="str">
        <f t="shared" si="60"/>
        <v>()</v>
      </c>
      <c r="AU1222" s="132" t="e">
        <f t="shared" si="58"/>
        <v>#N/A</v>
      </c>
    </row>
    <row r="1223" spans="1:47">
      <c r="A1223" s="134"/>
      <c r="B1223" s="134"/>
      <c r="C1223" s="135"/>
      <c r="D1223" s="135"/>
      <c r="E1223" s="135"/>
      <c r="F1223" s="135"/>
      <c r="G1223" s="135"/>
      <c r="H1223" s="135"/>
      <c r="I1223" s="135"/>
      <c r="J1223" s="135"/>
      <c r="K1223" s="135"/>
      <c r="L1223" s="135"/>
      <c r="M1223" s="135"/>
      <c r="N1223" s="136"/>
      <c r="O1223" s="137"/>
      <c r="P1223" s="136"/>
      <c r="Q1223" s="136"/>
      <c r="R1223" s="136"/>
      <c r="S1223" s="138"/>
      <c r="T1223" s="149"/>
      <c r="U1223" s="149"/>
      <c r="V1223" s="149"/>
      <c r="W1223" s="149"/>
      <c r="X1223" s="149"/>
      <c r="Y1223" s="149"/>
      <c r="Z1223" s="150"/>
      <c r="AA1223" s="150"/>
      <c r="AB1223" s="150"/>
      <c r="AC1223" s="138"/>
      <c r="AD1223" s="138"/>
      <c r="AE1223" s="138"/>
      <c r="AF1223" s="138"/>
      <c r="AG1223" s="138"/>
      <c r="AH1223" s="138"/>
      <c r="AI1223" s="138"/>
      <c r="AJ1223" s="138"/>
      <c r="AK1223" s="138"/>
      <c r="AL1223" s="138"/>
      <c r="AM1223" s="139"/>
      <c r="AN1223" s="139"/>
      <c r="AO1223" s="139"/>
      <c r="AP1223" s="139"/>
      <c r="AQ1223" s="140" t="e">
        <f t="shared" si="59"/>
        <v>#N/A</v>
      </c>
      <c r="AR1223" s="103"/>
      <c r="AT1223" s="131" t="str">
        <f t="shared" si="60"/>
        <v>()</v>
      </c>
      <c r="AU1223" s="132" t="e">
        <f t="shared" si="58"/>
        <v>#N/A</v>
      </c>
    </row>
    <row r="1224" spans="1:47">
      <c r="A1224" s="134"/>
      <c r="B1224" s="134"/>
      <c r="C1224" s="135"/>
      <c r="D1224" s="135"/>
      <c r="E1224" s="135"/>
      <c r="F1224" s="135"/>
      <c r="G1224" s="135"/>
      <c r="H1224" s="135"/>
      <c r="I1224" s="135"/>
      <c r="J1224" s="135"/>
      <c r="K1224" s="135"/>
      <c r="L1224" s="135"/>
      <c r="M1224" s="135"/>
      <c r="N1224" s="136"/>
      <c r="O1224" s="137"/>
      <c r="P1224" s="136"/>
      <c r="Q1224" s="136"/>
      <c r="R1224" s="136"/>
      <c r="S1224" s="138"/>
      <c r="T1224" s="149"/>
      <c r="U1224" s="149"/>
      <c r="V1224" s="149"/>
      <c r="W1224" s="149"/>
      <c r="X1224" s="149"/>
      <c r="Y1224" s="149"/>
      <c r="Z1224" s="150"/>
      <c r="AA1224" s="150"/>
      <c r="AB1224" s="150"/>
      <c r="AC1224" s="138"/>
      <c r="AD1224" s="138"/>
      <c r="AE1224" s="138"/>
      <c r="AF1224" s="138"/>
      <c r="AG1224" s="138"/>
      <c r="AH1224" s="138"/>
      <c r="AI1224" s="138"/>
      <c r="AJ1224" s="138"/>
      <c r="AK1224" s="138"/>
      <c r="AL1224" s="138"/>
      <c r="AM1224" s="139"/>
      <c r="AN1224" s="139"/>
      <c r="AO1224" s="139"/>
      <c r="AP1224" s="139"/>
      <c r="AQ1224" s="140" t="e">
        <f t="shared" si="59"/>
        <v>#N/A</v>
      </c>
      <c r="AR1224" s="103"/>
      <c r="AT1224" s="131" t="str">
        <f t="shared" si="60"/>
        <v>()</v>
      </c>
      <c r="AU1224" s="132" t="e">
        <f t="shared" si="58"/>
        <v>#N/A</v>
      </c>
    </row>
    <row r="1225" spans="1:47">
      <c r="A1225" s="134"/>
      <c r="B1225" s="134"/>
      <c r="C1225" s="135"/>
      <c r="D1225" s="135"/>
      <c r="E1225" s="135"/>
      <c r="F1225" s="135"/>
      <c r="G1225" s="135"/>
      <c r="H1225" s="135"/>
      <c r="I1225" s="135"/>
      <c r="J1225" s="135"/>
      <c r="K1225" s="135"/>
      <c r="L1225" s="135"/>
      <c r="M1225" s="135"/>
      <c r="N1225" s="136"/>
      <c r="O1225" s="137"/>
      <c r="P1225" s="136"/>
      <c r="Q1225" s="136"/>
      <c r="R1225" s="136"/>
      <c r="S1225" s="138"/>
      <c r="T1225" s="149"/>
      <c r="U1225" s="149"/>
      <c r="V1225" s="149"/>
      <c r="W1225" s="149"/>
      <c r="X1225" s="149"/>
      <c r="Y1225" s="149"/>
      <c r="Z1225" s="150"/>
      <c r="AA1225" s="150"/>
      <c r="AB1225" s="150"/>
      <c r="AC1225" s="138"/>
      <c r="AD1225" s="138"/>
      <c r="AE1225" s="138"/>
      <c r="AF1225" s="138"/>
      <c r="AG1225" s="138"/>
      <c r="AH1225" s="138"/>
      <c r="AI1225" s="138"/>
      <c r="AJ1225" s="138"/>
      <c r="AK1225" s="138"/>
      <c r="AL1225" s="138"/>
      <c r="AM1225" s="139"/>
      <c r="AN1225" s="139"/>
      <c r="AO1225" s="139"/>
      <c r="AP1225" s="139"/>
      <c r="AQ1225" s="140" t="e">
        <f t="shared" si="59"/>
        <v>#N/A</v>
      </c>
      <c r="AR1225" s="103"/>
      <c r="AT1225" s="131" t="str">
        <f t="shared" si="60"/>
        <v>()</v>
      </c>
      <c r="AU1225" s="132" t="e">
        <f t="shared" si="58"/>
        <v>#N/A</v>
      </c>
    </row>
    <row r="1226" spans="1:47">
      <c r="A1226" s="134"/>
      <c r="B1226" s="134"/>
      <c r="C1226" s="135"/>
      <c r="D1226" s="135"/>
      <c r="E1226" s="135"/>
      <c r="F1226" s="135"/>
      <c r="G1226" s="135"/>
      <c r="H1226" s="135"/>
      <c r="I1226" s="135"/>
      <c r="J1226" s="135"/>
      <c r="K1226" s="135"/>
      <c r="L1226" s="135"/>
      <c r="M1226" s="135"/>
      <c r="N1226" s="136"/>
      <c r="O1226" s="137"/>
      <c r="P1226" s="136"/>
      <c r="Q1226" s="136"/>
      <c r="R1226" s="136"/>
      <c r="S1226" s="138"/>
      <c r="T1226" s="149"/>
      <c r="U1226" s="149"/>
      <c r="V1226" s="149"/>
      <c r="W1226" s="149"/>
      <c r="X1226" s="149"/>
      <c r="Y1226" s="149"/>
      <c r="Z1226" s="150"/>
      <c r="AA1226" s="150"/>
      <c r="AB1226" s="150"/>
      <c r="AC1226" s="138"/>
      <c r="AD1226" s="138"/>
      <c r="AE1226" s="138"/>
      <c r="AF1226" s="138"/>
      <c r="AG1226" s="138"/>
      <c r="AH1226" s="138"/>
      <c r="AI1226" s="138"/>
      <c r="AJ1226" s="138"/>
      <c r="AK1226" s="138"/>
      <c r="AL1226" s="138"/>
      <c r="AM1226" s="139"/>
      <c r="AN1226" s="139"/>
      <c r="AO1226" s="139"/>
      <c r="AP1226" s="139"/>
      <c r="AQ1226" s="140" t="e">
        <f t="shared" si="59"/>
        <v>#N/A</v>
      </c>
      <c r="AR1226" s="103"/>
      <c r="AT1226" s="131" t="str">
        <f t="shared" si="60"/>
        <v>()</v>
      </c>
      <c r="AU1226" s="132" t="e">
        <f t="shared" si="58"/>
        <v>#N/A</v>
      </c>
    </row>
    <row r="1227" spans="1:47">
      <c r="A1227" s="134"/>
      <c r="B1227" s="134"/>
      <c r="C1227" s="135"/>
      <c r="D1227" s="135"/>
      <c r="E1227" s="135"/>
      <c r="F1227" s="135"/>
      <c r="G1227" s="135"/>
      <c r="H1227" s="135"/>
      <c r="I1227" s="135"/>
      <c r="J1227" s="135"/>
      <c r="K1227" s="135"/>
      <c r="L1227" s="135"/>
      <c r="M1227" s="135"/>
      <c r="N1227" s="136"/>
      <c r="O1227" s="137"/>
      <c r="P1227" s="136"/>
      <c r="Q1227" s="136"/>
      <c r="R1227" s="136"/>
      <c r="S1227" s="138"/>
      <c r="T1227" s="149"/>
      <c r="U1227" s="149"/>
      <c r="V1227" s="149"/>
      <c r="W1227" s="149"/>
      <c r="X1227" s="149"/>
      <c r="Y1227" s="149"/>
      <c r="Z1227" s="150"/>
      <c r="AA1227" s="150"/>
      <c r="AB1227" s="150"/>
      <c r="AC1227" s="138"/>
      <c r="AD1227" s="138"/>
      <c r="AE1227" s="138"/>
      <c r="AF1227" s="138"/>
      <c r="AG1227" s="138"/>
      <c r="AH1227" s="138"/>
      <c r="AI1227" s="138"/>
      <c r="AJ1227" s="138"/>
      <c r="AK1227" s="138"/>
      <c r="AL1227" s="138"/>
      <c r="AM1227" s="139"/>
      <c r="AN1227" s="139"/>
      <c r="AO1227" s="139"/>
      <c r="AP1227" s="139"/>
      <c r="AQ1227" s="140" t="e">
        <f t="shared" si="59"/>
        <v>#N/A</v>
      </c>
      <c r="AR1227" s="103"/>
      <c r="AT1227" s="131" t="str">
        <f t="shared" si="60"/>
        <v>()</v>
      </c>
      <c r="AU1227" s="132" t="e">
        <f t="shared" si="58"/>
        <v>#N/A</v>
      </c>
    </row>
    <row r="1228" spans="1:47">
      <c r="A1228" s="134"/>
      <c r="B1228" s="134"/>
      <c r="C1228" s="135"/>
      <c r="D1228" s="135"/>
      <c r="E1228" s="135"/>
      <c r="F1228" s="135"/>
      <c r="G1228" s="135"/>
      <c r="H1228" s="135"/>
      <c r="I1228" s="135"/>
      <c r="J1228" s="135"/>
      <c r="K1228" s="135"/>
      <c r="L1228" s="135"/>
      <c r="M1228" s="135"/>
      <c r="N1228" s="136"/>
      <c r="O1228" s="137"/>
      <c r="P1228" s="136"/>
      <c r="Q1228" s="136"/>
      <c r="R1228" s="136"/>
      <c r="S1228" s="138"/>
      <c r="T1228" s="149"/>
      <c r="U1228" s="149"/>
      <c r="V1228" s="149"/>
      <c r="W1228" s="149"/>
      <c r="X1228" s="149"/>
      <c r="Y1228" s="149"/>
      <c r="Z1228" s="150"/>
      <c r="AA1228" s="150"/>
      <c r="AB1228" s="150"/>
      <c r="AC1228" s="138"/>
      <c r="AD1228" s="138"/>
      <c r="AE1228" s="138"/>
      <c r="AF1228" s="138"/>
      <c r="AG1228" s="138"/>
      <c r="AH1228" s="138"/>
      <c r="AI1228" s="138"/>
      <c r="AJ1228" s="138"/>
      <c r="AK1228" s="138"/>
      <c r="AL1228" s="138"/>
      <c r="AM1228" s="139"/>
      <c r="AN1228" s="139"/>
      <c r="AO1228" s="139"/>
      <c r="AP1228" s="139"/>
      <c r="AQ1228" s="140" t="e">
        <f t="shared" si="59"/>
        <v>#N/A</v>
      </c>
      <c r="AR1228" s="103"/>
      <c r="AT1228" s="131" t="str">
        <f t="shared" si="60"/>
        <v>()</v>
      </c>
      <c r="AU1228" s="132" t="e">
        <f t="shared" si="58"/>
        <v>#N/A</v>
      </c>
    </row>
    <row r="1229" spans="1:47">
      <c r="A1229" s="134"/>
      <c r="B1229" s="134"/>
      <c r="C1229" s="135"/>
      <c r="D1229" s="135"/>
      <c r="E1229" s="135"/>
      <c r="F1229" s="135"/>
      <c r="G1229" s="135"/>
      <c r="H1229" s="135"/>
      <c r="I1229" s="135"/>
      <c r="J1229" s="135"/>
      <c r="K1229" s="135"/>
      <c r="L1229" s="135"/>
      <c r="M1229" s="135"/>
      <c r="N1229" s="136"/>
      <c r="O1229" s="137"/>
      <c r="P1229" s="136"/>
      <c r="Q1229" s="136"/>
      <c r="R1229" s="136"/>
      <c r="S1229" s="138"/>
      <c r="T1229" s="149"/>
      <c r="U1229" s="149"/>
      <c r="V1229" s="149"/>
      <c r="W1229" s="149"/>
      <c r="X1229" s="149"/>
      <c r="Y1229" s="149"/>
      <c r="Z1229" s="150"/>
      <c r="AA1229" s="150"/>
      <c r="AB1229" s="150"/>
      <c r="AC1229" s="138"/>
      <c r="AD1229" s="138"/>
      <c r="AE1229" s="138"/>
      <c r="AF1229" s="138"/>
      <c r="AG1229" s="138"/>
      <c r="AH1229" s="138"/>
      <c r="AI1229" s="138"/>
      <c r="AJ1229" s="138"/>
      <c r="AK1229" s="138"/>
      <c r="AL1229" s="138"/>
      <c r="AM1229" s="139"/>
      <c r="AN1229" s="139"/>
      <c r="AO1229" s="139"/>
      <c r="AP1229" s="139"/>
      <c r="AQ1229" s="140" t="e">
        <f t="shared" si="59"/>
        <v>#N/A</v>
      </c>
      <c r="AR1229" s="103"/>
      <c r="AT1229" s="131" t="str">
        <f t="shared" si="60"/>
        <v>()</v>
      </c>
      <c r="AU1229" s="132" t="e">
        <f t="shared" si="58"/>
        <v>#N/A</v>
      </c>
    </row>
    <row r="1230" spans="1:47">
      <c r="A1230" s="134"/>
      <c r="B1230" s="134"/>
      <c r="C1230" s="135"/>
      <c r="D1230" s="135"/>
      <c r="E1230" s="135"/>
      <c r="F1230" s="135"/>
      <c r="G1230" s="135"/>
      <c r="H1230" s="135"/>
      <c r="I1230" s="135"/>
      <c r="J1230" s="135"/>
      <c r="K1230" s="135"/>
      <c r="L1230" s="135"/>
      <c r="M1230" s="135"/>
      <c r="N1230" s="136"/>
      <c r="O1230" s="137"/>
      <c r="P1230" s="136"/>
      <c r="Q1230" s="136"/>
      <c r="R1230" s="136"/>
      <c r="S1230" s="138"/>
      <c r="T1230" s="149"/>
      <c r="U1230" s="149"/>
      <c r="V1230" s="149"/>
      <c r="W1230" s="149"/>
      <c r="X1230" s="149"/>
      <c r="Y1230" s="149"/>
      <c r="Z1230" s="150"/>
      <c r="AA1230" s="150"/>
      <c r="AB1230" s="150"/>
      <c r="AC1230" s="138"/>
      <c r="AD1230" s="138"/>
      <c r="AE1230" s="138"/>
      <c r="AF1230" s="138"/>
      <c r="AG1230" s="138"/>
      <c r="AH1230" s="138"/>
      <c r="AI1230" s="138"/>
      <c r="AJ1230" s="138"/>
      <c r="AK1230" s="138"/>
      <c r="AL1230" s="138"/>
      <c r="AM1230" s="139"/>
      <c r="AN1230" s="139"/>
      <c r="AO1230" s="139"/>
      <c r="AP1230" s="139"/>
      <c r="AQ1230" s="140" t="e">
        <f t="shared" si="59"/>
        <v>#N/A</v>
      </c>
      <c r="AR1230" s="103"/>
      <c r="AT1230" s="131" t="str">
        <f t="shared" si="60"/>
        <v>()</v>
      </c>
      <c r="AU1230" s="132" t="e">
        <f t="shared" si="58"/>
        <v>#N/A</v>
      </c>
    </row>
    <row r="1231" spans="1:47">
      <c r="A1231" s="134"/>
      <c r="B1231" s="134"/>
      <c r="C1231" s="135"/>
      <c r="D1231" s="135"/>
      <c r="E1231" s="135"/>
      <c r="F1231" s="135"/>
      <c r="G1231" s="135"/>
      <c r="H1231" s="135"/>
      <c r="I1231" s="135"/>
      <c r="J1231" s="135"/>
      <c r="K1231" s="135"/>
      <c r="L1231" s="135"/>
      <c r="M1231" s="135"/>
      <c r="N1231" s="136"/>
      <c r="O1231" s="137"/>
      <c r="P1231" s="136"/>
      <c r="Q1231" s="136"/>
      <c r="R1231" s="136"/>
      <c r="S1231" s="138"/>
      <c r="T1231" s="149"/>
      <c r="U1231" s="149"/>
      <c r="V1231" s="149"/>
      <c r="W1231" s="149"/>
      <c r="X1231" s="149"/>
      <c r="Y1231" s="149"/>
      <c r="Z1231" s="150"/>
      <c r="AA1231" s="150"/>
      <c r="AB1231" s="150"/>
      <c r="AC1231" s="138"/>
      <c r="AD1231" s="138"/>
      <c r="AE1231" s="138"/>
      <c r="AF1231" s="138"/>
      <c r="AG1231" s="138"/>
      <c r="AH1231" s="138"/>
      <c r="AI1231" s="138"/>
      <c r="AJ1231" s="138"/>
      <c r="AK1231" s="138"/>
      <c r="AL1231" s="138"/>
      <c r="AM1231" s="139"/>
      <c r="AN1231" s="139"/>
      <c r="AO1231" s="139"/>
      <c r="AP1231" s="139"/>
      <c r="AQ1231" s="140" t="e">
        <f t="shared" si="59"/>
        <v>#N/A</v>
      </c>
      <c r="AR1231" s="103"/>
      <c r="AT1231" s="131" t="str">
        <f t="shared" si="60"/>
        <v>()</v>
      </c>
      <c r="AU1231" s="132" t="e">
        <f t="shared" si="58"/>
        <v>#N/A</v>
      </c>
    </row>
    <row r="1232" spans="1:47">
      <c r="A1232" s="134"/>
      <c r="B1232" s="134"/>
      <c r="C1232" s="135"/>
      <c r="D1232" s="135"/>
      <c r="E1232" s="135"/>
      <c r="F1232" s="135"/>
      <c r="G1232" s="135"/>
      <c r="H1232" s="135"/>
      <c r="I1232" s="135"/>
      <c r="J1232" s="135"/>
      <c r="K1232" s="135"/>
      <c r="L1232" s="135"/>
      <c r="M1232" s="135"/>
      <c r="N1232" s="136"/>
      <c r="O1232" s="137"/>
      <c r="P1232" s="136"/>
      <c r="Q1232" s="136"/>
      <c r="R1232" s="136"/>
      <c r="S1232" s="138"/>
      <c r="T1232" s="149"/>
      <c r="U1232" s="149"/>
      <c r="V1232" s="149"/>
      <c r="W1232" s="149"/>
      <c r="X1232" s="149"/>
      <c r="Y1232" s="149"/>
      <c r="Z1232" s="150"/>
      <c r="AA1232" s="150"/>
      <c r="AB1232" s="150"/>
      <c r="AC1232" s="138"/>
      <c r="AD1232" s="138"/>
      <c r="AE1232" s="138"/>
      <c r="AF1232" s="138"/>
      <c r="AG1232" s="138"/>
      <c r="AH1232" s="138"/>
      <c r="AI1232" s="138"/>
      <c r="AJ1232" s="138"/>
      <c r="AK1232" s="138"/>
      <c r="AL1232" s="138"/>
      <c r="AM1232" s="139"/>
      <c r="AN1232" s="139"/>
      <c r="AO1232" s="139"/>
      <c r="AP1232" s="139"/>
      <c r="AQ1232" s="140" t="e">
        <f t="shared" si="59"/>
        <v>#N/A</v>
      </c>
      <c r="AR1232" s="103"/>
      <c r="AT1232" s="131" t="str">
        <f t="shared" si="60"/>
        <v>()</v>
      </c>
      <c r="AU1232" s="132" t="e">
        <f t="shared" si="58"/>
        <v>#N/A</v>
      </c>
    </row>
    <row r="1233" spans="1:47">
      <c r="A1233" s="134"/>
      <c r="B1233" s="134"/>
      <c r="C1233" s="135"/>
      <c r="D1233" s="135"/>
      <c r="E1233" s="135"/>
      <c r="F1233" s="135"/>
      <c r="G1233" s="135"/>
      <c r="H1233" s="135"/>
      <c r="I1233" s="135"/>
      <c r="J1233" s="135"/>
      <c r="K1233" s="135"/>
      <c r="L1233" s="135"/>
      <c r="M1233" s="135"/>
      <c r="N1233" s="136"/>
      <c r="O1233" s="137"/>
      <c r="P1233" s="136"/>
      <c r="Q1233" s="136"/>
      <c r="R1233" s="136"/>
      <c r="S1233" s="138"/>
      <c r="T1233" s="149"/>
      <c r="U1233" s="149"/>
      <c r="V1233" s="149"/>
      <c r="W1233" s="149"/>
      <c r="X1233" s="149"/>
      <c r="Y1233" s="149"/>
      <c r="Z1233" s="150"/>
      <c r="AA1233" s="150"/>
      <c r="AB1233" s="150"/>
      <c r="AC1233" s="138"/>
      <c r="AD1233" s="138"/>
      <c r="AE1233" s="138"/>
      <c r="AF1233" s="138"/>
      <c r="AG1233" s="138"/>
      <c r="AH1233" s="138"/>
      <c r="AI1233" s="138"/>
      <c r="AJ1233" s="138"/>
      <c r="AK1233" s="138"/>
      <c r="AL1233" s="138"/>
      <c r="AM1233" s="139"/>
      <c r="AN1233" s="139"/>
      <c r="AO1233" s="139"/>
      <c r="AP1233" s="139"/>
      <c r="AQ1233" s="140" t="e">
        <f t="shared" si="59"/>
        <v>#N/A</v>
      </c>
      <c r="AR1233" s="103"/>
      <c r="AT1233" s="131" t="str">
        <f t="shared" si="60"/>
        <v>()</v>
      </c>
      <c r="AU1233" s="132" t="e">
        <f t="shared" si="58"/>
        <v>#N/A</v>
      </c>
    </row>
    <row r="1234" spans="1:47">
      <c r="A1234" s="134"/>
      <c r="B1234" s="134"/>
      <c r="C1234" s="135"/>
      <c r="D1234" s="135"/>
      <c r="E1234" s="135"/>
      <c r="F1234" s="135"/>
      <c r="G1234" s="135"/>
      <c r="H1234" s="135"/>
      <c r="I1234" s="135"/>
      <c r="J1234" s="135"/>
      <c r="K1234" s="135"/>
      <c r="L1234" s="135"/>
      <c r="M1234" s="135"/>
      <c r="N1234" s="136"/>
      <c r="O1234" s="137"/>
      <c r="P1234" s="136"/>
      <c r="Q1234" s="136"/>
      <c r="R1234" s="136"/>
      <c r="S1234" s="138"/>
      <c r="T1234" s="149"/>
      <c r="U1234" s="149"/>
      <c r="V1234" s="149"/>
      <c r="W1234" s="149"/>
      <c r="X1234" s="149"/>
      <c r="Y1234" s="149"/>
      <c r="Z1234" s="150"/>
      <c r="AA1234" s="150"/>
      <c r="AB1234" s="150"/>
      <c r="AC1234" s="138"/>
      <c r="AD1234" s="138"/>
      <c r="AE1234" s="138"/>
      <c r="AF1234" s="138"/>
      <c r="AG1234" s="138"/>
      <c r="AH1234" s="138"/>
      <c r="AI1234" s="138"/>
      <c r="AJ1234" s="138"/>
      <c r="AK1234" s="138"/>
      <c r="AL1234" s="138"/>
      <c r="AM1234" s="139"/>
      <c r="AN1234" s="139"/>
      <c r="AO1234" s="139"/>
      <c r="AP1234" s="139"/>
      <c r="AQ1234" s="140" t="e">
        <f t="shared" si="59"/>
        <v>#N/A</v>
      </c>
      <c r="AR1234" s="103"/>
      <c r="AT1234" s="131" t="str">
        <f t="shared" si="60"/>
        <v>()</v>
      </c>
      <c r="AU1234" s="132" t="e">
        <f t="shared" si="58"/>
        <v>#N/A</v>
      </c>
    </row>
    <row r="1235" spans="1:47">
      <c r="A1235" s="134"/>
      <c r="B1235" s="134"/>
      <c r="C1235" s="135"/>
      <c r="D1235" s="135"/>
      <c r="E1235" s="135"/>
      <c r="F1235" s="135"/>
      <c r="G1235" s="135"/>
      <c r="H1235" s="135"/>
      <c r="I1235" s="135"/>
      <c r="J1235" s="135"/>
      <c r="K1235" s="135"/>
      <c r="L1235" s="135"/>
      <c r="M1235" s="135"/>
      <c r="N1235" s="136"/>
      <c r="O1235" s="137"/>
      <c r="P1235" s="136"/>
      <c r="Q1235" s="136"/>
      <c r="R1235" s="136"/>
      <c r="S1235" s="138"/>
      <c r="T1235" s="149"/>
      <c r="U1235" s="149"/>
      <c r="V1235" s="149"/>
      <c r="W1235" s="149"/>
      <c r="X1235" s="149"/>
      <c r="Y1235" s="149"/>
      <c r="Z1235" s="150"/>
      <c r="AA1235" s="150"/>
      <c r="AB1235" s="150"/>
      <c r="AC1235" s="138"/>
      <c r="AD1235" s="138"/>
      <c r="AE1235" s="138"/>
      <c r="AF1235" s="138"/>
      <c r="AG1235" s="138"/>
      <c r="AH1235" s="138"/>
      <c r="AI1235" s="138"/>
      <c r="AJ1235" s="138"/>
      <c r="AK1235" s="138"/>
      <c r="AL1235" s="138"/>
      <c r="AM1235" s="139"/>
      <c r="AN1235" s="139"/>
      <c r="AO1235" s="139"/>
      <c r="AP1235" s="139"/>
      <c r="AQ1235" s="140" t="e">
        <f t="shared" si="59"/>
        <v>#N/A</v>
      </c>
      <c r="AR1235" s="103"/>
      <c r="AT1235" s="131" t="str">
        <f t="shared" si="60"/>
        <v>()</v>
      </c>
      <c r="AU1235" s="132" t="e">
        <f t="shared" si="58"/>
        <v>#N/A</v>
      </c>
    </row>
    <row r="1236" spans="1:47">
      <c r="A1236" s="134"/>
      <c r="B1236" s="134"/>
      <c r="C1236" s="135"/>
      <c r="D1236" s="135"/>
      <c r="E1236" s="135"/>
      <c r="F1236" s="135"/>
      <c r="G1236" s="135"/>
      <c r="H1236" s="135"/>
      <c r="I1236" s="135"/>
      <c r="J1236" s="135"/>
      <c r="K1236" s="135"/>
      <c r="L1236" s="135"/>
      <c r="M1236" s="135"/>
      <c r="N1236" s="136"/>
      <c r="O1236" s="137"/>
      <c r="P1236" s="136"/>
      <c r="Q1236" s="136"/>
      <c r="R1236" s="136"/>
      <c r="S1236" s="138"/>
      <c r="T1236" s="149"/>
      <c r="U1236" s="149"/>
      <c r="V1236" s="149"/>
      <c r="W1236" s="149"/>
      <c r="X1236" s="149"/>
      <c r="Y1236" s="149"/>
      <c r="Z1236" s="150"/>
      <c r="AA1236" s="150"/>
      <c r="AB1236" s="150"/>
      <c r="AC1236" s="138"/>
      <c r="AD1236" s="138"/>
      <c r="AE1236" s="138"/>
      <c r="AF1236" s="138"/>
      <c r="AG1236" s="138"/>
      <c r="AH1236" s="138"/>
      <c r="AI1236" s="138"/>
      <c r="AJ1236" s="138"/>
      <c r="AK1236" s="138"/>
      <c r="AL1236" s="138"/>
      <c r="AM1236" s="139"/>
      <c r="AN1236" s="139"/>
      <c r="AO1236" s="139"/>
      <c r="AP1236" s="139"/>
      <c r="AQ1236" s="140" t="e">
        <f t="shared" si="59"/>
        <v>#N/A</v>
      </c>
      <c r="AR1236" s="103"/>
      <c r="AT1236" s="131" t="str">
        <f t="shared" si="60"/>
        <v>()</v>
      </c>
      <c r="AU1236" s="132" t="e">
        <f t="shared" si="58"/>
        <v>#N/A</v>
      </c>
    </row>
    <row r="1237" spans="1:47">
      <c r="A1237" s="134"/>
      <c r="B1237" s="134"/>
      <c r="C1237" s="135"/>
      <c r="D1237" s="135"/>
      <c r="E1237" s="135"/>
      <c r="F1237" s="135"/>
      <c r="G1237" s="135"/>
      <c r="H1237" s="135"/>
      <c r="I1237" s="135"/>
      <c r="J1237" s="135"/>
      <c r="K1237" s="135"/>
      <c r="L1237" s="135"/>
      <c r="M1237" s="135"/>
      <c r="N1237" s="136"/>
      <c r="O1237" s="137"/>
      <c r="P1237" s="136"/>
      <c r="Q1237" s="136"/>
      <c r="R1237" s="136"/>
      <c r="S1237" s="138"/>
      <c r="T1237" s="149"/>
      <c r="U1237" s="149"/>
      <c r="V1237" s="149"/>
      <c r="W1237" s="149"/>
      <c r="X1237" s="149"/>
      <c r="Y1237" s="149"/>
      <c r="Z1237" s="150"/>
      <c r="AA1237" s="150"/>
      <c r="AB1237" s="150"/>
      <c r="AC1237" s="138"/>
      <c r="AD1237" s="138"/>
      <c r="AE1237" s="138"/>
      <c r="AF1237" s="138"/>
      <c r="AG1237" s="138"/>
      <c r="AH1237" s="138"/>
      <c r="AI1237" s="138"/>
      <c r="AJ1237" s="138"/>
      <c r="AK1237" s="138"/>
      <c r="AL1237" s="138"/>
      <c r="AM1237" s="139"/>
      <c r="AN1237" s="139"/>
      <c r="AO1237" s="139"/>
      <c r="AP1237" s="139"/>
      <c r="AQ1237" s="140" t="e">
        <f t="shared" si="59"/>
        <v>#N/A</v>
      </c>
      <c r="AR1237" s="103"/>
      <c r="AT1237" s="131" t="str">
        <f t="shared" si="60"/>
        <v>()</v>
      </c>
      <c r="AU1237" s="132" t="e">
        <f t="shared" si="58"/>
        <v>#N/A</v>
      </c>
    </row>
    <row r="1238" spans="1:47">
      <c r="A1238" s="134"/>
      <c r="B1238" s="134"/>
      <c r="C1238" s="135"/>
      <c r="D1238" s="135"/>
      <c r="E1238" s="135"/>
      <c r="F1238" s="135"/>
      <c r="G1238" s="135"/>
      <c r="H1238" s="135"/>
      <c r="I1238" s="135"/>
      <c r="J1238" s="135"/>
      <c r="K1238" s="135"/>
      <c r="L1238" s="135"/>
      <c r="M1238" s="135"/>
      <c r="N1238" s="136"/>
      <c r="O1238" s="137"/>
      <c r="P1238" s="136"/>
      <c r="Q1238" s="136"/>
      <c r="R1238" s="136"/>
      <c r="S1238" s="138"/>
      <c r="T1238" s="149"/>
      <c r="U1238" s="149"/>
      <c r="V1238" s="149"/>
      <c r="W1238" s="149"/>
      <c r="X1238" s="149"/>
      <c r="Y1238" s="149"/>
      <c r="Z1238" s="150"/>
      <c r="AA1238" s="150"/>
      <c r="AB1238" s="150"/>
      <c r="AC1238" s="138"/>
      <c r="AD1238" s="138"/>
      <c r="AE1238" s="138"/>
      <c r="AF1238" s="138"/>
      <c r="AG1238" s="138"/>
      <c r="AH1238" s="138"/>
      <c r="AI1238" s="138"/>
      <c r="AJ1238" s="138"/>
      <c r="AK1238" s="138"/>
      <c r="AL1238" s="138"/>
      <c r="AM1238" s="139"/>
      <c r="AN1238" s="139"/>
      <c r="AO1238" s="139"/>
      <c r="AP1238" s="139"/>
      <c r="AQ1238" s="140" t="e">
        <f t="shared" si="59"/>
        <v>#N/A</v>
      </c>
      <c r="AR1238" s="103"/>
      <c r="AT1238" s="131" t="str">
        <f t="shared" si="60"/>
        <v>()</v>
      </c>
      <c r="AU1238" s="132" t="e">
        <f t="shared" si="58"/>
        <v>#N/A</v>
      </c>
    </row>
    <row r="1239" spans="1:47">
      <c r="A1239" s="134"/>
      <c r="B1239" s="134"/>
      <c r="C1239" s="135"/>
      <c r="D1239" s="135"/>
      <c r="E1239" s="135"/>
      <c r="F1239" s="135"/>
      <c r="G1239" s="135"/>
      <c r="H1239" s="135"/>
      <c r="I1239" s="135"/>
      <c r="J1239" s="135"/>
      <c r="K1239" s="135"/>
      <c r="L1239" s="135"/>
      <c r="M1239" s="135"/>
      <c r="N1239" s="136"/>
      <c r="O1239" s="137"/>
      <c r="P1239" s="136"/>
      <c r="Q1239" s="136"/>
      <c r="R1239" s="136"/>
      <c r="S1239" s="138"/>
      <c r="T1239" s="149"/>
      <c r="U1239" s="149"/>
      <c r="V1239" s="149"/>
      <c r="W1239" s="149"/>
      <c r="X1239" s="149"/>
      <c r="Y1239" s="149"/>
      <c r="Z1239" s="150"/>
      <c r="AA1239" s="150"/>
      <c r="AB1239" s="150"/>
      <c r="AC1239" s="138"/>
      <c r="AD1239" s="138"/>
      <c r="AE1239" s="138"/>
      <c r="AF1239" s="138"/>
      <c r="AG1239" s="138"/>
      <c r="AH1239" s="138"/>
      <c r="AI1239" s="138"/>
      <c r="AJ1239" s="138"/>
      <c r="AK1239" s="138"/>
      <c r="AL1239" s="138"/>
      <c r="AM1239" s="139"/>
      <c r="AN1239" s="139"/>
      <c r="AO1239" s="139"/>
      <c r="AP1239" s="139"/>
      <c r="AQ1239" s="140" t="e">
        <f t="shared" si="59"/>
        <v>#N/A</v>
      </c>
      <c r="AR1239" s="103"/>
      <c r="AT1239" s="131" t="str">
        <f t="shared" si="60"/>
        <v>()</v>
      </c>
      <c r="AU1239" s="132" t="e">
        <f t="shared" si="58"/>
        <v>#N/A</v>
      </c>
    </row>
    <row r="1240" spans="1:47">
      <c r="A1240" s="134"/>
      <c r="B1240" s="134"/>
      <c r="C1240" s="135"/>
      <c r="D1240" s="135"/>
      <c r="E1240" s="135"/>
      <c r="F1240" s="135"/>
      <c r="G1240" s="135"/>
      <c r="H1240" s="135"/>
      <c r="I1240" s="135"/>
      <c r="J1240" s="135"/>
      <c r="K1240" s="135"/>
      <c r="L1240" s="135"/>
      <c r="M1240" s="135"/>
      <c r="N1240" s="136"/>
      <c r="O1240" s="137"/>
      <c r="P1240" s="136"/>
      <c r="Q1240" s="136"/>
      <c r="R1240" s="136"/>
      <c r="S1240" s="138"/>
      <c r="T1240" s="149"/>
      <c r="U1240" s="149"/>
      <c r="V1240" s="149"/>
      <c r="W1240" s="149"/>
      <c r="X1240" s="149"/>
      <c r="Y1240" s="149"/>
      <c r="Z1240" s="150"/>
      <c r="AA1240" s="150"/>
      <c r="AB1240" s="150"/>
      <c r="AC1240" s="138"/>
      <c r="AD1240" s="138"/>
      <c r="AE1240" s="138"/>
      <c r="AF1240" s="138"/>
      <c r="AG1240" s="138"/>
      <c r="AH1240" s="138"/>
      <c r="AI1240" s="138"/>
      <c r="AJ1240" s="138"/>
      <c r="AK1240" s="138"/>
      <c r="AL1240" s="138"/>
      <c r="AM1240" s="139"/>
      <c r="AN1240" s="139"/>
      <c r="AO1240" s="139"/>
      <c r="AP1240" s="139"/>
      <c r="AQ1240" s="140" t="e">
        <f t="shared" si="59"/>
        <v>#N/A</v>
      </c>
      <c r="AR1240" s="103"/>
      <c r="AT1240" s="131" t="str">
        <f t="shared" si="60"/>
        <v>()</v>
      </c>
      <c r="AU1240" s="132" t="e">
        <f t="shared" si="58"/>
        <v>#N/A</v>
      </c>
    </row>
    <row r="1241" spans="1:47">
      <c r="A1241" s="134"/>
      <c r="B1241" s="134"/>
      <c r="C1241" s="135"/>
      <c r="D1241" s="135"/>
      <c r="E1241" s="135"/>
      <c r="F1241" s="135"/>
      <c r="G1241" s="135"/>
      <c r="H1241" s="135"/>
      <c r="I1241" s="135"/>
      <c r="J1241" s="135"/>
      <c r="K1241" s="135"/>
      <c r="L1241" s="135"/>
      <c r="M1241" s="135"/>
      <c r="N1241" s="136"/>
      <c r="O1241" s="137"/>
      <c r="P1241" s="136"/>
      <c r="Q1241" s="136"/>
      <c r="R1241" s="136"/>
      <c r="S1241" s="138"/>
      <c r="T1241" s="149"/>
      <c r="U1241" s="149"/>
      <c r="V1241" s="149"/>
      <c r="W1241" s="149"/>
      <c r="X1241" s="149"/>
      <c r="Y1241" s="149"/>
      <c r="Z1241" s="150"/>
      <c r="AA1241" s="150"/>
      <c r="AB1241" s="150"/>
      <c r="AC1241" s="138"/>
      <c r="AD1241" s="138"/>
      <c r="AE1241" s="138"/>
      <c r="AF1241" s="138"/>
      <c r="AG1241" s="138"/>
      <c r="AH1241" s="138"/>
      <c r="AI1241" s="138"/>
      <c r="AJ1241" s="138"/>
      <c r="AK1241" s="138"/>
      <c r="AL1241" s="138"/>
      <c r="AM1241" s="139"/>
      <c r="AN1241" s="139"/>
      <c r="AO1241" s="139"/>
      <c r="AP1241" s="139"/>
      <c r="AQ1241" s="140" t="e">
        <f t="shared" si="59"/>
        <v>#N/A</v>
      </c>
      <c r="AR1241" s="103"/>
      <c r="AT1241" s="131" t="str">
        <f t="shared" si="60"/>
        <v>()</v>
      </c>
      <c r="AU1241" s="132" t="e">
        <f t="shared" si="58"/>
        <v>#N/A</v>
      </c>
    </row>
    <row r="1242" spans="1:47">
      <c r="A1242" s="134"/>
      <c r="B1242" s="134"/>
      <c r="C1242" s="135"/>
      <c r="D1242" s="135"/>
      <c r="E1242" s="135"/>
      <c r="F1242" s="135"/>
      <c r="G1242" s="135"/>
      <c r="H1242" s="135"/>
      <c r="I1242" s="135"/>
      <c r="J1242" s="135"/>
      <c r="K1242" s="135"/>
      <c r="L1242" s="135"/>
      <c r="M1242" s="135"/>
      <c r="N1242" s="136"/>
      <c r="O1242" s="137"/>
      <c r="P1242" s="136"/>
      <c r="Q1242" s="136"/>
      <c r="R1242" s="136"/>
      <c r="S1242" s="138"/>
      <c r="T1242" s="149"/>
      <c r="U1242" s="149"/>
      <c r="V1242" s="149"/>
      <c r="W1242" s="149"/>
      <c r="X1242" s="149"/>
      <c r="Y1242" s="149"/>
      <c r="Z1242" s="150"/>
      <c r="AA1242" s="150"/>
      <c r="AB1242" s="150"/>
      <c r="AC1242" s="138"/>
      <c r="AD1242" s="138"/>
      <c r="AE1242" s="138"/>
      <c r="AF1242" s="138"/>
      <c r="AG1242" s="138"/>
      <c r="AH1242" s="138"/>
      <c r="AI1242" s="138"/>
      <c r="AJ1242" s="138"/>
      <c r="AK1242" s="138"/>
      <c r="AL1242" s="138"/>
      <c r="AM1242" s="139"/>
      <c r="AN1242" s="139"/>
      <c r="AO1242" s="139"/>
      <c r="AP1242" s="139"/>
      <c r="AQ1242" s="140" t="e">
        <f t="shared" si="59"/>
        <v>#N/A</v>
      </c>
      <c r="AR1242" s="103"/>
      <c r="AT1242" s="131" t="str">
        <f t="shared" si="60"/>
        <v>()</v>
      </c>
      <c r="AU1242" s="132" t="e">
        <f t="shared" si="58"/>
        <v>#N/A</v>
      </c>
    </row>
    <row r="1243" spans="1:47">
      <c r="A1243" s="134"/>
      <c r="B1243" s="134"/>
      <c r="C1243" s="135"/>
      <c r="D1243" s="135"/>
      <c r="E1243" s="135"/>
      <c r="F1243" s="135"/>
      <c r="G1243" s="135"/>
      <c r="H1243" s="135"/>
      <c r="I1243" s="135"/>
      <c r="J1243" s="135"/>
      <c r="K1243" s="135"/>
      <c r="L1243" s="135"/>
      <c r="M1243" s="135"/>
      <c r="N1243" s="136"/>
      <c r="O1243" s="137"/>
      <c r="P1243" s="136"/>
      <c r="Q1243" s="136"/>
      <c r="R1243" s="136"/>
      <c r="S1243" s="138"/>
      <c r="T1243" s="149"/>
      <c r="U1243" s="149"/>
      <c r="V1243" s="149"/>
      <c r="W1243" s="149"/>
      <c r="X1243" s="149"/>
      <c r="Y1243" s="149"/>
      <c r="Z1243" s="150"/>
      <c r="AA1243" s="150"/>
      <c r="AB1243" s="150"/>
      <c r="AC1243" s="138"/>
      <c r="AD1243" s="138"/>
      <c r="AE1243" s="138"/>
      <c r="AF1243" s="138"/>
      <c r="AG1243" s="138"/>
      <c r="AH1243" s="138"/>
      <c r="AI1243" s="138"/>
      <c r="AJ1243" s="138"/>
      <c r="AK1243" s="138"/>
      <c r="AL1243" s="138"/>
      <c r="AM1243" s="139"/>
      <c r="AN1243" s="139"/>
      <c r="AO1243" s="139"/>
      <c r="AP1243" s="139"/>
      <c r="AQ1243" s="140" t="e">
        <f t="shared" si="59"/>
        <v>#N/A</v>
      </c>
      <c r="AR1243" s="103"/>
      <c r="AT1243" s="131" t="str">
        <f t="shared" si="60"/>
        <v>()</v>
      </c>
      <c r="AU1243" s="132" t="e">
        <f t="shared" si="58"/>
        <v>#N/A</v>
      </c>
    </row>
    <row r="1244" spans="1:47">
      <c r="A1244" s="134"/>
      <c r="B1244" s="134"/>
      <c r="C1244" s="135"/>
      <c r="D1244" s="135"/>
      <c r="E1244" s="135"/>
      <c r="F1244" s="135"/>
      <c r="G1244" s="135"/>
      <c r="H1244" s="135"/>
      <c r="I1244" s="135"/>
      <c r="J1244" s="135"/>
      <c r="K1244" s="135"/>
      <c r="L1244" s="135"/>
      <c r="M1244" s="135"/>
      <c r="N1244" s="136"/>
      <c r="O1244" s="137"/>
      <c r="P1244" s="136"/>
      <c r="Q1244" s="136"/>
      <c r="R1244" s="136"/>
      <c r="S1244" s="138"/>
      <c r="T1244" s="149"/>
      <c r="U1244" s="149"/>
      <c r="V1244" s="149"/>
      <c r="W1244" s="149"/>
      <c r="X1244" s="149"/>
      <c r="Y1244" s="149"/>
      <c r="Z1244" s="150"/>
      <c r="AA1244" s="150"/>
      <c r="AB1244" s="150"/>
      <c r="AC1244" s="138"/>
      <c r="AD1244" s="138"/>
      <c r="AE1244" s="138"/>
      <c r="AF1244" s="138"/>
      <c r="AG1244" s="138"/>
      <c r="AH1244" s="138"/>
      <c r="AI1244" s="138"/>
      <c r="AJ1244" s="138"/>
      <c r="AK1244" s="138"/>
      <c r="AL1244" s="138"/>
      <c r="AM1244" s="139"/>
      <c r="AN1244" s="139"/>
      <c r="AO1244" s="139"/>
      <c r="AP1244" s="139"/>
      <c r="AQ1244" s="140" t="e">
        <f t="shared" si="59"/>
        <v>#N/A</v>
      </c>
      <c r="AR1244" s="103"/>
      <c r="AT1244" s="131" t="str">
        <f t="shared" si="60"/>
        <v>()</v>
      </c>
      <c r="AU1244" s="132" t="e">
        <f t="shared" si="58"/>
        <v>#N/A</v>
      </c>
    </row>
    <row r="1245" spans="1:47">
      <c r="A1245" s="134"/>
      <c r="B1245" s="134"/>
      <c r="C1245" s="135"/>
      <c r="D1245" s="135"/>
      <c r="E1245" s="135"/>
      <c r="F1245" s="135"/>
      <c r="G1245" s="135"/>
      <c r="H1245" s="135"/>
      <c r="I1245" s="135"/>
      <c r="J1245" s="135"/>
      <c r="K1245" s="135"/>
      <c r="L1245" s="135"/>
      <c r="M1245" s="135"/>
      <c r="N1245" s="136"/>
      <c r="O1245" s="137"/>
      <c r="P1245" s="136"/>
      <c r="Q1245" s="136"/>
      <c r="R1245" s="136"/>
      <c r="S1245" s="138"/>
      <c r="T1245" s="149"/>
      <c r="U1245" s="149"/>
      <c r="V1245" s="149"/>
      <c r="W1245" s="149"/>
      <c r="X1245" s="149"/>
      <c r="Y1245" s="149"/>
      <c r="Z1245" s="150"/>
      <c r="AA1245" s="150"/>
      <c r="AB1245" s="150"/>
      <c r="AC1245" s="138"/>
      <c r="AD1245" s="138"/>
      <c r="AE1245" s="138"/>
      <c r="AF1245" s="138"/>
      <c r="AG1245" s="138"/>
      <c r="AH1245" s="138"/>
      <c r="AI1245" s="138"/>
      <c r="AJ1245" s="138"/>
      <c r="AK1245" s="138"/>
      <c r="AL1245" s="138"/>
      <c r="AM1245" s="139"/>
      <c r="AN1245" s="139"/>
      <c r="AO1245" s="139"/>
      <c r="AP1245" s="139"/>
      <c r="AQ1245" s="140" t="e">
        <f t="shared" si="59"/>
        <v>#N/A</v>
      </c>
      <c r="AR1245" s="103"/>
      <c r="AT1245" s="131" t="str">
        <f t="shared" si="60"/>
        <v>()</v>
      </c>
      <c r="AU1245" s="132" t="e">
        <f t="shared" si="58"/>
        <v>#N/A</v>
      </c>
    </row>
    <row r="1246" spans="1:47">
      <c r="A1246" s="134"/>
      <c r="B1246" s="134"/>
      <c r="C1246" s="135"/>
      <c r="D1246" s="135"/>
      <c r="E1246" s="135"/>
      <c r="F1246" s="135"/>
      <c r="G1246" s="135"/>
      <c r="H1246" s="135"/>
      <c r="I1246" s="135"/>
      <c r="J1246" s="135"/>
      <c r="K1246" s="135"/>
      <c r="L1246" s="135"/>
      <c r="M1246" s="135"/>
      <c r="N1246" s="136"/>
      <c r="O1246" s="137"/>
      <c r="P1246" s="136"/>
      <c r="Q1246" s="136"/>
      <c r="R1246" s="136"/>
      <c r="S1246" s="138"/>
      <c r="T1246" s="149"/>
      <c r="U1246" s="149"/>
      <c r="V1246" s="149"/>
      <c r="W1246" s="149"/>
      <c r="X1246" s="149"/>
      <c r="Y1246" s="149"/>
      <c r="Z1246" s="150"/>
      <c r="AA1246" s="150"/>
      <c r="AB1246" s="150"/>
      <c r="AC1246" s="138"/>
      <c r="AD1246" s="138"/>
      <c r="AE1246" s="138"/>
      <c r="AF1246" s="138"/>
      <c r="AG1246" s="138"/>
      <c r="AH1246" s="138"/>
      <c r="AI1246" s="138"/>
      <c r="AJ1246" s="138"/>
      <c r="AK1246" s="138"/>
      <c r="AL1246" s="138"/>
      <c r="AM1246" s="139"/>
      <c r="AN1246" s="139"/>
      <c r="AO1246" s="139"/>
      <c r="AP1246" s="139"/>
      <c r="AQ1246" s="140" t="e">
        <f t="shared" si="59"/>
        <v>#N/A</v>
      </c>
      <c r="AR1246" s="103"/>
      <c r="AT1246" s="131" t="str">
        <f t="shared" si="60"/>
        <v>()</v>
      </c>
      <c r="AU1246" s="132" t="e">
        <f t="shared" ref="AU1246:AU1309" si="61">AT1246&amp;IF(COUNTIF(AQ1247:AQ2158,AQ1246),"，"&amp;VLOOKUP(AQ1246,AQ1247:AU2158,5,0),"")</f>
        <v>#N/A</v>
      </c>
    </row>
    <row r="1247" spans="1:47">
      <c r="A1247" s="134"/>
      <c r="B1247" s="134"/>
      <c r="C1247" s="135"/>
      <c r="D1247" s="135"/>
      <c r="E1247" s="135"/>
      <c r="F1247" s="135"/>
      <c r="G1247" s="135"/>
      <c r="H1247" s="135"/>
      <c r="I1247" s="135"/>
      <c r="J1247" s="135"/>
      <c r="K1247" s="135"/>
      <c r="L1247" s="135"/>
      <c r="M1247" s="135"/>
      <c r="N1247" s="136"/>
      <c r="O1247" s="137"/>
      <c r="P1247" s="136"/>
      <c r="Q1247" s="136"/>
      <c r="R1247" s="136"/>
      <c r="S1247" s="138"/>
      <c r="T1247" s="149"/>
      <c r="U1247" s="149"/>
      <c r="V1247" s="149"/>
      <c r="W1247" s="149"/>
      <c r="X1247" s="149"/>
      <c r="Y1247" s="149"/>
      <c r="Z1247" s="150"/>
      <c r="AA1247" s="150"/>
      <c r="AB1247" s="150"/>
      <c r="AC1247" s="138"/>
      <c r="AD1247" s="138"/>
      <c r="AE1247" s="138"/>
      <c r="AF1247" s="138"/>
      <c r="AG1247" s="138"/>
      <c r="AH1247" s="138"/>
      <c r="AI1247" s="138"/>
      <c r="AJ1247" s="138"/>
      <c r="AK1247" s="138"/>
      <c r="AL1247" s="138"/>
      <c r="AM1247" s="139"/>
      <c r="AN1247" s="139"/>
      <c r="AO1247" s="139"/>
      <c r="AP1247" s="139"/>
      <c r="AQ1247" s="140" t="e">
        <f t="shared" si="59"/>
        <v>#N/A</v>
      </c>
      <c r="AR1247" s="103"/>
      <c r="AT1247" s="131" t="str">
        <f t="shared" si="60"/>
        <v>()</v>
      </c>
      <c r="AU1247" s="132" t="e">
        <f t="shared" si="61"/>
        <v>#N/A</v>
      </c>
    </row>
    <row r="1248" spans="1:47">
      <c r="A1248" s="134"/>
      <c r="B1248" s="134"/>
      <c r="C1248" s="135"/>
      <c r="D1248" s="135"/>
      <c r="E1248" s="135"/>
      <c r="F1248" s="135"/>
      <c r="G1248" s="135"/>
      <c r="H1248" s="135"/>
      <c r="I1248" s="135"/>
      <c r="J1248" s="135"/>
      <c r="K1248" s="135"/>
      <c r="L1248" s="135"/>
      <c r="M1248" s="135"/>
      <c r="N1248" s="136"/>
      <c r="O1248" s="137"/>
      <c r="P1248" s="136"/>
      <c r="Q1248" s="136"/>
      <c r="R1248" s="136"/>
      <c r="S1248" s="138"/>
      <c r="T1248" s="149"/>
      <c r="U1248" s="149"/>
      <c r="V1248" s="149"/>
      <c r="W1248" s="149"/>
      <c r="X1248" s="149"/>
      <c r="Y1248" s="149"/>
      <c r="Z1248" s="150"/>
      <c r="AA1248" s="150"/>
      <c r="AB1248" s="150"/>
      <c r="AC1248" s="138"/>
      <c r="AD1248" s="138"/>
      <c r="AE1248" s="138"/>
      <c r="AF1248" s="138"/>
      <c r="AG1248" s="138"/>
      <c r="AH1248" s="138"/>
      <c r="AI1248" s="138"/>
      <c r="AJ1248" s="138"/>
      <c r="AK1248" s="138"/>
      <c r="AL1248" s="138"/>
      <c r="AM1248" s="139"/>
      <c r="AN1248" s="139"/>
      <c r="AO1248" s="139"/>
      <c r="AP1248" s="139"/>
      <c r="AQ1248" s="140" t="e">
        <f t="shared" si="59"/>
        <v>#N/A</v>
      </c>
      <c r="AR1248" s="103"/>
      <c r="AT1248" s="131" t="str">
        <f t="shared" si="60"/>
        <v>()</v>
      </c>
      <c r="AU1248" s="132" t="e">
        <f t="shared" si="61"/>
        <v>#N/A</v>
      </c>
    </row>
    <row r="1249" spans="1:47">
      <c r="A1249" s="134"/>
      <c r="B1249" s="134"/>
      <c r="C1249" s="135"/>
      <c r="D1249" s="135"/>
      <c r="E1249" s="135"/>
      <c r="F1249" s="135"/>
      <c r="G1249" s="135"/>
      <c r="H1249" s="135"/>
      <c r="I1249" s="135"/>
      <c r="J1249" s="135"/>
      <c r="K1249" s="135"/>
      <c r="L1249" s="135"/>
      <c r="M1249" s="135"/>
      <c r="N1249" s="136"/>
      <c r="O1249" s="137"/>
      <c r="P1249" s="136"/>
      <c r="Q1249" s="136"/>
      <c r="R1249" s="136"/>
      <c r="S1249" s="138"/>
      <c r="T1249" s="149"/>
      <c r="U1249" s="149"/>
      <c r="V1249" s="149"/>
      <c r="W1249" s="149"/>
      <c r="X1249" s="149"/>
      <c r="Y1249" s="149"/>
      <c r="Z1249" s="150"/>
      <c r="AA1249" s="150"/>
      <c r="AB1249" s="150"/>
      <c r="AC1249" s="138"/>
      <c r="AD1249" s="138"/>
      <c r="AE1249" s="138"/>
      <c r="AF1249" s="138"/>
      <c r="AG1249" s="138"/>
      <c r="AH1249" s="138"/>
      <c r="AI1249" s="138"/>
      <c r="AJ1249" s="138"/>
      <c r="AK1249" s="138"/>
      <c r="AL1249" s="138"/>
      <c r="AM1249" s="139"/>
      <c r="AN1249" s="139"/>
      <c r="AO1249" s="139"/>
      <c r="AP1249" s="139"/>
      <c r="AQ1249" s="140" t="e">
        <f t="shared" si="59"/>
        <v>#N/A</v>
      </c>
      <c r="AR1249" s="103"/>
      <c r="AT1249" s="131" t="str">
        <f t="shared" si="60"/>
        <v>()</v>
      </c>
      <c r="AU1249" s="132" t="e">
        <f t="shared" si="61"/>
        <v>#N/A</v>
      </c>
    </row>
    <row r="1250" spans="1:47">
      <c r="A1250" s="134"/>
      <c r="B1250" s="134"/>
      <c r="C1250" s="135"/>
      <c r="D1250" s="135"/>
      <c r="E1250" s="135"/>
      <c r="F1250" s="135"/>
      <c r="G1250" s="135"/>
      <c r="H1250" s="135"/>
      <c r="I1250" s="135"/>
      <c r="J1250" s="135"/>
      <c r="K1250" s="135"/>
      <c r="L1250" s="135"/>
      <c r="M1250" s="135"/>
      <c r="N1250" s="136"/>
      <c r="O1250" s="137"/>
      <c r="P1250" s="136"/>
      <c r="Q1250" s="136"/>
      <c r="R1250" s="136"/>
      <c r="S1250" s="138"/>
      <c r="T1250" s="149"/>
      <c r="U1250" s="149"/>
      <c r="V1250" s="149"/>
      <c r="W1250" s="149"/>
      <c r="X1250" s="149"/>
      <c r="Y1250" s="149"/>
      <c r="Z1250" s="150"/>
      <c r="AA1250" s="150"/>
      <c r="AB1250" s="150"/>
      <c r="AC1250" s="138"/>
      <c r="AD1250" s="138"/>
      <c r="AE1250" s="138"/>
      <c r="AF1250" s="138"/>
      <c r="AG1250" s="138"/>
      <c r="AH1250" s="138"/>
      <c r="AI1250" s="138"/>
      <c r="AJ1250" s="138"/>
      <c r="AK1250" s="138"/>
      <c r="AL1250" s="138"/>
      <c r="AM1250" s="139"/>
      <c r="AN1250" s="139"/>
      <c r="AO1250" s="139"/>
      <c r="AP1250" s="139"/>
      <c r="AQ1250" s="140" t="e">
        <f t="shared" si="59"/>
        <v>#N/A</v>
      </c>
      <c r="AR1250" s="103"/>
      <c r="AT1250" s="131" t="str">
        <f t="shared" si="60"/>
        <v>()</v>
      </c>
      <c r="AU1250" s="132" t="e">
        <f t="shared" si="61"/>
        <v>#N/A</v>
      </c>
    </row>
    <row r="1251" spans="1:47">
      <c r="A1251" s="134"/>
      <c r="B1251" s="134"/>
      <c r="C1251" s="135"/>
      <c r="D1251" s="135"/>
      <c r="E1251" s="135"/>
      <c r="F1251" s="135"/>
      <c r="G1251" s="135"/>
      <c r="H1251" s="135"/>
      <c r="I1251" s="135"/>
      <c r="J1251" s="135"/>
      <c r="K1251" s="135"/>
      <c r="L1251" s="135"/>
      <c r="M1251" s="135"/>
      <c r="N1251" s="136"/>
      <c r="O1251" s="137"/>
      <c r="P1251" s="136"/>
      <c r="Q1251" s="136"/>
      <c r="R1251" s="136"/>
      <c r="S1251" s="138"/>
      <c r="T1251" s="149"/>
      <c r="U1251" s="149"/>
      <c r="V1251" s="149"/>
      <c r="W1251" s="149"/>
      <c r="X1251" s="149"/>
      <c r="Y1251" s="149"/>
      <c r="Z1251" s="150"/>
      <c r="AA1251" s="150"/>
      <c r="AB1251" s="150"/>
      <c r="AC1251" s="138"/>
      <c r="AD1251" s="138"/>
      <c r="AE1251" s="138"/>
      <c r="AF1251" s="138"/>
      <c r="AG1251" s="138"/>
      <c r="AH1251" s="138"/>
      <c r="AI1251" s="138"/>
      <c r="AJ1251" s="138"/>
      <c r="AK1251" s="138"/>
      <c r="AL1251" s="138"/>
      <c r="AM1251" s="139"/>
      <c r="AN1251" s="139"/>
      <c r="AO1251" s="139"/>
      <c r="AP1251" s="139"/>
      <c r="AQ1251" s="140" t="e">
        <f t="shared" si="59"/>
        <v>#N/A</v>
      </c>
      <c r="AR1251" s="103"/>
      <c r="AT1251" s="131" t="str">
        <f t="shared" si="60"/>
        <v>()</v>
      </c>
      <c r="AU1251" s="132" t="e">
        <f t="shared" si="61"/>
        <v>#N/A</v>
      </c>
    </row>
    <row r="1252" spans="1:47">
      <c r="A1252" s="134"/>
      <c r="B1252" s="134"/>
      <c r="C1252" s="135"/>
      <c r="D1252" s="135"/>
      <c r="E1252" s="135"/>
      <c r="F1252" s="135"/>
      <c r="G1252" s="135"/>
      <c r="H1252" s="135"/>
      <c r="I1252" s="135"/>
      <c r="J1252" s="135"/>
      <c r="K1252" s="135"/>
      <c r="L1252" s="135"/>
      <c r="M1252" s="135"/>
      <c r="N1252" s="136"/>
      <c r="O1252" s="137"/>
      <c r="P1252" s="136"/>
      <c r="Q1252" s="136"/>
      <c r="R1252" s="136"/>
      <c r="S1252" s="138"/>
      <c r="T1252" s="149"/>
      <c r="U1252" s="149"/>
      <c r="V1252" s="149"/>
      <c r="W1252" s="149"/>
      <c r="X1252" s="149"/>
      <c r="Y1252" s="149"/>
      <c r="Z1252" s="150"/>
      <c r="AA1252" s="150"/>
      <c r="AB1252" s="150"/>
      <c r="AC1252" s="138"/>
      <c r="AD1252" s="138"/>
      <c r="AE1252" s="138"/>
      <c r="AF1252" s="138"/>
      <c r="AG1252" s="138"/>
      <c r="AH1252" s="138"/>
      <c r="AI1252" s="138"/>
      <c r="AJ1252" s="138"/>
      <c r="AK1252" s="138"/>
      <c r="AL1252" s="138"/>
      <c r="AM1252" s="139"/>
      <c r="AN1252" s="139"/>
      <c r="AO1252" s="139"/>
      <c r="AP1252" s="139"/>
      <c r="AQ1252" s="140" t="e">
        <f t="shared" si="59"/>
        <v>#N/A</v>
      </c>
      <c r="AR1252" s="103"/>
      <c r="AT1252" s="131" t="str">
        <f t="shared" si="60"/>
        <v>()</v>
      </c>
      <c r="AU1252" s="132" t="e">
        <f t="shared" si="61"/>
        <v>#N/A</v>
      </c>
    </row>
    <row r="1253" spans="1:47">
      <c r="A1253" s="134"/>
      <c r="B1253" s="134"/>
      <c r="C1253" s="135"/>
      <c r="D1253" s="135"/>
      <c r="E1253" s="135"/>
      <c r="F1253" s="135"/>
      <c r="G1253" s="135"/>
      <c r="H1253" s="135"/>
      <c r="I1253" s="135"/>
      <c r="J1253" s="135"/>
      <c r="K1253" s="135"/>
      <c r="L1253" s="135"/>
      <c r="M1253" s="135"/>
      <c r="N1253" s="136"/>
      <c r="O1253" s="137"/>
      <c r="P1253" s="136"/>
      <c r="Q1253" s="136"/>
      <c r="R1253" s="136"/>
      <c r="S1253" s="138"/>
      <c r="T1253" s="149"/>
      <c r="U1253" s="149"/>
      <c r="V1253" s="149"/>
      <c r="W1253" s="149"/>
      <c r="X1253" s="149"/>
      <c r="Y1253" s="149"/>
      <c r="Z1253" s="150"/>
      <c r="AA1253" s="150"/>
      <c r="AB1253" s="150"/>
      <c r="AC1253" s="138"/>
      <c r="AD1253" s="138"/>
      <c r="AE1253" s="138"/>
      <c r="AF1253" s="138"/>
      <c r="AG1253" s="138"/>
      <c r="AH1253" s="138"/>
      <c r="AI1253" s="138"/>
      <c r="AJ1253" s="138"/>
      <c r="AK1253" s="138"/>
      <c r="AL1253" s="138"/>
      <c r="AM1253" s="139"/>
      <c r="AN1253" s="139"/>
      <c r="AO1253" s="139"/>
      <c r="AP1253" s="139"/>
      <c r="AQ1253" s="140" t="e">
        <f t="shared" si="59"/>
        <v>#N/A</v>
      </c>
      <c r="AR1253" s="103"/>
      <c r="AT1253" s="131" t="str">
        <f t="shared" si="60"/>
        <v>()</v>
      </c>
      <c r="AU1253" s="132" t="e">
        <f t="shared" si="61"/>
        <v>#N/A</v>
      </c>
    </row>
    <row r="1254" spans="1:47">
      <c r="A1254" s="134"/>
      <c r="B1254" s="134"/>
      <c r="C1254" s="135"/>
      <c r="D1254" s="135"/>
      <c r="E1254" s="135"/>
      <c r="F1254" s="135"/>
      <c r="G1254" s="135"/>
      <c r="H1254" s="135"/>
      <c r="I1254" s="135"/>
      <c r="J1254" s="135"/>
      <c r="K1254" s="135"/>
      <c r="L1254" s="135"/>
      <c r="M1254" s="135"/>
      <c r="N1254" s="136"/>
      <c r="O1254" s="137"/>
      <c r="P1254" s="136"/>
      <c r="Q1254" s="136"/>
      <c r="R1254" s="136"/>
      <c r="S1254" s="138"/>
      <c r="T1254" s="149"/>
      <c r="U1254" s="149"/>
      <c r="V1254" s="149"/>
      <c r="W1254" s="149"/>
      <c r="X1254" s="149"/>
      <c r="Y1254" s="149"/>
      <c r="Z1254" s="150"/>
      <c r="AA1254" s="150"/>
      <c r="AB1254" s="150"/>
      <c r="AC1254" s="138"/>
      <c r="AD1254" s="138"/>
      <c r="AE1254" s="138"/>
      <c r="AF1254" s="138"/>
      <c r="AG1254" s="138"/>
      <c r="AH1254" s="138"/>
      <c r="AI1254" s="138"/>
      <c r="AJ1254" s="138"/>
      <c r="AK1254" s="138"/>
      <c r="AL1254" s="138"/>
      <c r="AM1254" s="139"/>
      <c r="AN1254" s="139"/>
      <c r="AO1254" s="139"/>
      <c r="AP1254" s="139"/>
      <c r="AQ1254" s="140" t="e">
        <f t="shared" si="59"/>
        <v>#N/A</v>
      </c>
      <c r="AR1254" s="103"/>
      <c r="AT1254" s="131" t="str">
        <f t="shared" si="60"/>
        <v>()</v>
      </c>
      <c r="AU1254" s="132" t="e">
        <f t="shared" si="61"/>
        <v>#N/A</v>
      </c>
    </row>
    <row r="1255" spans="1:47">
      <c r="A1255" s="134"/>
      <c r="B1255" s="134"/>
      <c r="C1255" s="135"/>
      <c r="D1255" s="135"/>
      <c r="E1255" s="135"/>
      <c r="F1255" s="135"/>
      <c r="G1255" s="135"/>
      <c r="H1255" s="135"/>
      <c r="I1255" s="135"/>
      <c r="J1255" s="135"/>
      <c r="K1255" s="135"/>
      <c r="L1255" s="135"/>
      <c r="M1255" s="135"/>
      <c r="N1255" s="136"/>
      <c r="O1255" s="137"/>
      <c r="P1255" s="136"/>
      <c r="Q1255" s="136"/>
      <c r="R1255" s="136"/>
      <c r="S1255" s="138"/>
      <c r="T1255" s="149"/>
      <c r="U1255" s="149"/>
      <c r="V1255" s="149"/>
      <c r="W1255" s="149"/>
      <c r="X1255" s="149"/>
      <c r="Y1255" s="149"/>
      <c r="Z1255" s="150"/>
      <c r="AA1255" s="150"/>
      <c r="AB1255" s="150"/>
      <c r="AC1255" s="138"/>
      <c r="AD1255" s="138"/>
      <c r="AE1255" s="138"/>
      <c r="AF1255" s="138"/>
      <c r="AG1255" s="138"/>
      <c r="AH1255" s="138"/>
      <c r="AI1255" s="138"/>
      <c r="AJ1255" s="138"/>
      <c r="AK1255" s="138"/>
      <c r="AL1255" s="138"/>
      <c r="AM1255" s="139"/>
      <c r="AN1255" s="139"/>
      <c r="AO1255" s="139"/>
      <c r="AP1255" s="139"/>
      <c r="AQ1255" s="140" t="e">
        <f t="shared" si="59"/>
        <v>#N/A</v>
      </c>
      <c r="AR1255" s="103"/>
      <c r="AT1255" s="131" t="str">
        <f t="shared" si="60"/>
        <v>()</v>
      </c>
      <c r="AU1255" s="132" t="e">
        <f t="shared" si="61"/>
        <v>#N/A</v>
      </c>
    </row>
    <row r="1256" spans="1:47">
      <c r="A1256" s="134"/>
      <c r="B1256" s="134"/>
      <c r="C1256" s="135"/>
      <c r="D1256" s="135"/>
      <c r="E1256" s="135"/>
      <c r="F1256" s="135"/>
      <c r="G1256" s="135"/>
      <c r="H1256" s="135"/>
      <c r="I1256" s="135"/>
      <c r="J1256" s="135"/>
      <c r="K1256" s="135"/>
      <c r="L1256" s="135"/>
      <c r="M1256" s="135"/>
      <c r="N1256" s="136"/>
      <c r="O1256" s="137"/>
      <c r="P1256" s="136"/>
      <c r="Q1256" s="136"/>
      <c r="R1256" s="136"/>
      <c r="S1256" s="138"/>
      <c r="T1256" s="149"/>
      <c r="U1256" s="149"/>
      <c r="V1256" s="149"/>
      <c r="W1256" s="149"/>
      <c r="X1256" s="149"/>
      <c r="Y1256" s="149"/>
      <c r="Z1256" s="150"/>
      <c r="AA1256" s="150"/>
      <c r="AB1256" s="150"/>
      <c r="AC1256" s="138"/>
      <c r="AD1256" s="138"/>
      <c r="AE1256" s="138"/>
      <c r="AF1256" s="138"/>
      <c r="AG1256" s="138"/>
      <c r="AH1256" s="138"/>
      <c r="AI1256" s="138"/>
      <c r="AJ1256" s="138"/>
      <c r="AK1256" s="138"/>
      <c r="AL1256" s="138"/>
      <c r="AM1256" s="139"/>
      <c r="AN1256" s="139"/>
      <c r="AO1256" s="139"/>
      <c r="AP1256" s="139"/>
      <c r="AQ1256" s="140" t="e">
        <f t="shared" si="59"/>
        <v>#N/A</v>
      </c>
      <c r="AR1256" s="103"/>
      <c r="AT1256" s="131" t="str">
        <f t="shared" si="60"/>
        <v>()</v>
      </c>
      <c r="AU1256" s="132" t="e">
        <f t="shared" si="61"/>
        <v>#N/A</v>
      </c>
    </row>
    <row r="1257" spans="1:47">
      <c r="A1257" s="134"/>
      <c r="B1257" s="134"/>
      <c r="C1257" s="135"/>
      <c r="D1257" s="135"/>
      <c r="E1257" s="135"/>
      <c r="F1257" s="135"/>
      <c r="G1257" s="135"/>
      <c r="H1257" s="135"/>
      <c r="I1257" s="135"/>
      <c r="J1257" s="135"/>
      <c r="K1257" s="135"/>
      <c r="L1257" s="135"/>
      <c r="M1257" s="135"/>
      <c r="N1257" s="136"/>
      <c r="O1257" s="137"/>
      <c r="P1257" s="136"/>
      <c r="Q1257" s="136"/>
      <c r="R1257" s="136"/>
      <c r="S1257" s="138"/>
      <c r="T1257" s="149"/>
      <c r="U1257" s="149"/>
      <c r="V1257" s="149"/>
      <c r="W1257" s="149"/>
      <c r="X1257" s="149"/>
      <c r="Y1257" s="149"/>
      <c r="Z1257" s="150"/>
      <c r="AA1257" s="150"/>
      <c r="AB1257" s="150"/>
      <c r="AC1257" s="138"/>
      <c r="AD1257" s="138"/>
      <c r="AE1257" s="138"/>
      <c r="AF1257" s="138"/>
      <c r="AG1257" s="138"/>
      <c r="AH1257" s="138"/>
      <c r="AI1257" s="138"/>
      <c r="AJ1257" s="138"/>
      <c r="AK1257" s="138"/>
      <c r="AL1257" s="138"/>
      <c r="AM1257" s="139"/>
      <c r="AN1257" s="139"/>
      <c r="AO1257" s="139"/>
      <c r="AP1257" s="139"/>
      <c r="AQ1257" s="140" t="e">
        <f t="shared" si="59"/>
        <v>#N/A</v>
      </c>
      <c r="AR1257" s="103"/>
      <c r="AT1257" s="131" t="str">
        <f t="shared" si="60"/>
        <v>()</v>
      </c>
      <c r="AU1257" s="132" t="e">
        <f t="shared" si="61"/>
        <v>#N/A</v>
      </c>
    </row>
    <row r="1258" spans="1:47">
      <c r="A1258" s="134"/>
      <c r="B1258" s="134"/>
      <c r="C1258" s="135"/>
      <c r="D1258" s="135"/>
      <c r="E1258" s="135"/>
      <c r="F1258" s="135"/>
      <c r="G1258" s="135"/>
      <c r="H1258" s="135"/>
      <c r="I1258" s="135"/>
      <c r="J1258" s="135"/>
      <c r="K1258" s="135"/>
      <c r="L1258" s="135"/>
      <c r="M1258" s="135"/>
      <c r="N1258" s="136"/>
      <c r="O1258" s="137"/>
      <c r="P1258" s="136"/>
      <c r="Q1258" s="136"/>
      <c r="R1258" s="136"/>
      <c r="S1258" s="138"/>
      <c r="T1258" s="149"/>
      <c r="U1258" s="149"/>
      <c r="V1258" s="149"/>
      <c r="W1258" s="149"/>
      <c r="X1258" s="149"/>
      <c r="Y1258" s="149"/>
      <c r="Z1258" s="150"/>
      <c r="AA1258" s="150"/>
      <c r="AB1258" s="150"/>
      <c r="AC1258" s="138"/>
      <c r="AD1258" s="138"/>
      <c r="AE1258" s="138"/>
      <c r="AF1258" s="138"/>
      <c r="AG1258" s="138"/>
      <c r="AH1258" s="138"/>
      <c r="AI1258" s="138"/>
      <c r="AJ1258" s="138"/>
      <c r="AK1258" s="138"/>
      <c r="AL1258" s="138"/>
      <c r="AM1258" s="139"/>
      <c r="AN1258" s="139"/>
      <c r="AO1258" s="139"/>
      <c r="AP1258" s="139"/>
      <c r="AQ1258" s="140" t="e">
        <f t="shared" si="59"/>
        <v>#N/A</v>
      </c>
      <c r="AR1258" s="103"/>
      <c r="AT1258" s="131" t="str">
        <f t="shared" si="60"/>
        <v>()</v>
      </c>
      <c r="AU1258" s="132" t="e">
        <f t="shared" si="61"/>
        <v>#N/A</v>
      </c>
    </row>
    <row r="1259" spans="1:47">
      <c r="A1259" s="134"/>
      <c r="B1259" s="134"/>
      <c r="C1259" s="135"/>
      <c r="D1259" s="135"/>
      <c r="E1259" s="135"/>
      <c r="F1259" s="135"/>
      <c r="G1259" s="135"/>
      <c r="H1259" s="135"/>
      <c r="I1259" s="135"/>
      <c r="J1259" s="135"/>
      <c r="K1259" s="135"/>
      <c r="L1259" s="135"/>
      <c r="M1259" s="135"/>
      <c r="N1259" s="136"/>
      <c r="O1259" s="137"/>
      <c r="P1259" s="136"/>
      <c r="Q1259" s="136"/>
      <c r="R1259" s="136"/>
      <c r="S1259" s="138"/>
      <c r="T1259" s="149"/>
      <c r="U1259" s="149"/>
      <c r="V1259" s="149"/>
      <c r="W1259" s="149"/>
      <c r="X1259" s="149"/>
      <c r="Y1259" s="149"/>
      <c r="Z1259" s="150"/>
      <c r="AA1259" s="150"/>
      <c r="AB1259" s="150"/>
      <c r="AC1259" s="138"/>
      <c r="AD1259" s="138"/>
      <c r="AE1259" s="138"/>
      <c r="AF1259" s="138"/>
      <c r="AG1259" s="138"/>
      <c r="AH1259" s="138"/>
      <c r="AI1259" s="138"/>
      <c r="AJ1259" s="138"/>
      <c r="AK1259" s="138"/>
      <c r="AL1259" s="138"/>
      <c r="AM1259" s="139"/>
      <c r="AN1259" s="139"/>
      <c r="AO1259" s="139"/>
      <c r="AP1259" s="139"/>
      <c r="AQ1259" s="140" t="e">
        <f t="shared" si="59"/>
        <v>#N/A</v>
      </c>
      <c r="AR1259" s="103"/>
      <c r="AT1259" s="131" t="str">
        <f t="shared" si="60"/>
        <v>()</v>
      </c>
      <c r="AU1259" s="132" t="e">
        <f t="shared" si="61"/>
        <v>#N/A</v>
      </c>
    </row>
    <row r="1260" spans="1:47">
      <c r="A1260" s="134"/>
      <c r="B1260" s="134"/>
      <c r="C1260" s="135"/>
      <c r="D1260" s="135"/>
      <c r="E1260" s="135"/>
      <c r="F1260" s="135"/>
      <c r="G1260" s="135"/>
      <c r="H1260" s="135"/>
      <c r="I1260" s="135"/>
      <c r="J1260" s="135"/>
      <c r="K1260" s="135"/>
      <c r="L1260" s="135"/>
      <c r="M1260" s="135"/>
      <c r="N1260" s="136"/>
      <c r="O1260" s="137"/>
      <c r="P1260" s="136"/>
      <c r="Q1260" s="136"/>
      <c r="R1260" s="136"/>
      <c r="S1260" s="138"/>
      <c r="T1260" s="149"/>
      <c r="U1260" s="149"/>
      <c r="V1260" s="149"/>
      <c r="W1260" s="149"/>
      <c r="X1260" s="149"/>
      <c r="Y1260" s="149"/>
      <c r="Z1260" s="150"/>
      <c r="AA1260" s="150"/>
      <c r="AB1260" s="150"/>
      <c r="AC1260" s="138"/>
      <c r="AD1260" s="138"/>
      <c r="AE1260" s="138"/>
      <c r="AF1260" s="138"/>
      <c r="AG1260" s="138"/>
      <c r="AH1260" s="138"/>
      <c r="AI1260" s="138"/>
      <c r="AJ1260" s="138"/>
      <c r="AK1260" s="138"/>
      <c r="AL1260" s="138"/>
      <c r="AM1260" s="139"/>
      <c r="AN1260" s="139"/>
      <c r="AO1260" s="139"/>
      <c r="AP1260" s="139"/>
      <c r="AQ1260" s="140" t="e">
        <f t="shared" si="59"/>
        <v>#N/A</v>
      </c>
      <c r="AR1260" s="103"/>
      <c r="AT1260" s="131" t="str">
        <f t="shared" si="60"/>
        <v>()</v>
      </c>
      <c r="AU1260" s="132" t="e">
        <f t="shared" si="61"/>
        <v>#N/A</v>
      </c>
    </row>
    <row r="1261" spans="1:47">
      <c r="A1261" s="134"/>
      <c r="B1261" s="134"/>
      <c r="C1261" s="135"/>
      <c r="D1261" s="135"/>
      <c r="E1261" s="135"/>
      <c r="F1261" s="135"/>
      <c r="G1261" s="135"/>
      <c r="H1261" s="135"/>
      <c r="I1261" s="135"/>
      <c r="J1261" s="135"/>
      <c r="K1261" s="135"/>
      <c r="L1261" s="135"/>
      <c r="M1261" s="135"/>
      <c r="N1261" s="136"/>
      <c r="O1261" s="137"/>
      <c r="P1261" s="136"/>
      <c r="Q1261" s="136"/>
      <c r="R1261" s="136"/>
      <c r="S1261" s="138"/>
      <c r="T1261" s="149"/>
      <c r="U1261" s="149"/>
      <c r="V1261" s="149"/>
      <c r="W1261" s="149"/>
      <c r="X1261" s="149"/>
      <c r="Y1261" s="149"/>
      <c r="Z1261" s="150"/>
      <c r="AA1261" s="150"/>
      <c r="AB1261" s="150"/>
      <c r="AC1261" s="138"/>
      <c r="AD1261" s="138"/>
      <c r="AE1261" s="138"/>
      <c r="AF1261" s="138"/>
      <c r="AG1261" s="138"/>
      <c r="AH1261" s="138"/>
      <c r="AI1261" s="138"/>
      <c r="AJ1261" s="138"/>
      <c r="AK1261" s="138"/>
      <c r="AL1261" s="138"/>
      <c r="AM1261" s="139"/>
      <c r="AN1261" s="139"/>
      <c r="AO1261" s="139"/>
      <c r="AP1261" s="139"/>
      <c r="AQ1261" s="140" t="e">
        <f t="shared" si="59"/>
        <v>#N/A</v>
      </c>
      <c r="AR1261" s="103"/>
      <c r="AT1261" s="131" t="str">
        <f t="shared" si="60"/>
        <v>()</v>
      </c>
      <c r="AU1261" s="132" t="e">
        <f t="shared" si="61"/>
        <v>#N/A</v>
      </c>
    </row>
    <row r="1262" spans="1:47">
      <c r="A1262" s="134"/>
      <c r="B1262" s="134"/>
      <c r="C1262" s="135"/>
      <c r="D1262" s="135"/>
      <c r="E1262" s="135"/>
      <c r="F1262" s="135"/>
      <c r="G1262" s="135"/>
      <c r="H1262" s="135"/>
      <c r="I1262" s="135"/>
      <c r="J1262" s="135"/>
      <c r="K1262" s="135"/>
      <c r="L1262" s="135"/>
      <c r="M1262" s="135"/>
      <c r="N1262" s="136"/>
      <c r="O1262" s="137"/>
      <c r="P1262" s="136"/>
      <c r="Q1262" s="136"/>
      <c r="R1262" s="136"/>
      <c r="S1262" s="138"/>
      <c r="T1262" s="149"/>
      <c r="U1262" s="149"/>
      <c r="V1262" s="149"/>
      <c r="W1262" s="149"/>
      <c r="X1262" s="149"/>
      <c r="Y1262" s="149"/>
      <c r="Z1262" s="150"/>
      <c r="AA1262" s="150"/>
      <c r="AB1262" s="150"/>
      <c r="AC1262" s="138"/>
      <c r="AD1262" s="138"/>
      <c r="AE1262" s="138"/>
      <c r="AF1262" s="138"/>
      <c r="AG1262" s="138"/>
      <c r="AH1262" s="138"/>
      <c r="AI1262" s="138"/>
      <c r="AJ1262" s="138"/>
      <c r="AK1262" s="138"/>
      <c r="AL1262" s="138"/>
      <c r="AM1262" s="139"/>
      <c r="AN1262" s="139"/>
      <c r="AO1262" s="139"/>
      <c r="AP1262" s="139"/>
      <c r="AQ1262" s="140" t="e">
        <f t="shared" si="59"/>
        <v>#N/A</v>
      </c>
      <c r="AR1262" s="103"/>
      <c r="AT1262" s="131" t="str">
        <f t="shared" si="60"/>
        <v>()</v>
      </c>
      <c r="AU1262" s="132" t="e">
        <f t="shared" si="61"/>
        <v>#N/A</v>
      </c>
    </row>
    <row r="1263" spans="1:47">
      <c r="A1263" s="134"/>
      <c r="B1263" s="134"/>
      <c r="C1263" s="135"/>
      <c r="D1263" s="135"/>
      <c r="E1263" s="135"/>
      <c r="F1263" s="135"/>
      <c r="G1263" s="135"/>
      <c r="H1263" s="135"/>
      <c r="I1263" s="135"/>
      <c r="J1263" s="135"/>
      <c r="K1263" s="135"/>
      <c r="L1263" s="135"/>
      <c r="M1263" s="135"/>
      <c r="N1263" s="136"/>
      <c r="O1263" s="137"/>
      <c r="P1263" s="136"/>
      <c r="Q1263" s="136"/>
      <c r="R1263" s="136"/>
      <c r="S1263" s="138"/>
      <c r="T1263" s="149"/>
      <c r="U1263" s="149"/>
      <c r="V1263" s="149"/>
      <c r="W1263" s="149"/>
      <c r="X1263" s="149"/>
      <c r="Y1263" s="149"/>
      <c r="Z1263" s="150"/>
      <c r="AA1263" s="150"/>
      <c r="AB1263" s="150"/>
      <c r="AC1263" s="138"/>
      <c r="AD1263" s="138"/>
      <c r="AE1263" s="138"/>
      <c r="AF1263" s="138"/>
      <c r="AG1263" s="138"/>
      <c r="AH1263" s="138"/>
      <c r="AI1263" s="138"/>
      <c r="AJ1263" s="138"/>
      <c r="AK1263" s="138"/>
      <c r="AL1263" s="138"/>
      <c r="AM1263" s="139"/>
      <c r="AN1263" s="139"/>
      <c r="AO1263" s="139"/>
      <c r="AP1263" s="139"/>
      <c r="AQ1263" s="140" t="e">
        <f t="shared" si="59"/>
        <v>#N/A</v>
      </c>
      <c r="AR1263" s="103"/>
      <c r="AT1263" s="131" t="str">
        <f t="shared" si="60"/>
        <v>()</v>
      </c>
      <c r="AU1263" s="132" t="e">
        <f t="shared" si="61"/>
        <v>#N/A</v>
      </c>
    </row>
    <row r="1264" spans="1:47">
      <c r="A1264" s="134"/>
      <c r="B1264" s="134"/>
      <c r="C1264" s="135"/>
      <c r="D1264" s="135"/>
      <c r="E1264" s="135"/>
      <c r="F1264" s="135"/>
      <c r="G1264" s="135"/>
      <c r="H1264" s="135"/>
      <c r="I1264" s="135"/>
      <c r="J1264" s="135"/>
      <c r="K1264" s="135"/>
      <c r="L1264" s="135"/>
      <c r="M1264" s="135"/>
      <c r="N1264" s="136"/>
      <c r="O1264" s="137"/>
      <c r="P1264" s="136"/>
      <c r="Q1264" s="136"/>
      <c r="R1264" s="136"/>
      <c r="S1264" s="138"/>
      <c r="T1264" s="149"/>
      <c r="U1264" s="149"/>
      <c r="V1264" s="149"/>
      <c r="W1264" s="149"/>
      <c r="X1264" s="149"/>
      <c r="Y1264" s="149"/>
      <c r="Z1264" s="150"/>
      <c r="AA1264" s="150"/>
      <c r="AB1264" s="150"/>
      <c r="AC1264" s="138"/>
      <c r="AD1264" s="138"/>
      <c r="AE1264" s="138"/>
      <c r="AF1264" s="138"/>
      <c r="AG1264" s="138"/>
      <c r="AH1264" s="138"/>
      <c r="AI1264" s="138"/>
      <c r="AJ1264" s="138"/>
      <c r="AK1264" s="138"/>
      <c r="AL1264" s="138"/>
      <c r="AM1264" s="139"/>
      <c r="AN1264" s="139"/>
      <c r="AO1264" s="139"/>
      <c r="AP1264" s="139"/>
      <c r="AQ1264" s="140" t="e">
        <f t="shared" si="59"/>
        <v>#N/A</v>
      </c>
      <c r="AR1264" s="103"/>
      <c r="AT1264" s="131" t="str">
        <f t="shared" si="60"/>
        <v>()</v>
      </c>
      <c r="AU1264" s="132" t="e">
        <f t="shared" si="61"/>
        <v>#N/A</v>
      </c>
    </row>
    <row r="1265" spans="1:47">
      <c r="A1265" s="134"/>
      <c r="B1265" s="134"/>
      <c r="C1265" s="135"/>
      <c r="D1265" s="135"/>
      <c r="E1265" s="135"/>
      <c r="F1265" s="135"/>
      <c r="G1265" s="135"/>
      <c r="H1265" s="135"/>
      <c r="I1265" s="135"/>
      <c r="J1265" s="135"/>
      <c r="K1265" s="135"/>
      <c r="L1265" s="135"/>
      <c r="M1265" s="135"/>
      <c r="N1265" s="136"/>
      <c r="O1265" s="137"/>
      <c r="P1265" s="136"/>
      <c r="Q1265" s="136"/>
      <c r="R1265" s="136"/>
      <c r="S1265" s="138"/>
      <c r="T1265" s="149"/>
      <c r="U1265" s="149"/>
      <c r="V1265" s="149"/>
      <c r="W1265" s="149"/>
      <c r="X1265" s="149"/>
      <c r="Y1265" s="149"/>
      <c r="Z1265" s="150"/>
      <c r="AA1265" s="150"/>
      <c r="AB1265" s="150"/>
      <c r="AC1265" s="138"/>
      <c r="AD1265" s="138"/>
      <c r="AE1265" s="138"/>
      <c r="AF1265" s="138"/>
      <c r="AG1265" s="138"/>
      <c r="AH1265" s="138"/>
      <c r="AI1265" s="138"/>
      <c r="AJ1265" s="138"/>
      <c r="AK1265" s="138"/>
      <c r="AL1265" s="138"/>
      <c r="AM1265" s="139"/>
      <c r="AN1265" s="139"/>
      <c r="AO1265" s="139"/>
      <c r="AP1265" s="139"/>
      <c r="AQ1265" s="140" t="e">
        <f t="shared" si="59"/>
        <v>#N/A</v>
      </c>
      <c r="AR1265" s="103"/>
      <c r="AT1265" s="131" t="str">
        <f t="shared" si="60"/>
        <v>()</v>
      </c>
      <c r="AU1265" s="132" t="e">
        <f t="shared" si="61"/>
        <v>#N/A</v>
      </c>
    </row>
    <row r="1266" spans="1:47">
      <c r="A1266" s="134"/>
      <c r="B1266" s="134"/>
      <c r="C1266" s="135"/>
      <c r="D1266" s="135"/>
      <c r="E1266" s="135"/>
      <c r="F1266" s="135"/>
      <c r="G1266" s="135"/>
      <c r="H1266" s="135"/>
      <c r="I1266" s="135"/>
      <c r="J1266" s="135"/>
      <c r="K1266" s="135"/>
      <c r="L1266" s="135"/>
      <c r="M1266" s="135"/>
      <c r="N1266" s="136"/>
      <c r="O1266" s="137"/>
      <c r="P1266" s="136"/>
      <c r="Q1266" s="136"/>
      <c r="R1266" s="136"/>
      <c r="S1266" s="138"/>
      <c r="T1266" s="149"/>
      <c r="U1266" s="149"/>
      <c r="V1266" s="149"/>
      <c r="W1266" s="149"/>
      <c r="X1266" s="149"/>
      <c r="Y1266" s="149"/>
      <c r="Z1266" s="150"/>
      <c r="AA1266" s="150"/>
      <c r="AB1266" s="150"/>
      <c r="AC1266" s="138"/>
      <c r="AD1266" s="138"/>
      <c r="AE1266" s="138"/>
      <c r="AF1266" s="138"/>
      <c r="AG1266" s="138"/>
      <c r="AH1266" s="138"/>
      <c r="AI1266" s="138"/>
      <c r="AJ1266" s="138"/>
      <c r="AK1266" s="138"/>
      <c r="AL1266" s="138"/>
      <c r="AM1266" s="139"/>
      <c r="AN1266" s="139"/>
      <c r="AO1266" s="139"/>
      <c r="AP1266" s="139"/>
      <c r="AQ1266" s="140" t="e">
        <f t="shared" si="59"/>
        <v>#N/A</v>
      </c>
      <c r="AR1266" s="103"/>
      <c r="AT1266" s="131" t="str">
        <f t="shared" si="60"/>
        <v>()</v>
      </c>
      <c r="AU1266" s="132" t="e">
        <f t="shared" si="61"/>
        <v>#N/A</v>
      </c>
    </row>
    <row r="1267" spans="1:47">
      <c r="A1267" s="134"/>
      <c r="B1267" s="134"/>
      <c r="C1267" s="135"/>
      <c r="D1267" s="135"/>
      <c r="E1267" s="135"/>
      <c r="F1267" s="135"/>
      <c r="G1267" s="135"/>
      <c r="H1267" s="135"/>
      <c r="I1267" s="135"/>
      <c r="J1267" s="135"/>
      <c r="K1267" s="135"/>
      <c r="L1267" s="135"/>
      <c r="M1267" s="135"/>
      <c r="N1267" s="136"/>
      <c r="O1267" s="137"/>
      <c r="P1267" s="136"/>
      <c r="Q1267" s="136"/>
      <c r="R1267" s="136"/>
      <c r="S1267" s="138"/>
      <c r="T1267" s="149"/>
      <c r="U1267" s="149"/>
      <c r="V1267" s="149"/>
      <c r="W1267" s="149"/>
      <c r="X1267" s="149"/>
      <c r="Y1267" s="149"/>
      <c r="Z1267" s="150"/>
      <c r="AA1267" s="150"/>
      <c r="AB1267" s="150"/>
      <c r="AC1267" s="138"/>
      <c r="AD1267" s="138"/>
      <c r="AE1267" s="138"/>
      <c r="AF1267" s="138"/>
      <c r="AG1267" s="138"/>
      <c r="AH1267" s="138"/>
      <c r="AI1267" s="138"/>
      <c r="AJ1267" s="138"/>
      <c r="AK1267" s="138"/>
      <c r="AL1267" s="138"/>
      <c r="AM1267" s="139"/>
      <c r="AN1267" s="139"/>
      <c r="AO1267" s="139"/>
      <c r="AP1267" s="139"/>
      <c r="AQ1267" s="140" t="e">
        <f t="shared" si="59"/>
        <v>#N/A</v>
      </c>
      <c r="AR1267" s="103"/>
      <c r="AT1267" s="131" t="str">
        <f t="shared" si="60"/>
        <v>()</v>
      </c>
      <c r="AU1267" s="132" t="e">
        <f t="shared" si="61"/>
        <v>#N/A</v>
      </c>
    </row>
    <row r="1268" spans="1:47">
      <c r="A1268" s="134"/>
      <c r="B1268" s="134"/>
      <c r="C1268" s="135"/>
      <c r="D1268" s="135"/>
      <c r="E1268" s="135"/>
      <c r="F1268" s="135"/>
      <c r="G1268" s="135"/>
      <c r="H1268" s="135"/>
      <c r="I1268" s="135"/>
      <c r="J1268" s="135"/>
      <c r="K1268" s="135"/>
      <c r="L1268" s="135"/>
      <c r="M1268" s="135"/>
      <c r="N1268" s="136"/>
      <c r="O1268" s="137"/>
      <c r="P1268" s="136"/>
      <c r="Q1268" s="136"/>
      <c r="R1268" s="136"/>
      <c r="S1268" s="138"/>
      <c r="T1268" s="149"/>
      <c r="U1268" s="149"/>
      <c r="V1268" s="149"/>
      <c r="W1268" s="149"/>
      <c r="X1268" s="149"/>
      <c r="Y1268" s="149"/>
      <c r="Z1268" s="150"/>
      <c r="AA1268" s="150"/>
      <c r="AB1268" s="150"/>
      <c r="AC1268" s="138"/>
      <c r="AD1268" s="138"/>
      <c r="AE1268" s="138"/>
      <c r="AF1268" s="138"/>
      <c r="AG1268" s="138"/>
      <c r="AH1268" s="138"/>
      <c r="AI1268" s="138"/>
      <c r="AJ1268" s="138"/>
      <c r="AK1268" s="138"/>
      <c r="AL1268" s="138"/>
      <c r="AM1268" s="139"/>
      <c r="AN1268" s="139"/>
      <c r="AO1268" s="139"/>
      <c r="AP1268" s="139"/>
      <c r="AQ1268" s="140" t="e">
        <f t="shared" si="59"/>
        <v>#N/A</v>
      </c>
      <c r="AR1268" s="103"/>
      <c r="AT1268" s="131" t="str">
        <f t="shared" si="60"/>
        <v>()</v>
      </c>
      <c r="AU1268" s="132" t="e">
        <f t="shared" si="61"/>
        <v>#N/A</v>
      </c>
    </row>
    <row r="1269" spans="1:47">
      <c r="A1269" s="134"/>
      <c r="B1269" s="134"/>
      <c r="C1269" s="135"/>
      <c r="D1269" s="135"/>
      <c r="E1269" s="135"/>
      <c r="F1269" s="135"/>
      <c r="G1269" s="135"/>
      <c r="H1269" s="135"/>
      <c r="I1269" s="135"/>
      <c r="J1269" s="135"/>
      <c r="K1269" s="135"/>
      <c r="L1269" s="135"/>
      <c r="M1269" s="135"/>
      <c r="N1269" s="136"/>
      <c r="O1269" s="137"/>
      <c r="P1269" s="136"/>
      <c r="Q1269" s="136"/>
      <c r="R1269" s="136"/>
      <c r="S1269" s="138"/>
      <c r="T1269" s="149"/>
      <c r="U1269" s="149"/>
      <c r="V1269" s="149"/>
      <c r="W1269" s="149"/>
      <c r="X1269" s="149"/>
      <c r="Y1269" s="149"/>
      <c r="Z1269" s="150"/>
      <c r="AA1269" s="150"/>
      <c r="AB1269" s="150"/>
      <c r="AC1269" s="138"/>
      <c r="AD1269" s="138"/>
      <c r="AE1269" s="138"/>
      <c r="AF1269" s="138"/>
      <c r="AG1269" s="138"/>
      <c r="AH1269" s="138"/>
      <c r="AI1269" s="138"/>
      <c r="AJ1269" s="138"/>
      <c r="AK1269" s="138"/>
      <c r="AL1269" s="138"/>
      <c r="AM1269" s="139"/>
      <c r="AN1269" s="139"/>
      <c r="AO1269" s="139"/>
      <c r="AP1269" s="139"/>
      <c r="AQ1269" s="140" t="e">
        <f t="shared" si="59"/>
        <v>#N/A</v>
      </c>
      <c r="AR1269" s="103"/>
      <c r="AT1269" s="131" t="str">
        <f t="shared" si="60"/>
        <v>()</v>
      </c>
      <c r="AU1269" s="132" t="e">
        <f t="shared" si="61"/>
        <v>#N/A</v>
      </c>
    </row>
    <row r="1270" spans="1:47">
      <c r="A1270" s="134"/>
      <c r="B1270" s="134"/>
      <c r="C1270" s="135"/>
      <c r="D1270" s="135"/>
      <c r="E1270" s="135"/>
      <c r="F1270" s="135"/>
      <c r="G1270" s="135"/>
      <c r="H1270" s="135"/>
      <c r="I1270" s="135"/>
      <c r="J1270" s="135"/>
      <c r="K1270" s="135"/>
      <c r="L1270" s="135"/>
      <c r="M1270" s="135"/>
      <c r="N1270" s="136"/>
      <c r="O1270" s="137"/>
      <c r="P1270" s="136"/>
      <c r="Q1270" s="136"/>
      <c r="R1270" s="136"/>
      <c r="S1270" s="138"/>
      <c r="T1270" s="149"/>
      <c r="U1270" s="149"/>
      <c r="V1270" s="149"/>
      <c r="W1270" s="149"/>
      <c r="X1270" s="149"/>
      <c r="Y1270" s="149"/>
      <c r="Z1270" s="150"/>
      <c r="AA1270" s="150"/>
      <c r="AB1270" s="150"/>
      <c r="AC1270" s="138"/>
      <c r="AD1270" s="138"/>
      <c r="AE1270" s="138"/>
      <c r="AF1270" s="138"/>
      <c r="AG1270" s="138"/>
      <c r="AH1270" s="138"/>
      <c r="AI1270" s="138"/>
      <c r="AJ1270" s="138"/>
      <c r="AK1270" s="138"/>
      <c r="AL1270" s="138"/>
      <c r="AM1270" s="139"/>
      <c r="AN1270" s="139"/>
      <c r="AO1270" s="139"/>
      <c r="AP1270" s="139"/>
      <c r="AQ1270" s="140" t="e">
        <f t="shared" si="59"/>
        <v>#N/A</v>
      </c>
      <c r="AR1270" s="103"/>
      <c r="AT1270" s="131" t="str">
        <f t="shared" si="60"/>
        <v>()</v>
      </c>
      <c r="AU1270" s="132" t="e">
        <f t="shared" si="61"/>
        <v>#N/A</v>
      </c>
    </row>
    <row r="1271" spans="1:47">
      <c r="A1271" s="134"/>
      <c r="B1271" s="134"/>
      <c r="C1271" s="135"/>
      <c r="D1271" s="135"/>
      <c r="E1271" s="135"/>
      <c r="F1271" s="135"/>
      <c r="G1271" s="135"/>
      <c r="H1271" s="135"/>
      <c r="I1271" s="135"/>
      <c r="J1271" s="135"/>
      <c r="K1271" s="135"/>
      <c r="L1271" s="135"/>
      <c r="M1271" s="135"/>
      <c r="N1271" s="136"/>
      <c r="O1271" s="137"/>
      <c r="P1271" s="136"/>
      <c r="Q1271" s="136"/>
      <c r="R1271" s="136"/>
      <c r="S1271" s="138"/>
      <c r="T1271" s="149"/>
      <c r="U1271" s="149"/>
      <c r="V1271" s="149"/>
      <c r="W1271" s="149"/>
      <c r="X1271" s="149"/>
      <c r="Y1271" s="149"/>
      <c r="Z1271" s="150"/>
      <c r="AA1271" s="150"/>
      <c r="AB1271" s="150"/>
      <c r="AC1271" s="138"/>
      <c r="AD1271" s="138"/>
      <c r="AE1271" s="138"/>
      <c r="AF1271" s="138"/>
      <c r="AG1271" s="138"/>
      <c r="AH1271" s="138"/>
      <c r="AI1271" s="138"/>
      <c r="AJ1271" s="138"/>
      <c r="AK1271" s="138"/>
      <c r="AL1271" s="138"/>
      <c r="AM1271" s="139"/>
      <c r="AN1271" s="139"/>
      <c r="AO1271" s="139"/>
      <c r="AP1271" s="139"/>
      <c r="AQ1271" s="140" t="e">
        <f t="shared" si="59"/>
        <v>#N/A</v>
      </c>
      <c r="AR1271" s="103"/>
      <c r="AT1271" s="131" t="str">
        <f t="shared" si="60"/>
        <v>()</v>
      </c>
      <c r="AU1271" s="132" t="e">
        <f t="shared" si="61"/>
        <v>#N/A</v>
      </c>
    </row>
    <row r="1272" spans="1:47">
      <c r="A1272" s="134"/>
      <c r="B1272" s="134"/>
      <c r="C1272" s="135"/>
      <c r="D1272" s="135"/>
      <c r="E1272" s="135"/>
      <c r="F1272" s="135"/>
      <c r="G1272" s="135"/>
      <c r="H1272" s="135"/>
      <c r="I1272" s="135"/>
      <c r="J1272" s="135"/>
      <c r="K1272" s="135"/>
      <c r="L1272" s="135"/>
      <c r="M1272" s="135"/>
      <c r="N1272" s="136"/>
      <c r="O1272" s="137"/>
      <c r="P1272" s="136"/>
      <c r="Q1272" s="136"/>
      <c r="R1272" s="136"/>
      <c r="S1272" s="138"/>
      <c r="T1272" s="149"/>
      <c r="U1272" s="149"/>
      <c r="V1272" s="149"/>
      <c r="W1272" s="149"/>
      <c r="X1272" s="149"/>
      <c r="Y1272" s="149"/>
      <c r="Z1272" s="150"/>
      <c r="AA1272" s="150"/>
      <c r="AB1272" s="150"/>
      <c r="AC1272" s="138"/>
      <c r="AD1272" s="138"/>
      <c r="AE1272" s="138"/>
      <c r="AF1272" s="138"/>
      <c r="AG1272" s="138"/>
      <c r="AH1272" s="138"/>
      <c r="AI1272" s="138"/>
      <c r="AJ1272" s="138"/>
      <c r="AK1272" s="138"/>
      <c r="AL1272" s="138"/>
      <c r="AM1272" s="139"/>
      <c r="AN1272" s="139"/>
      <c r="AO1272" s="139"/>
      <c r="AP1272" s="139"/>
      <c r="AQ1272" s="140" t="e">
        <f t="shared" si="59"/>
        <v>#N/A</v>
      </c>
      <c r="AR1272" s="103"/>
      <c r="AT1272" s="131" t="str">
        <f t="shared" si="60"/>
        <v>()</v>
      </c>
      <c r="AU1272" s="132" t="e">
        <f t="shared" si="61"/>
        <v>#N/A</v>
      </c>
    </row>
    <row r="1273" spans="1:47">
      <c r="A1273" s="134"/>
      <c r="B1273" s="134"/>
      <c r="C1273" s="135"/>
      <c r="D1273" s="135"/>
      <c r="E1273" s="135"/>
      <c r="F1273" s="135"/>
      <c r="G1273" s="135"/>
      <c r="H1273" s="135"/>
      <c r="I1273" s="135"/>
      <c r="J1273" s="135"/>
      <c r="K1273" s="135"/>
      <c r="L1273" s="135"/>
      <c r="M1273" s="135"/>
      <c r="N1273" s="136"/>
      <c r="O1273" s="137"/>
      <c r="P1273" s="136"/>
      <c r="Q1273" s="136"/>
      <c r="R1273" s="136"/>
      <c r="S1273" s="138"/>
      <c r="T1273" s="149"/>
      <c r="U1273" s="149"/>
      <c r="V1273" s="149"/>
      <c r="W1273" s="149"/>
      <c r="X1273" s="149"/>
      <c r="Y1273" s="149"/>
      <c r="Z1273" s="150"/>
      <c r="AA1273" s="150"/>
      <c r="AB1273" s="150"/>
      <c r="AC1273" s="138"/>
      <c r="AD1273" s="138"/>
      <c r="AE1273" s="138"/>
      <c r="AF1273" s="138"/>
      <c r="AG1273" s="138"/>
      <c r="AH1273" s="138"/>
      <c r="AI1273" s="138"/>
      <c r="AJ1273" s="138"/>
      <c r="AK1273" s="138"/>
      <c r="AL1273" s="138"/>
      <c r="AM1273" s="139"/>
      <c r="AN1273" s="139"/>
      <c r="AO1273" s="139"/>
      <c r="AP1273" s="139"/>
      <c r="AQ1273" s="140" t="e">
        <f t="shared" si="59"/>
        <v>#N/A</v>
      </c>
      <c r="AR1273" s="103"/>
      <c r="AT1273" s="131" t="str">
        <f t="shared" si="60"/>
        <v>()</v>
      </c>
      <c r="AU1273" s="132" t="e">
        <f t="shared" si="61"/>
        <v>#N/A</v>
      </c>
    </row>
    <row r="1274" spans="1:47">
      <c r="A1274" s="134"/>
      <c r="B1274" s="134"/>
      <c r="C1274" s="135"/>
      <c r="D1274" s="135"/>
      <c r="E1274" s="135"/>
      <c r="F1274" s="135"/>
      <c r="G1274" s="135"/>
      <c r="H1274" s="135"/>
      <c r="I1274" s="135"/>
      <c r="J1274" s="135"/>
      <c r="K1274" s="135"/>
      <c r="L1274" s="135"/>
      <c r="M1274" s="135"/>
      <c r="N1274" s="136"/>
      <c r="O1274" s="137"/>
      <c r="P1274" s="136"/>
      <c r="Q1274" s="136"/>
      <c r="R1274" s="136"/>
      <c r="S1274" s="138"/>
      <c r="T1274" s="149"/>
      <c r="U1274" s="149"/>
      <c r="V1274" s="149"/>
      <c r="W1274" s="149"/>
      <c r="X1274" s="149"/>
      <c r="Y1274" s="149"/>
      <c r="Z1274" s="150"/>
      <c r="AA1274" s="150"/>
      <c r="AB1274" s="150"/>
      <c r="AC1274" s="138"/>
      <c r="AD1274" s="138"/>
      <c r="AE1274" s="138"/>
      <c r="AF1274" s="138"/>
      <c r="AG1274" s="138"/>
      <c r="AH1274" s="138"/>
      <c r="AI1274" s="138"/>
      <c r="AJ1274" s="138"/>
      <c r="AK1274" s="138"/>
      <c r="AL1274" s="138"/>
      <c r="AM1274" s="139"/>
      <c r="AN1274" s="139"/>
      <c r="AO1274" s="139"/>
      <c r="AP1274" s="139"/>
      <c r="AQ1274" s="140" t="e">
        <f t="shared" si="59"/>
        <v>#N/A</v>
      </c>
      <c r="AR1274" s="103"/>
      <c r="AT1274" s="131" t="str">
        <f t="shared" si="60"/>
        <v>()</v>
      </c>
      <c r="AU1274" s="132" t="e">
        <f t="shared" si="61"/>
        <v>#N/A</v>
      </c>
    </row>
    <row r="1275" spans="1:47">
      <c r="A1275" s="134"/>
      <c r="B1275" s="134"/>
      <c r="C1275" s="135"/>
      <c r="D1275" s="135"/>
      <c r="E1275" s="135"/>
      <c r="F1275" s="135"/>
      <c r="G1275" s="135"/>
      <c r="H1275" s="135"/>
      <c r="I1275" s="135"/>
      <c r="J1275" s="135"/>
      <c r="K1275" s="135"/>
      <c r="L1275" s="135"/>
      <c r="M1275" s="135"/>
      <c r="N1275" s="136"/>
      <c r="O1275" s="137"/>
      <c r="P1275" s="136"/>
      <c r="Q1275" s="136"/>
      <c r="R1275" s="136"/>
      <c r="S1275" s="138"/>
      <c r="T1275" s="149"/>
      <c r="U1275" s="149"/>
      <c r="V1275" s="149"/>
      <c r="W1275" s="149"/>
      <c r="X1275" s="149"/>
      <c r="Y1275" s="149"/>
      <c r="Z1275" s="150"/>
      <c r="AA1275" s="150"/>
      <c r="AB1275" s="150"/>
      <c r="AC1275" s="138"/>
      <c r="AD1275" s="138"/>
      <c r="AE1275" s="138"/>
      <c r="AF1275" s="138"/>
      <c r="AG1275" s="138"/>
      <c r="AH1275" s="138"/>
      <c r="AI1275" s="138"/>
      <c r="AJ1275" s="138"/>
      <c r="AK1275" s="138"/>
      <c r="AL1275" s="138"/>
      <c r="AM1275" s="139"/>
      <c r="AN1275" s="139"/>
      <c r="AO1275" s="139"/>
      <c r="AP1275" s="139"/>
      <c r="AQ1275" s="140" t="e">
        <f t="shared" si="59"/>
        <v>#N/A</v>
      </c>
      <c r="AR1275" s="103"/>
      <c r="AT1275" s="131" t="str">
        <f t="shared" si="60"/>
        <v>()</v>
      </c>
      <c r="AU1275" s="132" t="e">
        <f t="shared" si="61"/>
        <v>#N/A</v>
      </c>
    </row>
    <row r="1276" spans="1:47">
      <c r="A1276" s="134"/>
      <c r="B1276" s="134"/>
      <c r="C1276" s="135"/>
      <c r="D1276" s="135"/>
      <c r="E1276" s="135"/>
      <c r="F1276" s="135"/>
      <c r="G1276" s="135"/>
      <c r="H1276" s="135"/>
      <c r="I1276" s="135"/>
      <c r="J1276" s="135"/>
      <c r="K1276" s="135"/>
      <c r="L1276" s="135"/>
      <c r="M1276" s="135"/>
      <c r="N1276" s="136"/>
      <c r="O1276" s="137"/>
      <c r="P1276" s="136"/>
      <c r="Q1276" s="136"/>
      <c r="R1276" s="136"/>
      <c r="S1276" s="138"/>
      <c r="T1276" s="149"/>
      <c r="U1276" s="149"/>
      <c r="V1276" s="149"/>
      <c r="W1276" s="149"/>
      <c r="X1276" s="149"/>
      <c r="Y1276" s="149"/>
      <c r="Z1276" s="150"/>
      <c r="AA1276" s="150"/>
      <c r="AB1276" s="150"/>
      <c r="AC1276" s="138"/>
      <c r="AD1276" s="138"/>
      <c r="AE1276" s="138"/>
      <c r="AF1276" s="138"/>
      <c r="AG1276" s="138"/>
      <c r="AH1276" s="138"/>
      <c r="AI1276" s="138"/>
      <c r="AJ1276" s="138"/>
      <c r="AK1276" s="138"/>
      <c r="AL1276" s="138"/>
      <c r="AM1276" s="139"/>
      <c r="AN1276" s="139"/>
      <c r="AO1276" s="139"/>
      <c r="AP1276" s="139"/>
      <c r="AQ1276" s="140" t="e">
        <f t="shared" si="59"/>
        <v>#N/A</v>
      </c>
      <c r="AR1276" s="103"/>
      <c r="AT1276" s="131" t="str">
        <f t="shared" si="60"/>
        <v>()</v>
      </c>
      <c r="AU1276" s="132" t="e">
        <f t="shared" si="61"/>
        <v>#N/A</v>
      </c>
    </row>
    <row r="1277" spans="1:47">
      <c r="A1277" s="134"/>
      <c r="B1277" s="134"/>
      <c r="C1277" s="135"/>
      <c r="D1277" s="135"/>
      <c r="E1277" s="135"/>
      <c r="F1277" s="135"/>
      <c r="G1277" s="135"/>
      <c r="H1277" s="135"/>
      <c r="I1277" s="135"/>
      <c r="J1277" s="135"/>
      <c r="K1277" s="135"/>
      <c r="L1277" s="135"/>
      <c r="M1277" s="135"/>
      <c r="N1277" s="136"/>
      <c r="O1277" s="137"/>
      <c r="P1277" s="136"/>
      <c r="Q1277" s="136"/>
      <c r="R1277" s="136"/>
      <c r="S1277" s="138"/>
      <c r="T1277" s="149"/>
      <c r="U1277" s="149"/>
      <c r="V1277" s="149"/>
      <c r="W1277" s="149"/>
      <c r="X1277" s="149"/>
      <c r="Y1277" s="149"/>
      <c r="Z1277" s="150"/>
      <c r="AA1277" s="150"/>
      <c r="AB1277" s="150"/>
      <c r="AC1277" s="138"/>
      <c r="AD1277" s="138"/>
      <c r="AE1277" s="138"/>
      <c r="AF1277" s="138"/>
      <c r="AG1277" s="138"/>
      <c r="AH1277" s="138"/>
      <c r="AI1277" s="138"/>
      <c r="AJ1277" s="138"/>
      <c r="AK1277" s="138"/>
      <c r="AL1277" s="138"/>
      <c r="AM1277" s="139"/>
      <c r="AN1277" s="139"/>
      <c r="AO1277" s="139"/>
      <c r="AP1277" s="139"/>
      <c r="AQ1277" s="140" t="e">
        <f t="shared" si="59"/>
        <v>#N/A</v>
      </c>
      <c r="AR1277" s="103"/>
      <c r="AT1277" s="131" t="str">
        <f t="shared" si="60"/>
        <v>()</v>
      </c>
      <c r="AU1277" s="132" t="e">
        <f t="shared" si="61"/>
        <v>#N/A</v>
      </c>
    </row>
    <row r="1278" spans="1:47">
      <c r="A1278" s="134"/>
      <c r="B1278" s="134"/>
      <c r="C1278" s="135"/>
      <c r="D1278" s="135"/>
      <c r="E1278" s="135"/>
      <c r="F1278" s="135"/>
      <c r="G1278" s="135"/>
      <c r="H1278" s="135"/>
      <c r="I1278" s="135"/>
      <c r="J1278" s="135"/>
      <c r="K1278" s="135"/>
      <c r="L1278" s="135"/>
      <c r="M1278" s="135"/>
      <c r="N1278" s="136"/>
      <c r="O1278" s="137"/>
      <c r="P1278" s="136"/>
      <c r="Q1278" s="136"/>
      <c r="R1278" s="136"/>
      <c r="S1278" s="138"/>
      <c r="T1278" s="149"/>
      <c r="U1278" s="149"/>
      <c r="V1278" s="149"/>
      <c r="W1278" s="149"/>
      <c r="X1278" s="149"/>
      <c r="Y1278" s="149"/>
      <c r="Z1278" s="150"/>
      <c r="AA1278" s="150"/>
      <c r="AB1278" s="150"/>
      <c r="AC1278" s="138"/>
      <c r="AD1278" s="138"/>
      <c r="AE1278" s="138"/>
      <c r="AF1278" s="138"/>
      <c r="AG1278" s="138"/>
      <c r="AH1278" s="138"/>
      <c r="AI1278" s="138"/>
      <c r="AJ1278" s="138"/>
      <c r="AK1278" s="138"/>
      <c r="AL1278" s="138"/>
      <c r="AM1278" s="139"/>
      <c r="AN1278" s="139"/>
      <c r="AO1278" s="139"/>
      <c r="AP1278" s="139"/>
      <c r="AQ1278" s="140" t="e">
        <f t="shared" si="59"/>
        <v>#N/A</v>
      </c>
      <c r="AR1278" s="103"/>
      <c r="AT1278" s="131" t="str">
        <f t="shared" si="60"/>
        <v>()</v>
      </c>
      <c r="AU1278" s="132" t="e">
        <f t="shared" si="61"/>
        <v>#N/A</v>
      </c>
    </row>
    <row r="1279" spans="1:47">
      <c r="A1279" s="134"/>
      <c r="B1279" s="134"/>
      <c r="C1279" s="135"/>
      <c r="D1279" s="135"/>
      <c r="E1279" s="135"/>
      <c r="F1279" s="135"/>
      <c r="G1279" s="135"/>
      <c r="H1279" s="135"/>
      <c r="I1279" s="135"/>
      <c r="J1279" s="135"/>
      <c r="K1279" s="135"/>
      <c r="L1279" s="135"/>
      <c r="M1279" s="135"/>
      <c r="N1279" s="136"/>
      <c r="O1279" s="137"/>
      <c r="P1279" s="136"/>
      <c r="Q1279" s="136"/>
      <c r="R1279" s="136"/>
      <c r="S1279" s="138"/>
      <c r="T1279" s="149"/>
      <c r="U1279" s="149"/>
      <c r="V1279" s="149"/>
      <c r="W1279" s="149"/>
      <c r="X1279" s="149"/>
      <c r="Y1279" s="149"/>
      <c r="Z1279" s="150"/>
      <c r="AA1279" s="150"/>
      <c r="AB1279" s="150"/>
      <c r="AC1279" s="138"/>
      <c r="AD1279" s="138"/>
      <c r="AE1279" s="138"/>
      <c r="AF1279" s="138"/>
      <c r="AG1279" s="138"/>
      <c r="AH1279" s="138"/>
      <c r="AI1279" s="138"/>
      <c r="AJ1279" s="138"/>
      <c r="AK1279" s="138"/>
      <c r="AL1279" s="138"/>
      <c r="AM1279" s="139"/>
      <c r="AN1279" s="139"/>
      <c r="AO1279" s="139"/>
      <c r="AP1279" s="139"/>
      <c r="AQ1279" s="140" t="e">
        <f t="shared" si="59"/>
        <v>#N/A</v>
      </c>
      <c r="AR1279" s="103"/>
      <c r="AT1279" s="131" t="str">
        <f t="shared" si="60"/>
        <v>()</v>
      </c>
      <c r="AU1279" s="132" t="e">
        <f t="shared" si="61"/>
        <v>#N/A</v>
      </c>
    </row>
    <row r="1280" spans="1:47">
      <c r="A1280" s="134"/>
      <c r="B1280" s="134"/>
      <c r="C1280" s="135"/>
      <c r="D1280" s="135"/>
      <c r="E1280" s="135"/>
      <c r="F1280" s="135"/>
      <c r="G1280" s="135"/>
      <c r="H1280" s="135"/>
      <c r="I1280" s="135"/>
      <c r="J1280" s="135"/>
      <c r="K1280" s="135"/>
      <c r="L1280" s="135"/>
      <c r="M1280" s="135"/>
      <c r="N1280" s="136"/>
      <c r="O1280" s="137"/>
      <c r="P1280" s="136"/>
      <c r="Q1280" s="136"/>
      <c r="R1280" s="136"/>
      <c r="S1280" s="138"/>
      <c r="T1280" s="149"/>
      <c r="U1280" s="149"/>
      <c r="V1280" s="149"/>
      <c r="W1280" s="149"/>
      <c r="X1280" s="149"/>
      <c r="Y1280" s="149"/>
      <c r="Z1280" s="150"/>
      <c r="AA1280" s="150"/>
      <c r="AB1280" s="150"/>
      <c r="AC1280" s="138"/>
      <c r="AD1280" s="138"/>
      <c r="AE1280" s="138"/>
      <c r="AF1280" s="138"/>
      <c r="AG1280" s="138"/>
      <c r="AH1280" s="138"/>
      <c r="AI1280" s="138"/>
      <c r="AJ1280" s="138"/>
      <c r="AK1280" s="138"/>
      <c r="AL1280" s="138"/>
      <c r="AM1280" s="139"/>
      <c r="AN1280" s="139"/>
      <c r="AO1280" s="139"/>
      <c r="AP1280" s="139"/>
      <c r="AQ1280" s="140" t="e">
        <f t="shared" si="59"/>
        <v>#N/A</v>
      </c>
      <c r="AR1280" s="103"/>
      <c r="AT1280" s="131" t="str">
        <f t="shared" si="60"/>
        <v>()</v>
      </c>
      <c r="AU1280" s="132" t="e">
        <f t="shared" si="61"/>
        <v>#N/A</v>
      </c>
    </row>
    <row r="1281" spans="1:47">
      <c r="A1281" s="134"/>
      <c r="B1281" s="134"/>
      <c r="C1281" s="135"/>
      <c r="D1281" s="135"/>
      <c r="E1281" s="135"/>
      <c r="F1281" s="135"/>
      <c r="G1281" s="135"/>
      <c r="H1281" s="135"/>
      <c r="I1281" s="135"/>
      <c r="J1281" s="135"/>
      <c r="K1281" s="135"/>
      <c r="L1281" s="135"/>
      <c r="M1281" s="135"/>
      <c r="N1281" s="136"/>
      <c r="O1281" s="137"/>
      <c r="P1281" s="136"/>
      <c r="Q1281" s="136"/>
      <c r="R1281" s="136"/>
      <c r="S1281" s="138"/>
      <c r="T1281" s="149"/>
      <c r="U1281" s="149"/>
      <c r="V1281" s="149"/>
      <c r="W1281" s="149"/>
      <c r="X1281" s="149"/>
      <c r="Y1281" s="149"/>
      <c r="Z1281" s="150"/>
      <c r="AA1281" s="150"/>
      <c r="AB1281" s="150"/>
      <c r="AC1281" s="138"/>
      <c r="AD1281" s="138"/>
      <c r="AE1281" s="138"/>
      <c r="AF1281" s="138"/>
      <c r="AG1281" s="138"/>
      <c r="AH1281" s="138"/>
      <c r="AI1281" s="138"/>
      <c r="AJ1281" s="138"/>
      <c r="AK1281" s="138"/>
      <c r="AL1281" s="138"/>
      <c r="AM1281" s="139"/>
      <c r="AN1281" s="139"/>
      <c r="AO1281" s="139"/>
      <c r="AP1281" s="139"/>
      <c r="AQ1281" s="140" t="e">
        <f t="shared" si="59"/>
        <v>#N/A</v>
      </c>
      <c r="AR1281" s="103"/>
      <c r="AT1281" s="131" t="str">
        <f t="shared" si="60"/>
        <v>()</v>
      </c>
      <c r="AU1281" s="132" t="e">
        <f t="shared" si="61"/>
        <v>#N/A</v>
      </c>
    </row>
    <row r="1282" spans="1:47">
      <c r="A1282" s="134"/>
      <c r="B1282" s="134"/>
      <c r="C1282" s="135"/>
      <c r="D1282" s="135"/>
      <c r="E1282" s="135"/>
      <c r="F1282" s="135"/>
      <c r="G1282" s="135"/>
      <c r="H1282" s="135"/>
      <c r="I1282" s="135"/>
      <c r="J1282" s="135"/>
      <c r="K1282" s="135"/>
      <c r="L1282" s="135"/>
      <c r="M1282" s="135"/>
      <c r="N1282" s="136"/>
      <c r="O1282" s="137"/>
      <c r="P1282" s="136"/>
      <c r="Q1282" s="136"/>
      <c r="R1282" s="136"/>
      <c r="S1282" s="138"/>
      <c r="T1282" s="149"/>
      <c r="U1282" s="149"/>
      <c r="V1282" s="149"/>
      <c r="W1282" s="149"/>
      <c r="X1282" s="149"/>
      <c r="Y1282" s="149"/>
      <c r="Z1282" s="150"/>
      <c r="AA1282" s="150"/>
      <c r="AB1282" s="150"/>
      <c r="AC1282" s="138"/>
      <c r="AD1282" s="138"/>
      <c r="AE1282" s="138"/>
      <c r="AF1282" s="138"/>
      <c r="AG1282" s="138"/>
      <c r="AH1282" s="138"/>
      <c r="AI1282" s="138"/>
      <c r="AJ1282" s="138"/>
      <c r="AK1282" s="138"/>
      <c r="AL1282" s="138"/>
      <c r="AM1282" s="139"/>
      <c r="AN1282" s="139"/>
      <c r="AO1282" s="139"/>
      <c r="AP1282" s="139"/>
      <c r="AQ1282" s="140" t="e">
        <f t="shared" si="59"/>
        <v>#N/A</v>
      </c>
      <c r="AR1282" s="103"/>
      <c r="AT1282" s="131" t="str">
        <f t="shared" si="60"/>
        <v>()</v>
      </c>
      <c r="AU1282" s="132" t="e">
        <f t="shared" si="61"/>
        <v>#N/A</v>
      </c>
    </row>
    <row r="1283" spans="1:47">
      <c r="A1283" s="134"/>
      <c r="B1283" s="134"/>
      <c r="C1283" s="135"/>
      <c r="D1283" s="135"/>
      <c r="E1283" s="135"/>
      <c r="F1283" s="135"/>
      <c r="G1283" s="135"/>
      <c r="H1283" s="135"/>
      <c r="I1283" s="135"/>
      <c r="J1283" s="135"/>
      <c r="K1283" s="135"/>
      <c r="L1283" s="135"/>
      <c r="M1283" s="135"/>
      <c r="N1283" s="136"/>
      <c r="O1283" s="137"/>
      <c r="P1283" s="136"/>
      <c r="Q1283" s="136"/>
      <c r="R1283" s="136"/>
      <c r="S1283" s="138"/>
      <c r="T1283" s="149"/>
      <c r="U1283" s="149"/>
      <c r="V1283" s="149"/>
      <c r="W1283" s="149"/>
      <c r="X1283" s="149"/>
      <c r="Y1283" s="149"/>
      <c r="Z1283" s="150"/>
      <c r="AA1283" s="150"/>
      <c r="AB1283" s="150"/>
      <c r="AC1283" s="138"/>
      <c r="AD1283" s="138"/>
      <c r="AE1283" s="138"/>
      <c r="AF1283" s="138"/>
      <c r="AG1283" s="138"/>
      <c r="AH1283" s="138"/>
      <c r="AI1283" s="138"/>
      <c r="AJ1283" s="138"/>
      <c r="AK1283" s="138"/>
      <c r="AL1283" s="138"/>
      <c r="AM1283" s="139"/>
      <c r="AN1283" s="139"/>
      <c r="AO1283" s="139"/>
      <c r="AP1283" s="139"/>
      <c r="AQ1283" s="140" t="e">
        <f t="shared" si="59"/>
        <v>#N/A</v>
      </c>
      <c r="AR1283" s="103"/>
      <c r="AT1283" s="131" t="str">
        <f t="shared" si="60"/>
        <v>()</v>
      </c>
      <c r="AU1283" s="132" t="e">
        <f t="shared" si="61"/>
        <v>#N/A</v>
      </c>
    </row>
    <row r="1284" spans="1:47">
      <c r="A1284" s="134"/>
      <c r="B1284" s="134"/>
      <c r="C1284" s="135"/>
      <c r="D1284" s="135"/>
      <c r="E1284" s="135"/>
      <c r="F1284" s="135"/>
      <c r="G1284" s="135"/>
      <c r="H1284" s="135"/>
      <c r="I1284" s="135"/>
      <c r="J1284" s="135"/>
      <c r="K1284" s="135"/>
      <c r="L1284" s="135"/>
      <c r="M1284" s="135"/>
      <c r="N1284" s="136"/>
      <c r="O1284" s="137"/>
      <c r="P1284" s="136"/>
      <c r="Q1284" s="136"/>
      <c r="R1284" s="136"/>
      <c r="S1284" s="138"/>
      <c r="T1284" s="149"/>
      <c r="U1284" s="149"/>
      <c r="V1284" s="149"/>
      <c r="W1284" s="149"/>
      <c r="X1284" s="149"/>
      <c r="Y1284" s="149"/>
      <c r="Z1284" s="150"/>
      <c r="AA1284" s="150"/>
      <c r="AB1284" s="150"/>
      <c r="AC1284" s="138"/>
      <c r="AD1284" s="138"/>
      <c r="AE1284" s="138"/>
      <c r="AF1284" s="138"/>
      <c r="AG1284" s="138"/>
      <c r="AH1284" s="138"/>
      <c r="AI1284" s="138"/>
      <c r="AJ1284" s="138"/>
      <c r="AK1284" s="138"/>
      <c r="AL1284" s="138"/>
      <c r="AM1284" s="139"/>
      <c r="AN1284" s="139"/>
      <c r="AO1284" s="139"/>
      <c r="AP1284" s="139"/>
      <c r="AQ1284" s="140" t="e">
        <f t="shared" ref="AQ1284:AQ1347" si="62">VLOOKUP(S1284&amp;AF1284,AV:AW,2,0)</f>
        <v>#N/A</v>
      </c>
      <c r="AR1284" s="103"/>
      <c r="AT1284" s="131" t="str">
        <f t="shared" ref="AT1284:AT1347" si="63">C1284&amp;"("&amp;D1284&amp;")"</f>
        <v>()</v>
      </c>
      <c r="AU1284" s="132" t="e">
        <f t="shared" si="61"/>
        <v>#N/A</v>
      </c>
    </row>
    <row r="1285" spans="1:47">
      <c r="A1285" s="134"/>
      <c r="B1285" s="134"/>
      <c r="C1285" s="135"/>
      <c r="D1285" s="135"/>
      <c r="E1285" s="135"/>
      <c r="F1285" s="135"/>
      <c r="G1285" s="135"/>
      <c r="H1285" s="135"/>
      <c r="I1285" s="135"/>
      <c r="J1285" s="135"/>
      <c r="K1285" s="135"/>
      <c r="L1285" s="135"/>
      <c r="M1285" s="135"/>
      <c r="N1285" s="136"/>
      <c r="O1285" s="137"/>
      <c r="P1285" s="136"/>
      <c r="Q1285" s="136"/>
      <c r="R1285" s="136"/>
      <c r="S1285" s="138"/>
      <c r="T1285" s="149"/>
      <c r="U1285" s="149"/>
      <c r="V1285" s="149"/>
      <c r="W1285" s="149"/>
      <c r="X1285" s="149"/>
      <c r="Y1285" s="149"/>
      <c r="Z1285" s="150"/>
      <c r="AA1285" s="150"/>
      <c r="AB1285" s="150"/>
      <c r="AC1285" s="138"/>
      <c r="AD1285" s="138"/>
      <c r="AE1285" s="138"/>
      <c r="AF1285" s="138"/>
      <c r="AG1285" s="138"/>
      <c r="AH1285" s="138"/>
      <c r="AI1285" s="138"/>
      <c r="AJ1285" s="138"/>
      <c r="AK1285" s="138"/>
      <c r="AL1285" s="138"/>
      <c r="AM1285" s="139"/>
      <c r="AN1285" s="139"/>
      <c r="AO1285" s="139"/>
      <c r="AP1285" s="139"/>
      <c r="AQ1285" s="140" t="e">
        <f t="shared" si="62"/>
        <v>#N/A</v>
      </c>
      <c r="AR1285" s="103"/>
      <c r="AT1285" s="131" t="str">
        <f t="shared" si="63"/>
        <v>()</v>
      </c>
      <c r="AU1285" s="132" t="e">
        <f t="shared" si="61"/>
        <v>#N/A</v>
      </c>
    </row>
    <row r="1286" spans="1:47">
      <c r="A1286" s="134"/>
      <c r="B1286" s="134"/>
      <c r="C1286" s="135"/>
      <c r="D1286" s="135"/>
      <c r="E1286" s="135"/>
      <c r="F1286" s="135"/>
      <c r="G1286" s="135"/>
      <c r="H1286" s="135"/>
      <c r="I1286" s="135"/>
      <c r="J1286" s="135"/>
      <c r="K1286" s="135"/>
      <c r="L1286" s="135"/>
      <c r="M1286" s="135"/>
      <c r="N1286" s="136"/>
      <c r="O1286" s="137"/>
      <c r="P1286" s="136"/>
      <c r="Q1286" s="136"/>
      <c r="R1286" s="136"/>
      <c r="S1286" s="138"/>
      <c r="T1286" s="149"/>
      <c r="U1286" s="149"/>
      <c r="V1286" s="149"/>
      <c r="W1286" s="149"/>
      <c r="X1286" s="149"/>
      <c r="Y1286" s="149"/>
      <c r="Z1286" s="150"/>
      <c r="AA1286" s="150"/>
      <c r="AB1286" s="150"/>
      <c r="AC1286" s="138"/>
      <c r="AD1286" s="138"/>
      <c r="AE1286" s="138"/>
      <c r="AF1286" s="138"/>
      <c r="AG1286" s="138"/>
      <c r="AH1286" s="138"/>
      <c r="AI1286" s="138"/>
      <c r="AJ1286" s="138"/>
      <c r="AK1286" s="138"/>
      <c r="AL1286" s="138"/>
      <c r="AM1286" s="139"/>
      <c r="AN1286" s="139"/>
      <c r="AO1286" s="139"/>
      <c r="AP1286" s="139"/>
      <c r="AQ1286" s="140" t="e">
        <f t="shared" si="62"/>
        <v>#N/A</v>
      </c>
      <c r="AR1286" s="103"/>
      <c r="AT1286" s="131" t="str">
        <f t="shared" si="63"/>
        <v>()</v>
      </c>
      <c r="AU1286" s="132" t="e">
        <f t="shared" si="61"/>
        <v>#N/A</v>
      </c>
    </row>
    <row r="1287" spans="1:47">
      <c r="A1287" s="134"/>
      <c r="B1287" s="134"/>
      <c r="C1287" s="135"/>
      <c r="D1287" s="135"/>
      <c r="E1287" s="135"/>
      <c r="F1287" s="135"/>
      <c r="G1287" s="135"/>
      <c r="H1287" s="135"/>
      <c r="I1287" s="135"/>
      <c r="J1287" s="135"/>
      <c r="K1287" s="135"/>
      <c r="L1287" s="135"/>
      <c r="M1287" s="135"/>
      <c r="N1287" s="136"/>
      <c r="O1287" s="137"/>
      <c r="P1287" s="136"/>
      <c r="Q1287" s="136"/>
      <c r="R1287" s="136"/>
      <c r="S1287" s="138"/>
      <c r="T1287" s="149"/>
      <c r="U1287" s="149"/>
      <c r="V1287" s="149"/>
      <c r="W1287" s="149"/>
      <c r="X1287" s="149"/>
      <c r="Y1287" s="149"/>
      <c r="Z1287" s="150"/>
      <c r="AA1287" s="150"/>
      <c r="AB1287" s="150"/>
      <c r="AC1287" s="138"/>
      <c r="AD1287" s="138"/>
      <c r="AE1287" s="138"/>
      <c r="AF1287" s="138"/>
      <c r="AG1287" s="138"/>
      <c r="AH1287" s="138"/>
      <c r="AI1287" s="138"/>
      <c r="AJ1287" s="138"/>
      <c r="AK1287" s="138"/>
      <c r="AL1287" s="138"/>
      <c r="AM1287" s="139"/>
      <c r="AN1287" s="139"/>
      <c r="AO1287" s="139"/>
      <c r="AP1287" s="139"/>
      <c r="AQ1287" s="140" t="e">
        <f t="shared" si="62"/>
        <v>#N/A</v>
      </c>
      <c r="AR1287" s="103"/>
      <c r="AT1287" s="131" t="str">
        <f t="shared" si="63"/>
        <v>()</v>
      </c>
      <c r="AU1287" s="132" t="e">
        <f t="shared" si="61"/>
        <v>#N/A</v>
      </c>
    </row>
    <row r="1288" spans="1:47">
      <c r="A1288" s="134"/>
      <c r="B1288" s="134"/>
      <c r="C1288" s="135"/>
      <c r="D1288" s="135"/>
      <c r="E1288" s="135"/>
      <c r="F1288" s="135"/>
      <c r="G1288" s="135"/>
      <c r="H1288" s="135"/>
      <c r="I1288" s="135"/>
      <c r="J1288" s="135"/>
      <c r="K1288" s="135"/>
      <c r="L1288" s="135"/>
      <c r="M1288" s="135"/>
      <c r="N1288" s="136"/>
      <c r="O1288" s="137"/>
      <c r="P1288" s="136"/>
      <c r="Q1288" s="136"/>
      <c r="R1288" s="136"/>
      <c r="S1288" s="138"/>
      <c r="T1288" s="149"/>
      <c r="U1288" s="149"/>
      <c r="V1288" s="149"/>
      <c r="W1288" s="149"/>
      <c r="X1288" s="149"/>
      <c r="Y1288" s="149"/>
      <c r="Z1288" s="150"/>
      <c r="AA1288" s="150"/>
      <c r="AB1288" s="150"/>
      <c r="AC1288" s="138"/>
      <c r="AD1288" s="138"/>
      <c r="AE1288" s="138"/>
      <c r="AF1288" s="138"/>
      <c r="AG1288" s="138"/>
      <c r="AH1288" s="138"/>
      <c r="AI1288" s="138"/>
      <c r="AJ1288" s="138"/>
      <c r="AK1288" s="138"/>
      <c r="AL1288" s="138"/>
      <c r="AM1288" s="139"/>
      <c r="AN1288" s="139"/>
      <c r="AO1288" s="139"/>
      <c r="AP1288" s="139"/>
      <c r="AQ1288" s="140" t="e">
        <f t="shared" si="62"/>
        <v>#N/A</v>
      </c>
      <c r="AR1288" s="103"/>
      <c r="AT1288" s="131" t="str">
        <f t="shared" si="63"/>
        <v>()</v>
      </c>
      <c r="AU1288" s="132" t="e">
        <f t="shared" si="61"/>
        <v>#N/A</v>
      </c>
    </row>
    <row r="1289" spans="1:47">
      <c r="A1289" s="134"/>
      <c r="B1289" s="134"/>
      <c r="C1289" s="135"/>
      <c r="D1289" s="135"/>
      <c r="E1289" s="135"/>
      <c r="F1289" s="135"/>
      <c r="G1289" s="135"/>
      <c r="H1289" s="135"/>
      <c r="I1289" s="135"/>
      <c r="J1289" s="135"/>
      <c r="K1289" s="135"/>
      <c r="L1289" s="135"/>
      <c r="M1289" s="135"/>
      <c r="N1289" s="136"/>
      <c r="O1289" s="137"/>
      <c r="P1289" s="136"/>
      <c r="Q1289" s="136"/>
      <c r="R1289" s="136"/>
      <c r="S1289" s="138"/>
      <c r="T1289" s="149"/>
      <c r="U1289" s="149"/>
      <c r="V1289" s="149"/>
      <c r="W1289" s="149"/>
      <c r="X1289" s="149"/>
      <c r="Y1289" s="149"/>
      <c r="Z1289" s="150"/>
      <c r="AA1289" s="150"/>
      <c r="AB1289" s="150"/>
      <c r="AC1289" s="138"/>
      <c r="AD1289" s="138"/>
      <c r="AE1289" s="138"/>
      <c r="AF1289" s="138"/>
      <c r="AG1289" s="138"/>
      <c r="AH1289" s="138"/>
      <c r="AI1289" s="138"/>
      <c r="AJ1289" s="138"/>
      <c r="AK1289" s="138"/>
      <c r="AL1289" s="138"/>
      <c r="AM1289" s="139"/>
      <c r="AN1289" s="139"/>
      <c r="AO1289" s="139"/>
      <c r="AP1289" s="139"/>
      <c r="AQ1289" s="140" t="e">
        <f t="shared" si="62"/>
        <v>#N/A</v>
      </c>
      <c r="AR1289" s="103"/>
      <c r="AT1289" s="131" t="str">
        <f t="shared" si="63"/>
        <v>()</v>
      </c>
      <c r="AU1289" s="132" t="e">
        <f t="shared" si="61"/>
        <v>#N/A</v>
      </c>
    </row>
    <row r="1290" spans="1:47">
      <c r="A1290" s="134"/>
      <c r="B1290" s="134"/>
      <c r="C1290" s="135"/>
      <c r="D1290" s="135"/>
      <c r="E1290" s="135"/>
      <c r="F1290" s="135"/>
      <c r="G1290" s="135"/>
      <c r="H1290" s="135"/>
      <c r="I1290" s="135"/>
      <c r="J1290" s="135"/>
      <c r="K1290" s="135"/>
      <c r="L1290" s="135"/>
      <c r="M1290" s="135"/>
      <c r="N1290" s="136"/>
      <c r="O1290" s="137"/>
      <c r="P1290" s="136"/>
      <c r="Q1290" s="136"/>
      <c r="R1290" s="136"/>
      <c r="S1290" s="138"/>
      <c r="T1290" s="149"/>
      <c r="U1290" s="149"/>
      <c r="V1290" s="149"/>
      <c r="W1290" s="149"/>
      <c r="X1290" s="149"/>
      <c r="Y1290" s="149"/>
      <c r="Z1290" s="150"/>
      <c r="AA1290" s="150"/>
      <c r="AB1290" s="150"/>
      <c r="AC1290" s="138"/>
      <c r="AD1290" s="138"/>
      <c r="AE1290" s="138"/>
      <c r="AF1290" s="138"/>
      <c r="AG1290" s="138"/>
      <c r="AH1290" s="138"/>
      <c r="AI1290" s="138"/>
      <c r="AJ1290" s="138"/>
      <c r="AK1290" s="138"/>
      <c r="AL1290" s="138"/>
      <c r="AM1290" s="139"/>
      <c r="AN1290" s="139"/>
      <c r="AO1290" s="139"/>
      <c r="AP1290" s="139"/>
      <c r="AQ1290" s="140" t="e">
        <f t="shared" si="62"/>
        <v>#N/A</v>
      </c>
      <c r="AR1290" s="103"/>
      <c r="AT1290" s="131" t="str">
        <f t="shared" si="63"/>
        <v>()</v>
      </c>
      <c r="AU1290" s="132" t="e">
        <f t="shared" si="61"/>
        <v>#N/A</v>
      </c>
    </row>
    <row r="1291" spans="1:47">
      <c r="A1291" s="134"/>
      <c r="B1291" s="134"/>
      <c r="C1291" s="135"/>
      <c r="D1291" s="135"/>
      <c r="E1291" s="135"/>
      <c r="F1291" s="135"/>
      <c r="G1291" s="135"/>
      <c r="H1291" s="135"/>
      <c r="I1291" s="135"/>
      <c r="J1291" s="135"/>
      <c r="K1291" s="135"/>
      <c r="L1291" s="135"/>
      <c r="M1291" s="135"/>
      <c r="N1291" s="136"/>
      <c r="O1291" s="137"/>
      <c r="P1291" s="136"/>
      <c r="Q1291" s="136"/>
      <c r="R1291" s="136"/>
      <c r="S1291" s="138"/>
      <c r="T1291" s="149"/>
      <c r="U1291" s="149"/>
      <c r="V1291" s="149"/>
      <c r="W1291" s="149"/>
      <c r="X1291" s="149"/>
      <c r="Y1291" s="149"/>
      <c r="Z1291" s="150"/>
      <c r="AA1291" s="150"/>
      <c r="AB1291" s="150"/>
      <c r="AC1291" s="138"/>
      <c r="AD1291" s="138"/>
      <c r="AE1291" s="138"/>
      <c r="AF1291" s="138"/>
      <c r="AG1291" s="138"/>
      <c r="AH1291" s="138"/>
      <c r="AI1291" s="138"/>
      <c r="AJ1291" s="138"/>
      <c r="AK1291" s="138"/>
      <c r="AL1291" s="138"/>
      <c r="AM1291" s="139"/>
      <c r="AN1291" s="139"/>
      <c r="AO1291" s="139"/>
      <c r="AP1291" s="139"/>
      <c r="AQ1291" s="140" t="e">
        <f t="shared" si="62"/>
        <v>#N/A</v>
      </c>
      <c r="AR1291" s="103"/>
      <c r="AT1291" s="131" t="str">
        <f t="shared" si="63"/>
        <v>()</v>
      </c>
      <c r="AU1291" s="132" t="e">
        <f t="shared" si="61"/>
        <v>#N/A</v>
      </c>
    </row>
    <row r="1292" spans="1:47">
      <c r="A1292" s="134"/>
      <c r="B1292" s="134"/>
      <c r="C1292" s="135"/>
      <c r="D1292" s="135"/>
      <c r="E1292" s="135"/>
      <c r="F1292" s="135"/>
      <c r="G1292" s="135"/>
      <c r="H1292" s="135"/>
      <c r="I1292" s="135"/>
      <c r="J1292" s="135"/>
      <c r="K1292" s="135"/>
      <c r="L1292" s="135"/>
      <c r="M1292" s="135"/>
      <c r="N1292" s="136"/>
      <c r="O1292" s="137"/>
      <c r="P1292" s="136"/>
      <c r="Q1292" s="136"/>
      <c r="R1292" s="136"/>
      <c r="S1292" s="138"/>
      <c r="T1292" s="149"/>
      <c r="U1292" s="149"/>
      <c r="V1292" s="149"/>
      <c r="W1292" s="149"/>
      <c r="X1292" s="149"/>
      <c r="Y1292" s="149"/>
      <c r="Z1292" s="150"/>
      <c r="AA1292" s="150"/>
      <c r="AB1292" s="150"/>
      <c r="AC1292" s="138"/>
      <c r="AD1292" s="138"/>
      <c r="AE1292" s="138"/>
      <c r="AF1292" s="138"/>
      <c r="AG1292" s="138"/>
      <c r="AH1292" s="138"/>
      <c r="AI1292" s="138"/>
      <c r="AJ1292" s="138"/>
      <c r="AK1292" s="138"/>
      <c r="AL1292" s="138"/>
      <c r="AM1292" s="139"/>
      <c r="AN1292" s="139"/>
      <c r="AO1292" s="139"/>
      <c r="AP1292" s="139"/>
      <c r="AQ1292" s="140" t="e">
        <f t="shared" si="62"/>
        <v>#N/A</v>
      </c>
      <c r="AR1292" s="103"/>
      <c r="AT1292" s="131" t="str">
        <f t="shared" si="63"/>
        <v>()</v>
      </c>
      <c r="AU1292" s="132" t="e">
        <f t="shared" si="61"/>
        <v>#N/A</v>
      </c>
    </row>
    <row r="1293" spans="1:47">
      <c r="A1293" s="134"/>
      <c r="B1293" s="134"/>
      <c r="C1293" s="135"/>
      <c r="D1293" s="135"/>
      <c r="E1293" s="135"/>
      <c r="F1293" s="135"/>
      <c r="G1293" s="135"/>
      <c r="H1293" s="135"/>
      <c r="I1293" s="135"/>
      <c r="J1293" s="135"/>
      <c r="K1293" s="135"/>
      <c r="L1293" s="135"/>
      <c r="M1293" s="135"/>
      <c r="N1293" s="136"/>
      <c r="O1293" s="137"/>
      <c r="P1293" s="136"/>
      <c r="Q1293" s="136"/>
      <c r="R1293" s="136"/>
      <c r="S1293" s="138"/>
      <c r="T1293" s="149"/>
      <c r="U1293" s="149"/>
      <c r="V1293" s="149"/>
      <c r="W1293" s="149"/>
      <c r="X1293" s="149"/>
      <c r="Y1293" s="149"/>
      <c r="Z1293" s="150"/>
      <c r="AA1293" s="150"/>
      <c r="AB1293" s="150"/>
      <c r="AC1293" s="138"/>
      <c r="AD1293" s="138"/>
      <c r="AE1293" s="138"/>
      <c r="AF1293" s="138"/>
      <c r="AG1293" s="138"/>
      <c r="AH1293" s="138"/>
      <c r="AI1293" s="138"/>
      <c r="AJ1293" s="138"/>
      <c r="AK1293" s="138"/>
      <c r="AL1293" s="138"/>
      <c r="AM1293" s="139"/>
      <c r="AN1293" s="139"/>
      <c r="AO1293" s="139"/>
      <c r="AP1293" s="139"/>
      <c r="AQ1293" s="140" t="e">
        <f t="shared" si="62"/>
        <v>#N/A</v>
      </c>
      <c r="AR1293" s="103"/>
      <c r="AT1293" s="131" t="str">
        <f t="shared" si="63"/>
        <v>()</v>
      </c>
      <c r="AU1293" s="132" t="e">
        <f t="shared" si="61"/>
        <v>#N/A</v>
      </c>
    </row>
    <row r="1294" spans="1:47">
      <c r="A1294" s="134"/>
      <c r="B1294" s="134"/>
      <c r="C1294" s="135"/>
      <c r="D1294" s="135"/>
      <c r="E1294" s="135"/>
      <c r="F1294" s="135"/>
      <c r="G1294" s="135"/>
      <c r="H1294" s="135"/>
      <c r="I1294" s="135"/>
      <c r="J1294" s="135"/>
      <c r="K1294" s="135"/>
      <c r="L1294" s="135"/>
      <c r="M1294" s="135"/>
      <c r="N1294" s="136"/>
      <c r="O1294" s="137"/>
      <c r="P1294" s="136"/>
      <c r="Q1294" s="136"/>
      <c r="R1294" s="136"/>
      <c r="S1294" s="138"/>
      <c r="T1294" s="149"/>
      <c r="U1294" s="149"/>
      <c r="V1294" s="149"/>
      <c r="W1294" s="149"/>
      <c r="X1294" s="149"/>
      <c r="Y1294" s="149"/>
      <c r="Z1294" s="150"/>
      <c r="AA1294" s="150"/>
      <c r="AB1294" s="150"/>
      <c r="AC1294" s="138"/>
      <c r="AD1294" s="138"/>
      <c r="AE1294" s="138"/>
      <c r="AF1294" s="138"/>
      <c r="AG1294" s="138"/>
      <c r="AH1294" s="138"/>
      <c r="AI1294" s="138"/>
      <c r="AJ1294" s="138"/>
      <c r="AK1294" s="138"/>
      <c r="AL1294" s="138"/>
      <c r="AM1294" s="139"/>
      <c r="AN1294" s="139"/>
      <c r="AO1294" s="139"/>
      <c r="AP1294" s="139"/>
      <c r="AQ1294" s="140" t="e">
        <f t="shared" si="62"/>
        <v>#N/A</v>
      </c>
      <c r="AR1294" s="103"/>
      <c r="AT1294" s="131" t="str">
        <f t="shared" si="63"/>
        <v>()</v>
      </c>
      <c r="AU1294" s="132" t="e">
        <f t="shared" si="61"/>
        <v>#N/A</v>
      </c>
    </row>
    <row r="1295" spans="1:47">
      <c r="A1295" s="134"/>
      <c r="B1295" s="134"/>
      <c r="C1295" s="135"/>
      <c r="D1295" s="135"/>
      <c r="E1295" s="135"/>
      <c r="F1295" s="135"/>
      <c r="G1295" s="135"/>
      <c r="H1295" s="135"/>
      <c r="I1295" s="135"/>
      <c r="J1295" s="135"/>
      <c r="K1295" s="135"/>
      <c r="L1295" s="135"/>
      <c r="M1295" s="135"/>
      <c r="N1295" s="136"/>
      <c r="O1295" s="137"/>
      <c r="P1295" s="136"/>
      <c r="Q1295" s="136"/>
      <c r="R1295" s="136"/>
      <c r="S1295" s="138"/>
      <c r="T1295" s="149"/>
      <c r="U1295" s="149"/>
      <c r="V1295" s="149"/>
      <c r="W1295" s="149"/>
      <c r="X1295" s="149"/>
      <c r="Y1295" s="149"/>
      <c r="Z1295" s="150"/>
      <c r="AA1295" s="150"/>
      <c r="AB1295" s="150"/>
      <c r="AC1295" s="138"/>
      <c r="AD1295" s="138"/>
      <c r="AE1295" s="138"/>
      <c r="AF1295" s="138"/>
      <c r="AG1295" s="138"/>
      <c r="AH1295" s="138"/>
      <c r="AI1295" s="138"/>
      <c r="AJ1295" s="138"/>
      <c r="AK1295" s="138"/>
      <c r="AL1295" s="138"/>
      <c r="AM1295" s="139"/>
      <c r="AN1295" s="139"/>
      <c r="AO1295" s="139"/>
      <c r="AP1295" s="139"/>
      <c r="AQ1295" s="140" t="e">
        <f t="shared" si="62"/>
        <v>#N/A</v>
      </c>
      <c r="AR1295" s="103"/>
      <c r="AT1295" s="131" t="str">
        <f t="shared" si="63"/>
        <v>()</v>
      </c>
      <c r="AU1295" s="132" t="e">
        <f t="shared" si="61"/>
        <v>#N/A</v>
      </c>
    </row>
    <row r="1296" spans="1:47">
      <c r="A1296" s="134"/>
      <c r="B1296" s="134"/>
      <c r="C1296" s="135"/>
      <c r="D1296" s="135"/>
      <c r="E1296" s="135"/>
      <c r="F1296" s="135"/>
      <c r="G1296" s="135"/>
      <c r="H1296" s="135"/>
      <c r="I1296" s="135"/>
      <c r="J1296" s="135"/>
      <c r="K1296" s="135"/>
      <c r="L1296" s="135"/>
      <c r="M1296" s="135"/>
      <c r="N1296" s="136"/>
      <c r="O1296" s="137"/>
      <c r="P1296" s="136"/>
      <c r="Q1296" s="136"/>
      <c r="R1296" s="136"/>
      <c r="S1296" s="138"/>
      <c r="T1296" s="149"/>
      <c r="U1296" s="149"/>
      <c r="V1296" s="149"/>
      <c r="W1296" s="149"/>
      <c r="X1296" s="149"/>
      <c r="Y1296" s="149"/>
      <c r="Z1296" s="150"/>
      <c r="AA1296" s="150"/>
      <c r="AB1296" s="150"/>
      <c r="AC1296" s="138"/>
      <c r="AD1296" s="138"/>
      <c r="AE1296" s="138"/>
      <c r="AF1296" s="138"/>
      <c r="AG1296" s="138"/>
      <c r="AH1296" s="138"/>
      <c r="AI1296" s="138"/>
      <c r="AJ1296" s="138"/>
      <c r="AK1296" s="138"/>
      <c r="AL1296" s="138"/>
      <c r="AM1296" s="139"/>
      <c r="AN1296" s="139"/>
      <c r="AO1296" s="139"/>
      <c r="AP1296" s="139"/>
      <c r="AQ1296" s="140" t="e">
        <f t="shared" si="62"/>
        <v>#N/A</v>
      </c>
      <c r="AR1296" s="103"/>
      <c r="AT1296" s="131" t="str">
        <f t="shared" si="63"/>
        <v>()</v>
      </c>
      <c r="AU1296" s="132" t="e">
        <f t="shared" si="61"/>
        <v>#N/A</v>
      </c>
    </row>
    <row r="1297" spans="1:47">
      <c r="A1297" s="134"/>
      <c r="B1297" s="134"/>
      <c r="C1297" s="135"/>
      <c r="D1297" s="135"/>
      <c r="E1297" s="135"/>
      <c r="F1297" s="135"/>
      <c r="G1297" s="135"/>
      <c r="H1297" s="135"/>
      <c r="I1297" s="135"/>
      <c r="J1297" s="135"/>
      <c r="K1297" s="135"/>
      <c r="L1297" s="135"/>
      <c r="M1297" s="135"/>
      <c r="N1297" s="136"/>
      <c r="O1297" s="137"/>
      <c r="P1297" s="136"/>
      <c r="Q1297" s="136"/>
      <c r="R1297" s="136"/>
      <c r="S1297" s="138"/>
      <c r="T1297" s="149"/>
      <c r="U1297" s="149"/>
      <c r="V1297" s="149"/>
      <c r="W1297" s="149"/>
      <c r="X1297" s="149"/>
      <c r="Y1297" s="149"/>
      <c r="Z1297" s="150"/>
      <c r="AA1297" s="150"/>
      <c r="AB1297" s="150"/>
      <c r="AC1297" s="138"/>
      <c r="AD1297" s="138"/>
      <c r="AE1297" s="138"/>
      <c r="AF1297" s="138"/>
      <c r="AG1297" s="138"/>
      <c r="AH1297" s="138"/>
      <c r="AI1297" s="138"/>
      <c r="AJ1297" s="138"/>
      <c r="AK1297" s="138"/>
      <c r="AL1297" s="138"/>
      <c r="AM1297" s="139"/>
      <c r="AN1297" s="139"/>
      <c r="AO1297" s="139"/>
      <c r="AP1297" s="139"/>
      <c r="AQ1297" s="140" t="e">
        <f t="shared" si="62"/>
        <v>#N/A</v>
      </c>
      <c r="AR1297" s="103"/>
      <c r="AT1297" s="131" t="str">
        <f t="shared" si="63"/>
        <v>()</v>
      </c>
      <c r="AU1297" s="132" t="e">
        <f t="shared" si="61"/>
        <v>#N/A</v>
      </c>
    </row>
    <row r="1298" spans="1:47">
      <c r="A1298" s="134"/>
      <c r="B1298" s="134"/>
      <c r="C1298" s="135"/>
      <c r="D1298" s="135"/>
      <c r="E1298" s="135"/>
      <c r="F1298" s="135"/>
      <c r="G1298" s="135"/>
      <c r="H1298" s="135"/>
      <c r="I1298" s="135"/>
      <c r="J1298" s="135"/>
      <c r="K1298" s="135"/>
      <c r="L1298" s="135"/>
      <c r="M1298" s="135"/>
      <c r="N1298" s="136"/>
      <c r="O1298" s="137"/>
      <c r="P1298" s="136"/>
      <c r="Q1298" s="136"/>
      <c r="R1298" s="136"/>
      <c r="S1298" s="138"/>
      <c r="T1298" s="149"/>
      <c r="U1298" s="149"/>
      <c r="V1298" s="149"/>
      <c r="W1298" s="149"/>
      <c r="X1298" s="149"/>
      <c r="Y1298" s="149"/>
      <c r="Z1298" s="150"/>
      <c r="AA1298" s="150"/>
      <c r="AB1298" s="150"/>
      <c r="AC1298" s="138"/>
      <c r="AD1298" s="138"/>
      <c r="AE1298" s="138"/>
      <c r="AF1298" s="138"/>
      <c r="AG1298" s="138"/>
      <c r="AH1298" s="138"/>
      <c r="AI1298" s="138"/>
      <c r="AJ1298" s="138"/>
      <c r="AK1298" s="138"/>
      <c r="AL1298" s="138"/>
      <c r="AM1298" s="139"/>
      <c r="AN1298" s="139"/>
      <c r="AO1298" s="139"/>
      <c r="AP1298" s="139"/>
      <c r="AQ1298" s="140" t="e">
        <f t="shared" si="62"/>
        <v>#N/A</v>
      </c>
      <c r="AR1298" s="103"/>
      <c r="AT1298" s="131" t="str">
        <f t="shared" si="63"/>
        <v>()</v>
      </c>
      <c r="AU1298" s="132" t="e">
        <f t="shared" si="61"/>
        <v>#N/A</v>
      </c>
    </row>
    <row r="1299" spans="1:47">
      <c r="A1299" s="134"/>
      <c r="B1299" s="134"/>
      <c r="C1299" s="135"/>
      <c r="D1299" s="135"/>
      <c r="E1299" s="135"/>
      <c r="F1299" s="135"/>
      <c r="G1299" s="135"/>
      <c r="H1299" s="135"/>
      <c r="I1299" s="135"/>
      <c r="J1299" s="135"/>
      <c r="K1299" s="135"/>
      <c r="L1299" s="135"/>
      <c r="M1299" s="135"/>
      <c r="N1299" s="136"/>
      <c r="O1299" s="137"/>
      <c r="P1299" s="136"/>
      <c r="Q1299" s="136"/>
      <c r="R1299" s="136"/>
      <c r="S1299" s="138"/>
      <c r="T1299" s="149"/>
      <c r="U1299" s="149"/>
      <c r="V1299" s="149"/>
      <c r="W1299" s="149"/>
      <c r="X1299" s="149"/>
      <c r="Y1299" s="149"/>
      <c r="Z1299" s="150"/>
      <c r="AA1299" s="150"/>
      <c r="AB1299" s="150"/>
      <c r="AC1299" s="138"/>
      <c r="AD1299" s="138"/>
      <c r="AE1299" s="138"/>
      <c r="AF1299" s="138"/>
      <c r="AG1299" s="138"/>
      <c r="AH1299" s="138"/>
      <c r="AI1299" s="138"/>
      <c r="AJ1299" s="138"/>
      <c r="AK1299" s="138"/>
      <c r="AL1299" s="138"/>
      <c r="AM1299" s="139"/>
      <c r="AN1299" s="139"/>
      <c r="AO1299" s="139"/>
      <c r="AP1299" s="139"/>
      <c r="AQ1299" s="140" t="e">
        <f t="shared" si="62"/>
        <v>#N/A</v>
      </c>
      <c r="AR1299" s="103"/>
      <c r="AT1299" s="131" t="str">
        <f t="shared" si="63"/>
        <v>()</v>
      </c>
      <c r="AU1299" s="132" t="e">
        <f t="shared" si="61"/>
        <v>#N/A</v>
      </c>
    </row>
    <row r="1300" spans="1:47">
      <c r="A1300" s="134"/>
      <c r="B1300" s="134"/>
      <c r="C1300" s="135"/>
      <c r="D1300" s="135"/>
      <c r="E1300" s="135"/>
      <c r="F1300" s="135"/>
      <c r="G1300" s="135"/>
      <c r="H1300" s="135"/>
      <c r="I1300" s="135"/>
      <c r="J1300" s="135"/>
      <c r="K1300" s="135"/>
      <c r="L1300" s="135"/>
      <c r="M1300" s="135"/>
      <c r="N1300" s="136"/>
      <c r="O1300" s="137"/>
      <c r="P1300" s="136"/>
      <c r="Q1300" s="136"/>
      <c r="R1300" s="136"/>
      <c r="S1300" s="138"/>
      <c r="T1300" s="149"/>
      <c r="U1300" s="149"/>
      <c r="V1300" s="149"/>
      <c r="W1300" s="149"/>
      <c r="X1300" s="149"/>
      <c r="Y1300" s="149"/>
      <c r="Z1300" s="150"/>
      <c r="AA1300" s="150"/>
      <c r="AB1300" s="150"/>
      <c r="AC1300" s="138"/>
      <c r="AD1300" s="138"/>
      <c r="AE1300" s="138"/>
      <c r="AF1300" s="138"/>
      <c r="AG1300" s="138"/>
      <c r="AH1300" s="138"/>
      <c r="AI1300" s="138"/>
      <c r="AJ1300" s="138"/>
      <c r="AK1300" s="138"/>
      <c r="AL1300" s="138"/>
      <c r="AM1300" s="139"/>
      <c r="AN1300" s="139"/>
      <c r="AO1300" s="139"/>
      <c r="AP1300" s="139"/>
      <c r="AQ1300" s="140" t="e">
        <f t="shared" si="62"/>
        <v>#N/A</v>
      </c>
      <c r="AR1300" s="103"/>
      <c r="AT1300" s="131" t="str">
        <f t="shared" si="63"/>
        <v>()</v>
      </c>
      <c r="AU1300" s="132" t="e">
        <f t="shared" si="61"/>
        <v>#N/A</v>
      </c>
    </row>
    <row r="1301" spans="1:47">
      <c r="A1301" s="134"/>
      <c r="B1301" s="134"/>
      <c r="C1301" s="135"/>
      <c r="D1301" s="135"/>
      <c r="E1301" s="135"/>
      <c r="F1301" s="135"/>
      <c r="G1301" s="135"/>
      <c r="H1301" s="135"/>
      <c r="I1301" s="135"/>
      <c r="J1301" s="135"/>
      <c r="K1301" s="135"/>
      <c r="L1301" s="135"/>
      <c r="M1301" s="135"/>
      <c r="N1301" s="136"/>
      <c r="O1301" s="137"/>
      <c r="P1301" s="136"/>
      <c r="Q1301" s="136"/>
      <c r="R1301" s="136"/>
      <c r="S1301" s="138"/>
      <c r="T1301" s="149"/>
      <c r="U1301" s="149"/>
      <c r="V1301" s="149"/>
      <c r="W1301" s="149"/>
      <c r="X1301" s="149"/>
      <c r="Y1301" s="149"/>
      <c r="Z1301" s="150"/>
      <c r="AA1301" s="150"/>
      <c r="AB1301" s="150"/>
      <c r="AC1301" s="138"/>
      <c r="AD1301" s="138"/>
      <c r="AE1301" s="138"/>
      <c r="AF1301" s="138"/>
      <c r="AG1301" s="138"/>
      <c r="AH1301" s="138"/>
      <c r="AI1301" s="138"/>
      <c r="AJ1301" s="138"/>
      <c r="AK1301" s="138"/>
      <c r="AL1301" s="138"/>
      <c r="AM1301" s="139"/>
      <c r="AN1301" s="139"/>
      <c r="AO1301" s="139"/>
      <c r="AP1301" s="139"/>
      <c r="AQ1301" s="140" t="e">
        <f t="shared" si="62"/>
        <v>#N/A</v>
      </c>
      <c r="AR1301" s="103"/>
      <c r="AT1301" s="131" t="str">
        <f t="shared" si="63"/>
        <v>()</v>
      </c>
      <c r="AU1301" s="132" t="e">
        <f t="shared" si="61"/>
        <v>#N/A</v>
      </c>
    </row>
    <row r="1302" spans="1:47">
      <c r="A1302" s="134"/>
      <c r="B1302" s="134"/>
      <c r="C1302" s="135"/>
      <c r="D1302" s="135"/>
      <c r="E1302" s="135"/>
      <c r="F1302" s="135"/>
      <c r="G1302" s="135"/>
      <c r="H1302" s="135"/>
      <c r="I1302" s="135"/>
      <c r="J1302" s="135"/>
      <c r="K1302" s="135"/>
      <c r="L1302" s="135"/>
      <c r="M1302" s="135"/>
      <c r="N1302" s="136"/>
      <c r="O1302" s="137"/>
      <c r="P1302" s="136"/>
      <c r="Q1302" s="136"/>
      <c r="R1302" s="136"/>
      <c r="S1302" s="138"/>
      <c r="T1302" s="149"/>
      <c r="U1302" s="149"/>
      <c r="V1302" s="149"/>
      <c r="W1302" s="149"/>
      <c r="X1302" s="149"/>
      <c r="Y1302" s="149"/>
      <c r="Z1302" s="150"/>
      <c r="AA1302" s="150"/>
      <c r="AB1302" s="150"/>
      <c r="AC1302" s="138"/>
      <c r="AD1302" s="138"/>
      <c r="AE1302" s="138"/>
      <c r="AF1302" s="138"/>
      <c r="AG1302" s="138"/>
      <c r="AH1302" s="138"/>
      <c r="AI1302" s="138"/>
      <c r="AJ1302" s="138"/>
      <c r="AK1302" s="138"/>
      <c r="AL1302" s="138"/>
      <c r="AM1302" s="139"/>
      <c r="AN1302" s="139"/>
      <c r="AO1302" s="139"/>
      <c r="AP1302" s="139"/>
      <c r="AQ1302" s="140" t="e">
        <f t="shared" si="62"/>
        <v>#N/A</v>
      </c>
      <c r="AR1302" s="103"/>
      <c r="AT1302" s="131" t="str">
        <f t="shared" si="63"/>
        <v>()</v>
      </c>
      <c r="AU1302" s="132" t="e">
        <f t="shared" si="61"/>
        <v>#N/A</v>
      </c>
    </row>
    <row r="1303" spans="1:47">
      <c r="A1303" s="134"/>
      <c r="B1303" s="134"/>
      <c r="C1303" s="135"/>
      <c r="D1303" s="135"/>
      <c r="E1303" s="135"/>
      <c r="F1303" s="135"/>
      <c r="G1303" s="135"/>
      <c r="H1303" s="135"/>
      <c r="I1303" s="135"/>
      <c r="J1303" s="135"/>
      <c r="K1303" s="135"/>
      <c r="L1303" s="135"/>
      <c r="M1303" s="135"/>
      <c r="N1303" s="136"/>
      <c r="O1303" s="137"/>
      <c r="P1303" s="136"/>
      <c r="Q1303" s="136"/>
      <c r="R1303" s="136"/>
      <c r="S1303" s="138"/>
      <c r="T1303" s="149"/>
      <c r="U1303" s="149"/>
      <c r="V1303" s="149"/>
      <c r="W1303" s="149"/>
      <c r="X1303" s="149"/>
      <c r="Y1303" s="149"/>
      <c r="Z1303" s="150"/>
      <c r="AA1303" s="150"/>
      <c r="AB1303" s="150"/>
      <c r="AC1303" s="138"/>
      <c r="AD1303" s="138"/>
      <c r="AE1303" s="138"/>
      <c r="AF1303" s="138"/>
      <c r="AG1303" s="138"/>
      <c r="AH1303" s="138"/>
      <c r="AI1303" s="138"/>
      <c r="AJ1303" s="138"/>
      <c r="AK1303" s="138"/>
      <c r="AL1303" s="138"/>
      <c r="AM1303" s="139"/>
      <c r="AN1303" s="139"/>
      <c r="AO1303" s="139"/>
      <c r="AP1303" s="139"/>
      <c r="AQ1303" s="140" t="e">
        <f t="shared" si="62"/>
        <v>#N/A</v>
      </c>
      <c r="AR1303" s="103"/>
      <c r="AT1303" s="131" t="str">
        <f t="shared" si="63"/>
        <v>()</v>
      </c>
      <c r="AU1303" s="132" t="e">
        <f t="shared" si="61"/>
        <v>#N/A</v>
      </c>
    </row>
    <row r="1304" spans="1:47">
      <c r="A1304" s="134"/>
      <c r="B1304" s="134"/>
      <c r="C1304" s="135"/>
      <c r="D1304" s="135"/>
      <c r="E1304" s="135"/>
      <c r="F1304" s="135"/>
      <c r="G1304" s="135"/>
      <c r="H1304" s="135"/>
      <c r="I1304" s="135"/>
      <c r="J1304" s="135"/>
      <c r="K1304" s="135"/>
      <c r="L1304" s="135"/>
      <c r="M1304" s="135"/>
      <c r="N1304" s="136"/>
      <c r="O1304" s="137"/>
      <c r="P1304" s="136"/>
      <c r="Q1304" s="136"/>
      <c r="R1304" s="136"/>
      <c r="S1304" s="138"/>
      <c r="T1304" s="149"/>
      <c r="U1304" s="149"/>
      <c r="V1304" s="149"/>
      <c r="W1304" s="149"/>
      <c r="X1304" s="149"/>
      <c r="Y1304" s="149"/>
      <c r="Z1304" s="150"/>
      <c r="AA1304" s="150"/>
      <c r="AB1304" s="150"/>
      <c r="AC1304" s="138"/>
      <c r="AD1304" s="138"/>
      <c r="AE1304" s="138"/>
      <c r="AF1304" s="138"/>
      <c r="AG1304" s="138"/>
      <c r="AH1304" s="138"/>
      <c r="AI1304" s="138"/>
      <c r="AJ1304" s="138"/>
      <c r="AK1304" s="138"/>
      <c r="AL1304" s="138"/>
      <c r="AM1304" s="139"/>
      <c r="AN1304" s="139"/>
      <c r="AO1304" s="139"/>
      <c r="AP1304" s="139"/>
      <c r="AQ1304" s="140" t="e">
        <f t="shared" si="62"/>
        <v>#N/A</v>
      </c>
      <c r="AR1304" s="103"/>
      <c r="AT1304" s="131" t="str">
        <f t="shared" si="63"/>
        <v>()</v>
      </c>
      <c r="AU1304" s="132" t="e">
        <f t="shared" si="61"/>
        <v>#N/A</v>
      </c>
    </row>
    <row r="1305" spans="1:47">
      <c r="A1305" s="134"/>
      <c r="B1305" s="134"/>
      <c r="C1305" s="135"/>
      <c r="D1305" s="135"/>
      <c r="E1305" s="135"/>
      <c r="F1305" s="135"/>
      <c r="G1305" s="135"/>
      <c r="H1305" s="135"/>
      <c r="I1305" s="135"/>
      <c r="J1305" s="135"/>
      <c r="K1305" s="135"/>
      <c r="L1305" s="135"/>
      <c r="M1305" s="135"/>
      <c r="N1305" s="136"/>
      <c r="O1305" s="137"/>
      <c r="P1305" s="136"/>
      <c r="Q1305" s="136"/>
      <c r="R1305" s="136"/>
      <c r="S1305" s="138"/>
      <c r="T1305" s="149"/>
      <c r="U1305" s="149"/>
      <c r="V1305" s="149"/>
      <c r="W1305" s="149"/>
      <c r="X1305" s="149"/>
      <c r="Y1305" s="149"/>
      <c r="Z1305" s="150"/>
      <c r="AA1305" s="150"/>
      <c r="AB1305" s="150"/>
      <c r="AC1305" s="138"/>
      <c r="AD1305" s="138"/>
      <c r="AE1305" s="138"/>
      <c r="AF1305" s="138"/>
      <c r="AG1305" s="138"/>
      <c r="AH1305" s="138"/>
      <c r="AI1305" s="138"/>
      <c r="AJ1305" s="138"/>
      <c r="AK1305" s="138"/>
      <c r="AL1305" s="138"/>
      <c r="AM1305" s="139"/>
      <c r="AN1305" s="139"/>
      <c r="AO1305" s="139"/>
      <c r="AP1305" s="139"/>
      <c r="AQ1305" s="140" t="e">
        <f t="shared" si="62"/>
        <v>#N/A</v>
      </c>
      <c r="AR1305" s="103"/>
      <c r="AT1305" s="131" t="str">
        <f t="shared" si="63"/>
        <v>()</v>
      </c>
      <c r="AU1305" s="132" t="e">
        <f t="shared" si="61"/>
        <v>#N/A</v>
      </c>
    </row>
    <row r="1306" spans="1:47">
      <c r="A1306" s="134"/>
      <c r="B1306" s="134"/>
      <c r="C1306" s="135"/>
      <c r="D1306" s="135"/>
      <c r="E1306" s="135"/>
      <c r="F1306" s="135"/>
      <c r="G1306" s="135"/>
      <c r="H1306" s="135"/>
      <c r="I1306" s="135"/>
      <c r="J1306" s="135"/>
      <c r="K1306" s="135"/>
      <c r="L1306" s="135"/>
      <c r="M1306" s="135"/>
      <c r="N1306" s="136"/>
      <c r="O1306" s="137"/>
      <c r="P1306" s="136"/>
      <c r="Q1306" s="136"/>
      <c r="R1306" s="136"/>
      <c r="S1306" s="138"/>
      <c r="T1306" s="149"/>
      <c r="U1306" s="149"/>
      <c r="V1306" s="149"/>
      <c r="W1306" s="149"/>
      <c r="X1306" s="149"/>
      <c r="Y1306" s="149"/>
      <c r="Z1306" s="150"/>
      <c r="AA1306" s="150"/>
      <c r="AB1306" s="150"/>
      <c r="AC1306" s="138"/>
      <c r="AD1306" s="138"/>
      <c r="AE1306" s="138"/>
      <c r="AF1306" s="138"/>
      <c r="AG1306" s="138"/>
      <c r="AH1306" s="138"/>
      <c r="AI1306" s="138"/>
      <c r="AJ1306" s="138"/>
      <c r="AK1306" s="138"/>
      <c r="AL1306" s="138"/>
      <c r="AM1306" s="139"/>
      <c r="AN1306" s="139"/>
      <c r="AO1306" s="139"/>
      <c r="AP1306" s="139"/>
      <c r="AQ1306" s="140" t="e">
        <f t="shared" si="62"/>
        <v>#N/A</v>
      </c>
      <c r="AR1306" s="103"/>
      <c r="AT1306" s="131" t="str">
        <f t="shared" si="63"/>
        <v>()</v>
      </c>
      <c r="AU1306" s="132" t="e">
        <f t="shared" si="61"/>
        <v>#N/A</v>
      </c>
    </row>
    <row r="1307" spans="1:47">
      <c r="A1307" s="134"/>
      <c r="B1307" s="134"/>
      <c r="C1307" s="135"/>
      <c r="D1307" s="135"/>
      <c r="E1307" s="135"/>
      <c r="F1307" s="135"/>
      <c r="G1307" s="135"/>
      <c r="H1307" s="135"/>
      <c r="I1307" s="135"/>
      <c r="J1307" s="135"/>
      <c r="K1307" s="135"/>
      <c r="L1307" s="135"/>
      <c r="M1307" s="135"/>
      <c r="N1307" s="136"/>
      <c r="O1307" s="137"/>
      <c r="P1307" s="136"/>
      <c r="Q1307" s="136"/>
      <c r="R1307" s="136"/>
      <c r="S1307" s="138"/>
      <c r="T1307" s="149"/>
      <c r="U1307" s="149"/>
      <c r="V1307" s="149"/>
      <c r="W1307" s="149"/>
      <c r="X1307" s="149"/>
      <c r="Y1307" s="149"/>
      <c r="Z1307" s="150"/>
      <c r="AA1307" s="150"/>
      <c r="AB1307" s="150"/>
      <c r="AC1307" s="138"/>
      <c r="AD1307" s="138"/>
      <c r="AE1307" s="138"/>
      <c r="AF1307" s="138"/>
      <c r="AG1307" s="138"/>
      <c r="AH1307" s="138"/>
      <c r="AI1307" s="138"/>
      <c r="AJ1307" s="138"/>
      <c r="AK1307" s="138"/>
      <c r="AL1307" s="138"/>
      <c r="AM1307" s="139"/>
      <c r="AN1307" s="139"/>
      <c r="AO1307" s="139"/>
      <c r="AP1307" s="139"/>
      <c r="AQ1307" s="140" t="e">
        <f t="shared" si="62"/>
        <v>#N/A</v>
      </c>
      <c r="AR1307" s="103"/>
      <c r="AT1307" s="131" t="str">
        <f t="shared" si="63"/>
        <v>()</v>
      </c>
      <c r="AU1307" s="132" t="e">
        <f t="shared" si="61"/>
        <v>#N/A</v>
      </c>
    </row>
    <row r="1308" spans="1:47">
      <c r="A1308" s="134"/>
      <c r="B1308" s="134"/>
      <c r="C1308" s="135"/>
      <c r="D1308" s="135"/>
      <c r="E1308" s="135"/>
      <c r="F1308" s="135"/>
      <c r="G1308" s="135"/>
      <c r="H1308" s="135"/>
      <c r="I1308" s="135"/>
      <c r="J1308" s="135"/>
      <c r="K1308" s="135"/>
      <c r="L1308" s="135"/>
      <c r="M1308" s="135"/>
      <c r="N1308" s="136"/>
      <c r="O1308" s="137"/>
      <c r="P1308" s="136"/>
      <c r="Q1308" s="136"/>
      <c r="R1308" s="136"/>
      <c r="S1308" s="138"/>
      <c r="T1308" s="149"/>
      <c r="U1308" s="149"/>
      <c r="V1308" s="149"/>
      <c r="W1308" s="149"/>
      <c r="X1308" s="149"/>
      <c r="Y1308" s="149"/>
      <c r="Z1308" s="150"/>
      <c r="AA1308" s="150"/>
      <c r="AB1308" s="150"/>
      <c r="AC1308" s="138"/>
      <c r="AD1308" s="138"/>
      <c r="AE1308" s="138"/>
      <c r="AF1308" s="138"/>
      <c r="AG1308" s="138"/>
      <c r="AH1308" s="138"/>
      <c r="AI1308" s="138"/>
      <c r="AJ1308" s="138"/>
      <c r="AK1308" s="138"/>
      <c r="AL1308" s="138"/>
      <c r="AM1308" s="139"/>
      <c r="AN1308" s="139"/>
      <c r="AO1308" s="139"/>
      <c r="AP1308" s="139"/>
      <c r="AQ1308" s="140" t="e">
        <f t="shared" si="62"/>
        <v>#N/A</v>
      </c>
      <c r="AR1308" s="103"/>
      <c r="AT1308" s="131" t="str">
        <f t="shared" si="63"/>
        <v>()</v>
      </c>
      <c r="AU1308" s="132" t="e">
        <f t="shared" si="61"/>
        <v>#N/A</v>
      </c>
    </row>
    <row r="1309" spans="1:47">
      <c r="A1309" s="134"/>
      <c r="B1309" s="134"/>
      <c r="C1309" s="135"/>
      <c r="D1309" s="135"/>
      <c r="E1309" s="135"/>
      <c r="F1309" s="135"/>
      <c r="G1309" s="135"/>
      <c r="H1309" s="135"/>
      <c r="I1309" s="135"/>
      <c r="J1309" s="135"/>
      <c r="K1309" s="135"/>
      <c r="L1309" s="135"/>
      <c r="M1309" s="135"/>
      <c r="N1309" s="136"/>
      <c r="O1309" s="137"/>
      <c r="P1309" s="136"/>
      <c r="Q1309" s="136"/>
      <c r="R1309" s="136"/>
      <c r="S1309" s="138"/>
      <c r="T1309" s="149"/>
      <c r="U1309" s="149"/>
      <c r="V1309" s="149"/>
      <c r="W1309" s="149"/>
      <c r="X1309" s="149"/>
      <c r="Y1309" s="149"/>
      <c r="Z1309" s="150"/>
      <c r="AA1309" s="150"/>
      <c r="AB1309" s="150"/>
      <c r="AC1309" s="138"/>
      <c r="AD1309" s="138"/>
      <c r="AE1309" s="138"/>
      <c r="AF1309" s="138"/>
      <c r="AG1309" s="138"/>
      <c r="AH1309" s="138"/>
      <c r="AI1309" s="138"/>
      <c r="AJ1309" s="138"/>
      <c r="AK1309" s="138"/>
      <c r="AL1309" s="138"/>
      <c r="AM1309" s="139"/>
      <c r="AN1309" s="139"/>
      <c r="AO1309" s="139"/>
      <c r="AP1309" s="139"/>
      <c r="AQ1309" s="140" t="e">
        <f t="shared" si="62"/>
        <v>#N/A</v>
      </c>
      <c r="AR1309" s="103"/>
      <c r="AT1309" s="131" t="str">
        <f t="shared" si="63"/>
        <v>()</v>
      </c>
      <c r="AU1309" s="132" t="e">
        <f t="shared" si="61"/>
        <v>#N/A</v>
      </c>
    </row>
    <row r="1310" spans="1:47">
      <c r="A1310" s="134"/>
      <c r="B1310" s="134"/>
      <c r="C1310" s="135"/>
      <c r="D1310" s="135"/>
      <c r="E1310" s="135"/>
      <c r="F1310" s="135"/>
      <c r="G1310" s="135"/>
      <c r="H1310" s="135"/>
      <c r="I1310" s="135"/>
      <c r="J1310" s="135"/>
      <c r="K1310" s="135"/>
      <c r="L1310" s="135"/>
      <c r="M1310" s="135"/>
      <c r="N1310" s="136"/>
      <c r="O1310" s="137"/>
      <c r="P1310" s="136"/>
      <c r="Q1310" s="136"/>
      <c r="R1310" s="136"/>
      <c r="S1310" s="138"/>
      <c r="T1310" s="149"/>
      <c r="U1310" s="149"/>
      <c r="V1310" s="149"/>
      <c r="W1310" s="149"/>
      <c r="X1310" s="149"/>
      <c r="Y1310" s="149"/>
      <c r="Z1310" s="150"/>
      <c r="AA1310" s="150"/>
      <c r="AB1310" s="150"/>
      <c r="AC1310" s="138"/>
      <c r="AD1310" s="138"/>
      <c r="AE1310" s="138"/>
      <c r="AF1310" s="138"/>
      <c r="AG1310" s="138"/>
      <c r="AH1310" s="138"/>
      <c r="AI1310" s="138"/>
      <c r="AJ1310" s="138"/>
      <c r="AK1310" s="138"/>
      <c r="AL1310" s="138"/>
      <c r="AM1310" s="139"/>
      <c r="AN1310" s="139"/>
      <c r="AO1310" s="139"/>
      <c r="AP1310" s="139"/>
      <c r="AQ1310" s="140" t="e">
        <f t="shared" si="62"/>
        <v>#N/A</v>
      </c>
      <c r="AR1310" s="103"/>
      <c r="AT1310" s="131" t="str">
        <f t="shared" si="63"/>
        <v>()</v>
      </c>
      <c r="AU1310" s="132" t="e">
        <f t="shared" ref="AU1310:AU1373" si="64">AT1310&amp;IF(COUNTIF(AQ1311:AQ2222,AQ1310),"，"&amp;VLOOKUP(AQ1310,AQ1311:AU2222,5,0),"")</f>
        <v>#N/A</v>
      </c>
    </row>
    <row r="1311" spans="1:47">
      <c r="A1311" s="134"/>
      <c r="B1311" s="134"/>
      <c r="C1311" s="135"/>
      <c r="D1311" s="135"/>
      <c r="E1311" s="135"/>
      <c r="F1311" s="135"/>
      <c r="G1311" s="135"/>
      <c r="H1311" s="135"/>
      <c r="I1311" s="135"/>
      <c r="J1311" s="135"/>
      <c r="K1311" s="135"/>
      <c r="L1311" s="135"/>
      <c r="M1311" s="135"/>
      <c r="N1311" s="136"/>
      <c r="O1311" s="137"/>
      <c r="P1311" s="136"/>
      <c r="Q1311" s="136"/>
      <c r="R1311" s="136"/>
      <c r="S1311" s="138"/>
      <c r="T1311" s="149"/>
      <c r="U1311" s="149"/>
      <c r="V1311" s="149"/>
      <c r="W1311" s="149"/>
      <c r="X1311" s="149"/>
      <c r="Y1311" s="149"/>
      <c r="Z1311" s="150"/>
      <c r="AA1311" s="150"/>
      <c r="AB1311" s="150"/>
      <c r="AC1311" s="138"/>
      <c r="AD1311" s="138"/>
      <c r="AE1311" s="138"/>
      <c r="AF1311" s="138"/>
      <c r="AG1311" s="138"/>
      <c r="AH1311" s="138"/>
      <c r="AI1311" s="138"/>
      <c r="AJ1311" s="138"/>
      <c r="AK1311" s="138"/>
      <c r="AL1311" s="138"/>
      <c r="AM1311" s="139"/>
      <c r="AN1311" s="139"/>
      <c r="AO1311" s="139"/>
      <c r="AP1311" s="139"/>
      <c r="AQ1311" s="140" t="e">
        <f t="shared" si="62"/>
        <v>#N/A</v>
      </c>
      <c r="AR1311" s="103"/>
      <c r="AT1311" s="131" t="str">
        <f t="shared" si="63"/>
        <v>()</v>
      </c>
      <c r="AU1311" s="132" t="e">
        <f t="shared" si="64"/>
        <v>#N/A</v>
      </c>
    </row>
    <row r="1312" spans="1:47">
      <c r="A1312" s="134"/>
      <c r="B1312" s="134"/>
      <c r="C1312" s="135"/>
      <c r="D1312" s="135"/>
      <c r="E1312" s="135"/>
      <c r="F1312" s="135"/>
      <c r="G1312" s="135"/>
      <c r="H1312" s="135"/>
      <c r="I1312" s="135"/>
      <c r="J1312" s="135"/>
      <c r="K1312" s="135"/>
      <c r="L1312" s="135"/>
      <c r="M1312" s="135"/>
      <c r="N1312" s="136"/>
      <c r="O1312" s="137"/>
      <c r="P1312" s="136"/>
      <c r="Q1312" s="136"/>
      <c r="R1312" s="136"/>
      <c r="S1312" s="138"/>
      <c r="T1312" s="149"/>
      <c r="U1312" s="149"/>
      <c r="V1312" s="149"/>
      <c r="W1312" s="149"/>
      <c r="X1312" s="149"/>
      <c r="Y1312" s="149"/>
      <c r="Z1312" s="150"/>
      <c r="AA1312" s="150"/>
      <c r="AB1312" s="150"/>
      <c r="AC1312" s="138"/>
      <c r="AD1312" s="138"/>
      <c r="AE1312" s="138"/>
      <c r="AF1312" s="138"/>
      <c r="AG1312" s="138"/>
      <c r="AH1312" s="138"/>
      <c r="AI1312" s="138"/>
      <c r="AJ1312" s="138"/>
      <c r="AK1312" s="138"/>
      <c r="AL1312" s="138"/>
      <c r="AM1312" s="139"/>
      <c r="AN1312" s="139"/>
      <c r="AO1312" s="139"/>
      <c r="AP1312" s="139"/>
      <c r="AQ1312" s="140" t="e">
        <f t="shared" si="62"/>
        <v>#N/A</v>
      </c>
      <c r="AR1312" s="103"/>
      <c r="AT1312" s="131" t="str">
        <f t="shared" si="63"/>
        <v>()</v>
      </c>
      <c r="AU1312" s="132" t="e">
        <f t="shared" si="64"/>
        <v>#N/A</v>
      </c>
    </row>
    <row r="1313" spans="1:47">
      <c r="A1313" s="134"/>
      <c r="B1313" s="134"/>
      <c r="C1313" s="135"/>
      <c r="D1313" s="135"/>
      <c r="E1313" s="135"/>
      <c r="F1313" s="135"/>
      <c r="G1313" s="135"/>
      <c r="H1313" s="135"/>
      <c r="I1313" s="135"/>
      <c r="J1313" s="135"/>
      <c r="K1313" s="135"/>
      <c r="L1313" s="135"/>
      <c r="M1313" s="135"/>
      <c r="N1313" s="136"/>
      <c r="O1313" s="137"/>
      <c r="P1313" s="136"/>
      <c r="Q1313" s="136"/>
      <c r="R1313" s="136"/>
      <c r="S1313" s="138"/>
      <c r="T1313" s="149"/>
      <c r="U1313" s="149"/>
      <c r="V1313" s="149"/>
      <c r="W1313" s="149"/>
      <c r="X1313" s="149"/>
      <c r="Y1313" s="149"/>
      <c r="Z1313" s="150"/>
      <c r="AA1313" s="150"/>
      <c r="AB1313" s="150"/>
      <c r="AC1313" s="138"/>
      <c r="AD1313" s="138"/>
      <c r="AE1313" s="138"/>
      <c r="AF1313" s="138"/>
      <c r="AG1313" s="138"/>
      <c r="AH1313" s="138"/>
      <c r="AI1313" s="138"/>
      <c r="AJ1313" s="138"/>
      <c r="AK1313" s="138"/>
      <c r="AL1313" s="138"/>
      <c r="AM1313" s="139"/>
      <c r="AN1313" s="139"/>
      <c r="AO1313" s="139"/>
      <c r="AP1313" s="139"/>
      <c r="AQ1313" s="140" t="e">
        <f t="shared" si="62"/>
        <v>#N/A</v>
      </c>
      <c r="AR1313" s="103"/>
      <c r="AT1313" s="131" t="str">
        <f t="shared" si="63"/>
        <v>()</v>
      </c>
      <c r="AU1313" s="132" t="e">
        <f t="shared" si="64"/>
        <v>#N/A</v>
      </c>
    </row>
    <row r="1314" spans="1:47">
      <c r="A1314" s="134"/>
      <c r="B1314" s="134"/>
      <c r="C1314" s="135"/>
      <c r="D1314" s="135"/>
      <c r="E1314" s="135"/>
      <c r="F1314" s="135"/>
      <c r="G1314" s="135"/>
      <c r="H1314" s="135"/>
      <c r="I1314" s="135"/>
      <c r="J1314" s="135"/>
      <c r="K1314" s="135"/>
      <c r="L1314" s="135"/>
      <c r="M1314" s="135"/>
      <c r="N1314" s="136"/>
      <c r="O1314" s="137"/>
      <c r="P1314" s="136"/>
      <c r="Q1314" s="136"/>
      <c r="R1314" s="136"/>
      <c r="S1314" s="138"/>
      <c r="T1314" s="149"/>
      <c r="U1314" s="149"/>
      <c r="V1314" s="149"/>
      <c r="W1314" s="149"/>
      <c r="X1314" s="149"/>
      <c r="Y1314" s="149"/>
      <c r="Z1314" s="150"/>
      <c r="AA1314" s="150"/>
      <c r="AB1314" s="150"/>
      <c r="AC1314" s="138"/>
      <c r="AD1314" s="138"/>
      <c r="AE1314" s="138"/>
      <c r="AF1314" s="138"/>
      <c r="AG1314" s="138"/>
      <c r="AH1314" s="138"/>
      <c r="AI1314" s="138"/>
      <c r="AJ1314" s="138"/>
      <c r="AK1314" s="138"/>
      <c r="AL1314" s="138"/>
      <c r="AM1314" s="139"/>
      <c r="AN1314" s="139"/>
      <c r="AO1314" s="139"/>
      <c r="AP1314" s="139"/>
      <c r="AQ1314" s="140" t="e">
        <f t="shared" si="62"/>
        <v>#N/A</v>
      </c>
      <c r="AR1314" s="103"/>
      <c r="AT1314" s="131" t="str">
        <f t="shared" si="63"/>
        <v>()</v>
      </c>
      <c r="AU1314" s="132" t="e">
        <f t="shared" si="64"/>
        <v>#N/A</v>
      </c>
    </row>
    <row r="1315" spans="1:47">
      <c r="A1315" s="134"/>
      <c r="B1315" s="134"/>
      <c r="C1315" s="135"/>
      <c r="D1315" s="135"/>
      <c r="E1315" s="135"/>
      <c r="F1315" s="135"/>
      <c r="G1315" s="135"/>
      <c r="H1315" s="135"/>
      <c r="I1315" s="135"/>
      <c r="J1315" s="135"/>
      <c r="K1315" s="135"/>
      <c r="L1315" s="135"/>
      <c r="M1315" s="135"/>
      <c r="N1315" s="136"/>
      <c r="O1315" s="137"/>
      <c r="P1315" s="136"/>
      <c r="Q1315" s="136"/>
      <c r="R1315" s="136"/>
      <c r="S1315" s="138"/>
      <c r="T1315" s="149"/>
      <c r="U1315" s="149"/>
      <c r="V1315" s="149"/>
      <c r="W1315" s="149"/>
      <c r="X1315" s="149"/>
      <c r="Y1315" s="149"/>
      <c r="Z1315" s="150"/>
      <c r="AA1315" s="150"/>
      <c r="AB1315" s="150"/>
      <c r="AC1315" s="138"/>
      <c r="AD1315" s="138"/>
      <c r="AE1315" s="138"/>
      <c r="AF1315" s="138"/>
      <c r="AG1315" s="138"/>
      <c r="AH1315" s="138"/>
      <c r="AI1315" s="138"/>
      <c r="AJ1315" s="138"/>
      <c r="AK1315" s="138"/>
      <c r="AL1315" s="138"/>
      <c r="AM1315" s="139"/>
      <c r="AN1315" s="139"/>
      <c r="AO1315" s="139"/>
      <c r="AP1315" s="139"/>
      <c r="AQ1315" s="140" t="e">
        <f t="shared" si="62"/>
        <v>#N/A</v>
      </c>
      <c r="AR1315" s="103"/>
      <c r="AT1315" s="131" t="str">
        <f t="shared" si="63"/>
        <v>()</v>
      </c>
      <c r="AU1315" s="132" t="e">
        <f t="shared" si="64"/>
        <v>#N/A</v>
      </c>
    </row>
    <row r="1316" spans="1:47">
      <c r="A1316" s="134"/>
      <c r="B1316" s="134"/>
      <c r="C1316" s="135"/>
      <c r="D1316" s="135"/>
      <c r="E1316" s="135"/>
      <c r="F1316" s="135"/>
      <c r="G1316" s="135"/>
      <c r="H1316" s="135"/>
      <c r="I1316" s="135"/>
      <c r="J1316" s="135"/>
      <c r="K1316" s="135"/>
      <c r="L1316" s="135"/>
      <c r="M1316" s="135"/>
      <c r="N1316" s="136"/>
      <c r="O1316" s="137"/>
      <c r="P1316" s="136"/>
      <c r="Q1316" s="136"/>
      <c r="R1316" s="136"/>
      <c r="S1316" s="138"/>
      <c r="T1316" s="149"/>
      <c r="U1316" s="149"/>
      <c r="V1316" s="149"/>
      <c r="W1316" s="149"/>
      <c r="X1316" s="149"/>
      <c r="Y1316" s="149"/>
      <c r="Z1316" s="150"/>
      <c r="AA1316" s="150"/>
      <c r="AB1316" s="150"/>
      <c r="AC1316" s="138"/>
      <c r="AD1316" s="138"/>
      <c r="AE1316" s="138"/>
      <c r="AF1316" s="138"/>
      <c r="AG1316" s="138"/>
      <c r="AH1316" s="138"/>
      <c r="AI1316" s="138"/>
      <c r="AJ1316" s="138"/>
      <c r="AK1316" s="138"/>
      <c r="AL1316" s="138"/>
      <c r="AM1316" s="139"/>
      <c r="AN1316" s="139"/>
      <c r="AO1316" s="139"/>
      <c r="AP1316" s="139"/>
      <c r="AQ1316" s="140" t="e">
        <f t="shared" si="62"/>
        <v>#N/A</v>
      </c>
      <c r="AR1316" s="103"/>
      <c r="AT1316" s="131" t="str">
        <f t="shared" si="63"/>
        <v>()</v>
      </c>
      <c r="AU1316" s="132" t="e">
        <f t="shared" si="64"/>
        <v>#N/A</v>
      </c>
    </row>
    <row r="1317" spans="1:47">
      <c r="A1317" s="134"/>
      <c r="B1317" s="134"/>
      <c r="C1317" s="135"/>
      <c r="D1317" s="135"/>
      <c r="E1317" s="135"/>
      <c r="F1317" s="135"/>
      <c r="G1317" s="135"/>
      <c r="H1317" s="135"/>
      <c r="I1317" s="135"/>
      <c r="J1317" s="135"/>
      <c r="K1317" s="135"/>
      <c r="L1317" s="135"/>
      <c r="M1317" s="135"/>
      <c r="N1317" s="136"/>
      <c r="O1317" s="137"/>
      <c r="P1317" s="136"/>
      <c r="Q1317" s="136"/>
      <c r="R1317" s="136"/>
      <c r="S1317" s="138"/>
      <c r="T1317" s="149"/>
      <c r="U1317" s="149"/>
      <c r="V1317" s="149"/>
      <c r="W1317" s="149"/>
      <c r="X1317" s="149"/>
      <c r="Y1317" s="149"/>
      <c r="Z1317" s="150"/>
      <c r="AA1317" s="150"/>
      <c r="AB1317" s="150"/>
      <c r="AC1317" s="138"/>
      <c r="AD1317" s="138"/>
      <c r="AE1317" s="138"/>
      <c r="AF1317" s="138"/>
      <c r="AG1317" s="138"/>
      <c r="AH1317" s="138"/>
      <c r="AI1317" s="138"/>
      <c r="AJ1317" s="138"/>
      <c r="AK1317" s="138"/>
      <c r="AL1317" s="138"/>
      <c r="AM1317" s="139"/>
      <c r="AN1317" s="139"/>
      <c r="AO1317" s="139"/>
      <c r="AP1317" s="139"/>
      <c r="AQ1317" s="140" t="e">
        <f t="shared" si="62"/>
        <v>#N/A</v>
      </c>
      <c r="AR1317" s="103"/>
      <c r="AT1317" s="131" t="str">
        <f t="shared" si="63"/>
        <v>()</v>
      </c>
      <c r="AU1317" s="132" t="e">
        <f t="shared" si="64"/>
        <v>#N/A</v>
      </c>
    </row>
    <row r="1318" spans="1:47">
      <c r="A1318" s="134"/>
      <c r="B1318" s="134"/>
      <c r="C1318" s="135"/>
      <c r="D1318" s="135"/>
      <c r="E1318" s="135"/>
      <c r="F1318" s="135"/>
      <c r="G1318" s="135"/>
      <c r="H1318" s="135"/>
      <c r="I1318" s="135"/>
      <c r="J1318" s="135"/>
      <c r="K1318" s="135"/>
      <c r="L1318" s="135"/>
      <c r="M1318" s="135"/>
      <c r="N1318" s="136"/>
      <c r="O1318" s="137"/>
      <c r="P1318" s="136"/>
      <c r="Q1318" s="136"/>
      <c r="R1318" s="136"/>
      <c r="S1318" s="138"/>
      <c r="T1318" s="149"/>
      <c r="U1318" s="149"/>
      <c r="V1318" s="149"/>
      <c r="W1318" s="149"/>
      <c r="X1318" s="149"/>
      <c r="Y1318" s="149"/>
      <c r="Z1318" s="150"/>
      <c r="AA1318" s="150"/>
      <c r="AB1318" s="150"/>
      <c r="AC1318" s="138"/>
      <c r="AD1318" s="138"/>
      <c r="AE1318" s="138"/>
      <c r="AF1318" s="138"/>
      <c r="AG1318" s="138"/>
      <c r="AH1318" s="138"/>
      <c r="AI1318" s="138"/>
      <c r="AJ1318" s="138"/>
      <c r="AK1318" s="138"/>
      <c r="AL1318" s="138"/>
      <c r="AM1318" s="139"/>
      <c r="AN1318" s="139"/>
      <c r="AO1318" s="139"/>
      <c r="AP1318" s="139"/>
      <c r="AQ1318" s="140" t="e">
        <f t="shared" si="62"/>
        <v>#N/A</v>
      </c>
      <c r="AR1318" s="103"/>
      <c r="AT1318" s="131" t="str">
        <f t="shared" si="63"/>
        <v>()</v>
      </c>
      <c r="AU1318" s="132" t="e">
        <f t="shared" si="64"/>
        <v>#N/A</v>
      </c>
    </row>
    <row r="1319" spans="1:47">
      <c r="A1319" s="134"/>
      <c r="B1319" s="134"/>
      <c r="C1319" s="135"/>
      <c r="D1319" s="135"/>
      <c r="E1319" s="135"/>
      <c r="F1319" s="135"/>
      <c r="G1319" s="135"/>
      <c r="H1319" s="135"/>
      <c r="I1319" s="135"/>
      <c r="J1319" s="135"/>
      <c r="K1319" s="135"/>
      <c r="L1319" s="135"/>
      <c r="M1319" s="135"/>
      <c r="N1319" s="136"/>
      <c r="O1319" s="137"/>
      <c r="P1319" s="136"/>
      <c r="Q1319" s="136"/>
      <c r="R1319" s="136"/>
      <c r="S1319" s="138"/>
      <c r="T1319" s="149"/>
      <c r="U1319" s="149"/>
      <c r="V1319" s="149"/>
      <c r="W1319" s="149"/>
      <c r="X1319" s="149"/>
      <c r="Y1319" s="149"/>
      <c r="Z1319" s="150"/>
      <c r="AA1319" s="150"/>
      <c r="AB1319" s="150"/>
      <c r="AC1319" s="138"/>
      <c r="AD1319" s="138"/>
      <c r="AE1319" s="138"/>
      <c r="AF1319" s="138"/>
      <c r="AG1319" s="138"/>
      <c r="AH1319" s="138"/>
      <c r="AI1319" s="138"/>
      <c r="AJ1319" s="138"/>
      <c r="AK1319" s="138"/>
      <c r="AL1319" s="138"/>
      <c r="AM1319" s="139"/>
      <c r="AN1319" s="139"/>
      <c r="AO1319" s="139"/>
      <c r="AP1319" s="139"/>
      <c r="AQ1319" s="140" t="e">
        <f t="shared" si="62"/>
        <v>#N/A</v>
      </c>
      <c r="AR1319" s="103"/>
      <c r="AT1319" s="131" t="str">
        <f t="shared" si="63"/>
        <v>()</v>
      </c>
      <c r="AU1319" s="132" t="e">
        <f t="shared" si="64"/>
        <v>#N/A</v>
      </c>
    </row>
    <row r="1320" spans="1:47">
      <c r="A1320" s="134"/>
      <c r="B1320" s="134"/>
      <c r="C1320" s="135"/>
      <c r="D1320" s="135"/>
      <c r="E1320" s="135"/>
      <c r="F1320" s="135"/>
      <c r="G1320" s="135"/>
      <c r="H1320" s="135"/>
      <c r="I1320" s="135"/>
      <c r="J1320" s="135"/>
      <c r="K1320" s="135"/>
      <c r="L1320" s="135"/>
      <c r="M1320" s="135"/>
      <c r="N1320" s="136"/>
      <c r="O1320" s="137"/>
      <c r="P1320" s="136"/>
      <c r="Q1320" s="136"/>
      <c r="R1320" s="136"/>
      <c r="S1320" s="138"/>
      <c r="T1320" s="149"/>
      <c r="U1320" s="149"/>
      <c r="V1320" s="149"/>
      <c r="W1320" s="149"/>
      <c r="X1320" s="149"/>
      <c r="Y1320" s="149"/>
      <c r="Z1320" s="150"/>
      <c r="AA1320" s="150"/>
      <c r="AB1320" s="150"/>
      <c r="AC1320" s="138"/>
      <c r="AD1320" s="138"/>
      <c r="AE1320" s="138"/>
      <c r="AF1320" s="138"/>
      <c r="AG1320" s="138"/>
      <c r="AH1320" s="138"/>
      <c r="AI1320" s="138"/>
      <c r="AJ1320" s="138"/>
      <c r="AK1320" s="138"/>
      <c r="AL1320" s="138"/>
      <c r="AM1320" s="139"/>
      <c r="AN1320" s="139"/>
      <c r="AO1320" s="139"/>
      <c r="AP1320" s="139"/>
      <c r="AQ1320" s="140" t="e">
        <f t="shared" si="62"/>
        <v>#N/A</v>
      </c>
      <c r="AR1320" s="103"/>
      <c r="AT1320" s="131" t="str">
        <f t="shared" si="63"/>
        <v>()</v>
      </c>
      <c r="AU1320" s="132" t="e">
        <f t="shared" si="64"/>
        <v>#N/A</v>
      </c>
    </row>
    <row r="1321" spans="1:47">
      <c r="A1321" s="134"/>
      <c r="B1321" s="134"/>
      <c r="C1321" s="135"/>
      <c r="D1321" s="135"/>
      <c r="E1321" s="135"/>
      <c r="F1321" s="135"/>
      <c r="G1321" s="135"/>
      <c r="H1321" s="135"/>
      <c r="I1321" s="135"/>
      <c r="J1321" s="135"/>
      <c r="K1321" s="135"/>
      <c r="L1321" s="135"/>
      <c r="M1321" s="135"/>
      <c r="N1321" s="136"/>
      <c r="O1321" s="137"/>
      <c r="P1321" s="136"/>
      <c r="Q1321" s="136"/>
      <c r="R1321" s="136"/>
      <c r="S1321" s="138"/>
      <c r="T1321" s="149"/>
      <c r="U1321" s="149"/>
      <c r="V1321" s="149"/>
      <c r="W1321" s="149"/>
      <c r="X1321" s="149"/>
      <c r="Y1321" s="149"/>
      <c r="Z1321" s="150"/>
      <c r="AA1321" s="150"/>
      <c r="AB1321" s="150"/>
      <c r="AC1321" s="138"/>
      <c r="AD1321" s="138"/>
      <c r="AE1321" s="138"/>
      <c r="AF1321" s="138"/>
      <c r="AG1321" s="138"/>
      <c r="AH1321" s="138"/>
      <c r="AI1321" s="138"/>
      <c r="AJ1321" s="138"/>
      <c r="AK1321" s="138"/>
      <c r="AL1321" s="138"/>
      <c r="AM1321" s="139"/>
      <c r="AN1321" s="139"/>
      <c r="AO1321" s="139"/>
      <c r="AP1321" s="139"/>
      <c r="AQ1321" s="140" t="e">
        <f t="shared" si="62"/>
        <v>#N/A</v>
      </c>
      <c r="AR1321" s="103"/>
      <c r="AT1321" s="131" t="str">
        <f t="shared" si="63"/>
        <v>()</v>
      </c>
      <c r="AU1321" s="132" t="e">
        <f t="shared" si="64"/>
        <v>#N/A</v>
      </c>
    </row>
    <row r="1322" spans="1:47">
      <c r="A1322" s="134"/>
      <c r="B1322" s="134"/>
      <c r="C1322" s="135"/>
      <c r="D1322" s="135"/>
      <c r="E1322" s="135"/>
      <c r="F1322" s="135"/>
      <c r="G1322" s="135"/>
      <c r="H1322" s="135"/>
      <c r="I1322" s="135"/>
      <c r="J1322" s="135"/>
      <c r="K1322" s="135"/>
      <c r="L1322" s="135"/>
      <c r="M1322" s="135"/>
      <c r="N1322" s="136"/>
      <c r="O1322" s="137"/>
      <c r="P1322" s="136"/>
      <c r="Q1322" s="136"/>
      <c r="R1322" s="136"/>
      <c r="S1322" s="138"/>
      <c r="T1322" s="149"/>
      <c r="U1322" s="149"/>
      <c r="V1322" s="149"/>
      <c r="W1322" s="149"/>
      <c r="X1322" s="149"/>
      <c r="Y1322" s="149"/>
      <c r="Z1322" s="150"/>
      <c r="AA1322" s="150"/>
      <c r="AB1322" s="150"/>
      <c r="AC1322" s="138"/>
      <c r="AD1322" s="138"/>
      <c r="AE1322" s="138"/>
      <c r="AF1322" s="138"/>
      <c r="AG1322" s="138"/>
      <c r="AH1322" s="138"/>
      <c r="AI1322" s="138"/>
      <c r="AJ1322" s="138"/>
      <c r="AK1322" s="138"/>
      <c r="AL1322" s="138"/>
      <c r="AM1322" s="139"/>
      <c r="AN1322" s="139"/>
      <c r="AO1322" s="139"/>
      <c r="AP1322" s="139"/>
      <c r="AQ1322" s="140" t="e">
        <f t="shared" si="62"/>
        <v>#N/A</v>
      </c>
      <c r="AR1322" s="103"/>
      <c r="AT1322" s="131" t="str">
        <f t="shared" si="63"/>
        <v>()</v>
      </c>
      <c r="AU1322" s="132" t="e">
        <f t="shared" si="64"/>
        <v>#N/A</v>
      </c>
    </row>
    <row r="1323" spans="1:47">
      <c r="A1323" s="134"/>
      <c r="B1323" s="134"/>
      <c r="C1323" s="135"/>
      <c r="D1323" s="135"/>
      <c r="E1323" s="135"/>
      <c r="F1323" s="135"/>
      <c r="G1323" s="135"/>
      <c r="H1323" s="135"/>
      <c r="I1323" s="135"/>
      <c r="J1323" s="135"/>
      <c r="K1323" s="135"/>
      <c r="L1323" s="135"/>
      <c r="M1323" s="135"/>
      <c r="N1323" s="136"/>
      <c r="O1323" s="137"/>
      <c r="P1323" s="136"/>
      <c r="Q1323" s="136"/>
      <c r="R1323" s="136"/>
      <c r="S1323" s="138"/>
      <c r="T1323" s="149"/>
      <c r="U1323" s="149"/>
      <c r="V1323" s="149"/>
      <c r="W1323" s="149"/>
      <c r="X1323" s="149"/>
      <c r="Y1323" s="149"/>
      <c r="Z1323" s="150"/>
      <c r="AA1323" s="150"/>
      <c r="AB1323" s="150"/>
      <c r="AC1323" s="138"/>
      <c r="AD1323" s="138"/>
      <c r="AE1323" s="138"/>
      <c r="AF1323" s="138"/>
      <c r="AG1323" s="138"/>
      <c r="AH1323" s="138"/>
      <c r="AI1323" s="138"/>
      <c r="AJ1323" s="138"/>
      <c r="AK1323" s="138"/>
      <c r="AL1323" s="138"/>
      <c r="AM1323" s="139"/>
      <c r="AN1323" s="139"/>
      <c r="AO1323" s="139"/>
      <c r="AP1323" s="139"/>
      <c r="AQ1323" s="140" t="e">
        <f t="shared" si="62"/>
        <v>#N/A</v>
      </c>
      <c r="AR1323" s="103"/>
      <c r="AT1323" s="131" t="str">
        <f t="shared" si="63"/>
        <v>()</v>
      </c>
      <c r="AU1323" s="132" t="e">
        <f t="shared" si="64"/>
        <v>#N/A</v>
      </c>
    </row>
    <row r="1324" spans="1:47">
      <c r="A1324" s="134"/>
      <c r="B1324" s="134"/>
      <c r="C1324" s="135"/>
      <c r="D1324" s="135"/>
      <c r="E1324" s="135"/>
      <c r="F1324" s="135"/>
      <c r="G1324" s="135"/>
      <c r="H1324" s="135"/>
      <c r="I1324" s="135"/>
      <c r="J1324" s="135"/>
      <c r="K1324" s="135"/>
      <c r="L1324" s="135"/>
      <c r="M1324" s="135"/>
      <c r="N1324" s="136"/>
      <c r="O1324" s="137"/>
      <c r="P1324" s="136"/>
      <c r="Q1324" s="136"/>
      <c r="R1324" s="136"/>
      <c r="S1324" s="138"/>
      <c r="T1324" s="149"/>
      <c r="U1324" s="149"/>
      <c r="V1324" s="149"/>
      <c r="W1324" s="149"/>
      <c r="X1324" s="149"/>
      <c r="Y1324" s="149"/>
      <c r="Z1324" s="150"/>
      <c r="AA1324" s="150"/>
      <c r="AB1324" s="150"/>
      <c r="AC1324" s="138"/>
      <c r="AD1324" s="138"/>
      <c r="AE1324" s="138"/>
      <c r="AF1324" s="138"/>
      <c r="AG1324" s="138"/>
      <c r="AH1324" s="138"/>
      <c r="AI1324" s="138"/>
      <c r="AJ1324" s="138"/>
      <c r="AK1324" s="138"/>
      <c r="AL1324" s="138"/>
      <c r="AM1324" s="139"/>
      <c r="AN1324" s="139"/>
      <c r="AO1324" s="139"/>
      <c r="AP1324" s="139"/>
      <c r="AQ1324" s="140" t="e">
        <f t="shared" si="62"/>
        <v>#N/A</v>
      </c>
      <c r="AR1324" s="103"/>
      <c r="AT1324" s="131" t="str">
        <f t="shared" si="63"/>
        <v>()</v>
      </c>
      <c r="AU1324" s="132" t="e">
        <f t="shared" si="64"/>
        <v>#N/A</v>
      </c>
    </row>
    <row r="1325" spans="1:47">
      <c r="A1325" s="134"/>
      <c r="B1325" s="134"/>
      <c r="C1325" s="135"/>
      <c r="D1325" s="135"/>
      <c r="E1325" s="135"/>
      <c r="F1325" s="135"/>
      <c r="G1325" s="135"/>
      <c r="H1325" s="135"/>
      <c r="I1325" s="135"/>
      <c r="J1325" s="135"/>
      <c r="K1325" s="135"/>
      <c r="L1325" s="135"/>
      <c r="M1325" s="135"/>
      <c r="N1325" s="136"/>
      <c r="O1325" s="137"/>
      <c r="P1325" s="136"/>
      <c r="Q1325" s="136"/>
      <c r="R1325" s="136"/>
      <c r="S1325" s="138"/>
      <c r="T1325" s="149"/>
      <c r="U1325" s="149"/>
      <c r="V1325" s="149"/>
      <c r="W1325" s="149"/>
      <c r="X1325" s="149"/>
      <c r="Y1325" s="149"/>
      <c r="Z1325" s="150"/>
      <c r="AA1325" s="150"/>
      <c r="AB1325" s="150"/>
      <c r="AC1325" s="138"/>
      <c r="AD1325" s="138"/>
      <c r="AE1325" s="138"/>
      <c r="AF1325" s="138"/>
      <c r="AG1325" s="138"/>
      <c r="AH1325" s="138"/>
      <c r="AI1325" s="138"/>
      <c r="AJ1325" s="138"/>
      <c r="AK1325" s="138"/>
      <c r="AL1325" s="138"/>
      <c r="AM1325" s="139"/>
      <c r="AN1325" s="139"/>
      <c r="AO1325" s="139"/>
      <c r="AP1325" s="139"/>
      <c r="AQ1325" s="140" t="e">
        <f t="shared" si="62"/>
        <v>#N/A</v>
      </c>
      <c r="AR1325" s="103"/>
      <c r="AT1325" s="131" t="str">
        <f t="shared" si="63"/>
        <v>()</v>
      </c>
      <c r="AU1325" s="132" t="e">
        <f t="shared" si="64"/>
        <v>#N/A</v>
      </c>
    </row>
    <row r="1326" spans="1:47">
      <c r="A1326" s="134"/>
      <c r="B1326" s="134"/>
      <c r="C1326" s="135"/>
      <c r="D1326" s="135"/>
      <c r="E1326" s="135"/>
      <c r="F1326" s="135"/>
      <c r="G1326" s="135"/>
      <c r="H1326" s="135"/>
      <c r="I1326" s="135"/>
      <c r="J1326" s="135"/>
      <c r="K1326" s="135"/>
      <c r="L1326" s="135"/>
      <c r="M1326" s="135"/>
      <c r="N1326" s="136"/>
      <c r="O1326" s="137"/>
      <c r="P1326" s="136"/>
      <c r="Q1326" s="136"/>
      <c r="R1326" s="136"/>
      <c r="S1326" s="138"/>
      <c r="T1326" s="149"/>
      <c r="U1326" s="149"/>
      <c r="V1326" s="149"/>
      <c r="W1326" s="149"/>
      <c r="X1326" s="149"/>
      <c r="Y1326" s="149"/>
      <c r="Z1326" s="150"/>
      <c r="AA1326" s="150"/>
      <c r="AB1326" s="150"/>
      <c r="AC1326" s="138"/>
      <c r="AD1326" s="138"/>
      <c r="AE1326" s="138"/>
      <c r="AF1326" s="138"/>
      <c r="AG1326" s="138"/>
      <c r="AH1326" s="138"/>
      <c r="AI1326" s="138"/>
      <c r="AJ1326" s="138"/>
      <c r="AK1326" s="138"/>
      <c r="AL1326" s="138"/>
      <c r="AM1326" s="139"/>
      <c r="AN1326" s="139"/>
      <c r="AO1326" s="139"/>
      <c r="AP1326" s="139"/>
      <c r="AQ1326" s="140" t="e">
        <f t="shared" si="62"/>
        <v>#N/A</v>
      </c>
      <c r="AR1326" s="103"/>
      <c r="AT1326" s="131" t="str">
        <f t="shared" si="63"/>
        <v>()</v>
      </c>
      <c r="AU1326" s="132" t="e">
        <f t="shared" si="64"/>
        <v>#N/A</v>
      </c>
    </row>
    <row r="1327" spans="1:47">
      <c r="A1327" s="134"/>
      <c r="B1327" s="134"/>
      <c r="C1327" s="135"/>
      <c r="D1327" s="135"/>
      <c r="E1327" s="135"/>
      <c r="F1327" s="135"/>
      <c r="G1327" s="135"/>
      <c r="H1327" s="135"/>
      <c r="I1327" s="135"/>
      <c r="J1327" s="135"/>
      <c r="K1327" s="135"/>
      <c r="L1327" s="135"/>
      <c r="M1327" s="135"/>
      <c r="N1327" s="136"/>
      <c r="O1327" s="137"/>
      <c r="P1327" s="136"/>
      <c r="Q1327" s="136"/>
      <c r="R1327" s="136"/>
      <c r="S1327" s="138"/>
      <c r="T1327" s="149"/>
      <c r="U1327" s="149"/>
      <c r="V1327" s="149"/>
      <c r="W1327" s="149"/>
      <c r="X1327" s="149"/>
      <c r="Y1327" s="149"/>
      <c r="Z1327" s="150"/>
      <c r="AA1327" s="150"/>
      <c r="AB1327" s="150"/>
      <c r="AC1327" s="138"/>
      <c r="AD1327" s="138"/>
      <c r="AE1327" s="138"/>
      <c r="AF1327" s="138"/>
      <c r="AG1327" s="138"/>
      <c r="AH1327" s="138"/>
      <c r="AI1327" s="138"/>
      <c r="AJ1327" s="138"/>
      <c r="AK1327" s="138"/>
      <c r="AL1327" s="138"/>
      <c r="AM1327" s="139"/>
      <c r="AN1327" s="139"/>
      <c r="AO1327" s="139"/>
      <c r="AP1327" s="139"/>
      <c r="AQ1327" s="140" t="e">
        <f t="shared" si="62"/>
        <v>#N/A</v>
      </c>
      <c r="AR1327" s="103"/>
      <c r="AT1327" s="131" t="str">
        <f t="shared" si="63"/>
        <v>()</v>
      </c>
      <c r="AU1327" s="132" t="e">
        <f t="shared" si="64"/>
        <v>#N/A</v>
      </c>
    </row>
    <row r="1328" spans="1:47">
      <c r="A1328" s="134"/>
      <c r="B1328" s="134"/>
      <c r="C1328" s="135"/>
      <c r="D1328" s="135"/>
      <c r="E1328" s="135"/>
      <c r="F1328" s="135"/>
      <c r="G1328" s="135"/>
      <c r="H1328" s="135"/>
      <c r="I1328" s="135"/>
      <c r="J1328" s="135"/>
      <c r="K1328" s="135"/>
      <c r="L1328" s="135"/>
      <c r="M1328" s="135"/>
      <c r="N1328" s="136"/>
      <c r="O1328" s="137"/>
      <c r="P1328" s="136"/>
      <c r="Q1328" s="136"/>
      <c r="R1328" s="136"/>
      <c r="S1328" s="138"/>
      <c r="T1328" s="149"/>
      <c r="U1328" s="149"/>
      <c r="V1328" s="149"/>
      <c r="W1328" s="149"/>
      <c r="X1328" s="149"/>
      <c r="Y1328" s="149"/>
      <c r="Z1328" s="150"/>
      <c r="AA1328" s="150"/>
      <c r="AB1328" s="150"/>
      <c r="AC1328" s="138"/>
      <c r="AD1328" s="138"/>
      <c r="AE1328" s="138"/>
      <c r="AF1328" s="138"/>
      <c r="AG1328" s="138"/>
      <c r="AH1328" s="138"/>
      <c r="AI1328" s="138"/>
      <c r="AJ1328" s="138"/>
      <c r="AK1328" s="138"/>
      <c r="AL1328" s="138"/>
      <c r="AM1328" s="139"/>
      <c r="AN1328" s="139"/>
      <c r="AO1328" s="139"/>
      <c r="AP1328" s="139"/>
      <c r="AQ1328" s="140" t="e">
        <f t="shared" si="62"/>
        <v>#N/A</v>
      </c>
      <c r="AR1328" s="103"/>
      <c r="AT1328" s="131" t="str">
        <f t="shared" si="63"/>
        <v>()</v>
      </c>
      <c r="AU1328" s="132" t="e">
        <f t="shared" si="64"/>
        <v>#N/A</v>
      </c>
    </row>
    <row r="1329" spans="1:47">
      <c r="A1329" s="134"/>
      <c r="B1329" s="134"/>
      <c r="C1329" s="135"/>
      <c r="D1329" s="135"/>
      <c r="E1329" s="135"/>
      <c r="F1329" s="135"/>
      <c r="G1329" s="135"/>
      <c r="H1329" s="135"/>
      <c r="I1329" s="135"/>
      <c r="J1329" s="135"/>
      <c r="K1329" s="135"/>
      <c r="L1329" s="135"/>
      <c r="M1329" s="135"/>
      <c r="N1329" s="136"/>
      <c r="O1329" s="137"/>
      <c r="P1329" s="136"/>
      <c r="Q1329" s="136"/>
      <c r="R1329" s="136"/>
      <c r="S1329" s="138"/>
      <c r="T1329" s="149"/>
      <c r="U1329" s="149"/>
      <c r="V1329" s="149"/>
      <c r="W1329" s="149"/>
      <c r="X1329" s="149"/>
      <c r="Y1329" s="149"/>
      <c r="Z1329" s="150"/>
      <c r="AA1329" s="150"/>
      <c r="AB1329" s="150"/>
      <c r="AC1329" s="138"/>
      <c r="AD1329" s="138"/>
      <c r="AE1329" s="138"/>
      <c r="AF1329" s="138"/>
      <c r="AG1329" s="138"/>
      <c r="AH1329" s="138"/>
      <c r="AI1329" s="138"/>
      <c r="AJ1329" s="138"/>
      <c r="AK1329" s="138"/>
      <c r="AL1329" s="138"/>
      <c r="AM1329" s="139"/>
      <c r="AN1329" s="139"/>
      <c r="AO1329" s="139"/>
      <c r="AP1329" s="139"/>
      <c r="AQ1329" s="140" t="e">
        <f t="shared" si="62"/>
        <v>#N/A</v>
      </c>
      <c r="AR1329" s="103"/>
      <c r="AT1329" s="131" t="str">
        <f t="shared" si="63"/>
        <v>()</v>
      </c>
      <c r="AU1329" s="132" t="e">
        <f t="shared" si="64"/>
        <v>#N/A</v>
      </c>
    </row>
    <row r="1330" spans="1:47">
      <c r="A1330" s="134"/>
      <c r="B1330" s="134"/>
      <c r="C1330" s="135"/>
      <c r="D1330" s="135"/>
      <c r="E1330" s="135"/>
      <c r="F1330" s="135"/>
      <c r="G1330" s="135"/>
      <c r="H1330" s="135"/>
      <c r="I1330" s="135"/>
      <c r="J1330" s="135"/>
      <c r="K1330" s="135"/>
      <c r="L1330" s="135"/>
      <c r="M1330" s="135"/>
      <c r="N1330" s="136"/>
      <c r="O1330" s="137"/>
      <c r="P1330" s="136"/>
      <c r="Q1330" s="136"/>
      <c r="R1330" s="136"/>
      <c r="S1330" s="138"/>
      <c r="T1330" s="149"/>
      <c r="U1330" s="149"/>
      <c r="V1330" s="149"/>
      <c r="W1330" s="149"/>
      <c r="X1330" s="149"/>
      <c r="Y1330" s="149"/>
      <c r="Z1330" s="150"/>
      <c r="AA1330" s="150"/>
      <c r="AB1330" s="150"/>
      <c r="AC1330" s="138"/>
      <c r="AD1330" s="138"/>
      <c r="AE1330" s="138"/>
      <c r="AF1330" s="138"/>
      <c r="AG1330" s="138"/>
      <c r="AH1330" s="138"/>
      <c r="AI1330" s="138"/>
      <c r="AJ1330" s="138"/>
      <c r="AK1330" s="138"/>
      <c r="AL1330" s="138"/>
      <c r="AM1330" s="139"/>
      <c r="AN1330" s="139"/>
      <c r="AO1330" s="139"/>
      <c r="AP1330" s="139"/>
      <c r="AQ1330" s="140" t="e">
        <f t="shared" si="62"/>
        <v>#N/A</v>
      </c>
      <c r="AR1330" s="103"/>
      <c r="AT1330" s="131" t="str">
        <f t="shared" si="63"/>
        <v>()</v>
      </c>
      <c r="AU1330" s="132" t="e">
        <f t="shared" si="64"/>
        <v>#N/A</v>
      </c>
    </row>
    <row r="1331" spans="1:47">
      <c r="A1331" s="134"/>
      <c r="B1331" s="134"/>
      <c r="C1331" s="135"/>
      <c r="D1331" s="135"/>
      <c r="E1331" s="135"/>
      <c r="F1331" s="135"/>
      <c r="G1331" s="135"/>
      <c r="H1331" s="135"/>
      <c r="I1331" s="135"/>
      <c r="J1331" s="135"/>
      <c r="K1331" s="135"/>
      <c r="L1331" s="135"/>
      <c r="M1331" s="135"/>
      <c r="N1331" s="136"/>
      <c r="O1331" s="137"/>
      <c r="P1331" s="136"/>
      <c r="Q1331" s="136"/>
      <c r="R1331" s="136"/>
      <c r="S1331" s="138"/>
      <c r="T1331" s="149"/>
      <c r="U1331" s="149"/>
      <c r="V1331" s="149"/>
      <c r="W1331" s="149"/>
      <c r="X1331" s="149"/>
      <c r="Y1331" s="149"/>
      <c r="Z1331" s="150"/>
      <c r="AA1331" s="150"/>
      <c r="AB1331" s="150"/>
      <c r="AC1331" s="138"/>
      <c r="AD1331" s="138"/>
      <c r="AE1331" s="138"/>
      <c r="AF1331" s="138"/>
      <c r="AG1331" s="138"/>
      <c r="AH1331" s="138"/>
      <c r="AI1331" s="138"/>
      <c r="AJ1331" s="138"/>
      <c r="AK1331" s="138"/>
      <c r="AL1331" s="138"/>
      <c r="AM1331" s="139"/>
      <c r="AN1331" s="139"/>
      <c r="AO1331" s="139"/>
      <c r="AP1331" s="139"/>
      <c r="AQ1331" s="140" t="e">
        <f t="shared" si="62"/>
        <v>#N/A</v>
      </c>
      <c r="AR1331" s="103"/>
      <c r="AT1331" s="131" t="str">
        <f t="shared" si="63"/>
        <v>()</v>
      </c>
      <c r="AU1331" s="132" t="e">
        <f t="shared" si="64"/>
        <v>#N/A</v>
      </c>
    </row>
    <row r="1332" spans="1:47">
      <c r="A1332" s="134"/>
      <c r="B1332" s="134"/>
      <c r="C1332" s="135"/>
      <c r="D1332" s="135"/>
      <c r="E1332" s="135"/>
      <c r="F1332" s="135"/>
      <c r="G1332" s="135"/>
      <c r="H1332" s="135"/>
      <c r="I1332" s="135"/>
      <c r="J1332" s="135"/>
      <c r="K1332" s="135"/>
      <c r="L1332" s="135"/>
      <c r="M1332" s="135"/>
      <c r="N1332" s="136"/>
      <c r="O1332" s="137"/>
      <c r="P1332" s="136"/>
      <c r="Q1332" s="136"/>
      <c r="R1332" s="136"/>
      <c r="S1332" s="138"/>
      <c r="T1332" s="149"/>
      <c r="U1332" s="149"/>
      <c r="V1332" s="149"/>
      <c r="W1332" s="149"/>
      <c r="X1332" s="149"/>
      <c r="Y1332" s="149"/>
      <c r="Z1332" s="150"/>
      <c r="AA1332" s="150"/>
      <c r="AB1332" s="150"/>
      <c r="AC1332" s="138"/>
      <c r="AD1332" s="138"/>
      <c r="AE1332" s="138"/>
      <c r="AF1332" s="138"/>
      <c r="AG1332" s="138"/>
      <c r="AH1332" s="138"/>
      <c r="AI1332" s="138"/>
      <c r="AJ1332" s="138"/>
      <c r="AK1332" s="138"/>
      <c r="AL1332" s="138"/>
      <c r="AM1332" s="139"/>
      <c r="AN1332" s="139"/>
      <c r="AO1332" s="139"/>
      <c r="AP1332" s="139"/>
      <c r="AQ1332" s="140" t="e">
        <f t="shared" si="62"/>
        <v>#N/A</v>
      </c>
      <c r="AR1332" s="103"/>
      <c r="AT1332" s="131" t="str">
        <f t="shared" si="63"/>
        <v>()</v>
      </c>
      <c r="AU1332" s="132" t="e">
        <f t="shared" si="64"/>
        <v>#N/A</v>
      </c>
    </row>
    <row r="1333" spans="1:47">
      <c r="A1333" s="134"/>
      <c r="B1333" s="134"/>
      <c r="C1333" s="135"/>
      <c r="D1333" s="135"/>
      <c r="E1333" s="135"/>
      <c r="F1333" s="135"/>
      <c r="G1333" s="135"/>
      <c r="H1333" s="135"/>
      <c r="I1333" s="135"/>
      <c r="J1333" s="135"/>
      <c r="K1333" s="135"/>
      <c r="L1333" s="135"/>
      <c r="M1333" s="135"/>
      <c r="N1333" s="136"/>
      <c r="O1333" s="137"/>
      <c r="P1333" s="136"/>
      <c r="Q1333" s="136"/>
      <c r="R1333" s="136"/>
      <c r="S1333" s="138"/>
      <c r="T1333" s="149"/>
      <c r="U1333" s="149"/>
      <c r="V1333" s="149"/>
      <c r="W1333" s="149"/>
      <c r="X1333" s="149"/>
      <c r="Y1333" s="149"/>
      <c r="Z1333" s="150"/>
      <c r="AA1333" s="150"/>
      <c r="AB1333" s="150"/>
      <c r="AC1333" s="138"/>
      <c r="AD1333" s="138"/>
      <c r="AE1333" s="138"/>
      <c r="AF1333" s="138"/>
      <c r="AG1333" s="138"/>
      <c r="AH1333" s="138"/>
      <c r="AI1333" s="138"/>
      <c r="AJ1333" s="138"/>
      <c r="AK1333" s="138"/>
      <c r="AL1333" s="138"/>
      <c r="AM1333" s="139"/>
      <c r="AN1333" s="139"/>
      <c r="AO1333" s="139"/>
      <c r="AP1333" s="139"/>
      <c r="AQ1333" s="140" t="e">
        <f t="shared" si="62"/>
        <v>#N/A</v>
      </c>
      <c r="AR1333" s="103"/>
      <c r="AT1333" s="131" t="str">
        <f t="shared" si="63"/>
        <v>()</v>
      </c>
      <c r="AU1333" s="132" t="e">
        <f t="shared" si="64"/>
        <v>#N/A</v>
      </c>
    </row>
    <row r="1334" spans="1:47">
      <c r="A1334" s="134"/>
      <c r="B1334" s="134"/>
      <c r="C1334" s="135"/>
      <c r="D1334" s="135"/>
      <c r="E1334" s="135"/>
      <c r="F1334" s="135"/>
      <c r="G1334" s="135"/>
      <c r="H1334" s="135"/>
      <c r="I1334" s="135"/>
      <c r="J1334" s="135"/>
      <c r="K1334" s="135"/>
      <c r="L1334" s="135"/>
      <c r="M1334" s="135"/>
      <c r="N1334" s="136"/>
      <c r="O1334" s="137"/>
      <c r="P1334" s="136"/>
      <c r="Q1334" s="136"/>
      <c r="R1334" s="136"/>
      <c r="S1334" s="138"/>
      <c r="T1334" s="149"/>
      <c r="U1334" s="149"/>
      <c r="V1334" s="149"/>
      <c r="W1334" s="149"/>
      <c r="X1334" s="149"/>
      <c r="Y1334" s="149"/>
      <c r="Z1334" s="150"/>
      <c r="AA1334" s="150"/>
      <c r="AB1334" s="150"/>
      <c r="AC1334" s="138"/>
      <c r="AD1334" s="138"/>
      <c r="AE1334" s="138"/>
      <c r="AF1334" s="138"/>
      <c r="AG1334" s="138"/>
      <c r="AH1334" s="138"/>
      <c r="AI1334" s="138"/>
      <c r="AJ1334" s="138"/>
      <c r="AK1334" s="138"/>
      <c r="AL1334" s="138"/>
      <c r="AM1334" s="139"/>
      <c r="AN1334" s="139"/>
      <c r="AO1334" s="139"/>
      <c r="AP1334" s="139"/>
      <c r="AQ1334" s="140" t="e">
        <f t="shared" si="62"/>
        <v>#N/A</v>
      </c>
      <c r="AR1334" s="103"/>
      <c r="AT1334" s="131" t="str">
        <f t="shared" si="63"/>
        <v>()</v>
      </c>
      <c r="AU1334" s="132" t="e">
        <f t="shared" si="64"/>
        <v>#N/A</v>
      </c>
    </row>
    <row r="1335" spans="1:47">
      <c r="A1335" s="134"/>
      <c r="B1335" s="134"/>
      <c r="C1335" s="135"/>
      <c r="D1335" s="135"/>
      <c r="E1335" s="135"/>
      <c r="F1335" s="135"/>
      <c r="G1335" s="135"/>
      <c r="H1335" s="135"/>
      <c r="I1335" s="135"/>
      <c r="J1335" s="135"/>
      <c r="K1335" s="135"/>
      <c r="L1335" s="135"/>
      <c r="M1335" s="135"/>
      <c r="N1335" s="136"/>
      <c r="O1335" s="137"/>
      <c r="P1335" s="136"/>
      <c r="Q1335" s="136"/>
      <c r="R1335" s="136"/>
      <c r="S1335" s="138"/>
      <c r="T1335" s="149"/>
      <c r="U1335" s="149"/>
      <c r="V1335" s="149"/>
      <c r="W1335" s="149"/>
      <c r="X1335" s="149"/>
      <c r="Y1335" s="149"/>
      <c r="Z1335" s="150"/>
      <c r="AA1335" s="150"/>
      <c r="AB1335" s="150"/>
      <c r="AC1335" s="138"/>
      <c r="AD1335" s="138"/>
      <c r="AE1335" s="138"/>
      <c r="AF1335" s="138"/>
      <c r="AG1335" s="138"/>
      <c r="AH1335" s="138"/>
      <c r="AI1335" s="138"/>
      <c r="AJ1335" s="138"/>
      <c r="AK1335" s="138"/>
      <c r="AL1335" s="138"/>
      <c r="AM1335" s="139"/>
      <c r="AN1335" s="139"/>
      <c r="AO1335" s="139"/>
      <c r="AP1335" s="139"/>
      <c r="AQ1335" s="140" t="e">
        <f t="shared" si="62"/>
        <v>#N/A</v>
      </c>
      <c r="AR1335" s="103"/>
      <c r="AT1335" s="131" t="str">
        <f t="shared" si="63"/>
        <v>()</v>
      </c>
      <c r="AU1335" s="132" t="e">
        <f t="shared" si="64"/>
        <v>#N/A</v>
      </c>
    </row>
    <row r="1336" spans="1:47">
      <c r="A1336" s="134"/>
      <c r="B1336" s="134"/>
      <c r="C1336" s="135"/>
      <c r="D1336" s="135"/>
      <c r="E1336" s="135"/>
      <c r="F1336" s="135"/>
      <c r="G1336" s="135"/>
      <c r="H1336" s="135"/>
      <c r="I1336" s="135"/>
      <c r="J1336" s="135"/>
      <c r="K1336" s="135"/>
      <c r="L1336" s="135"/>
      <c r="M1336" s="135"/>
      <c r="N1336" s="136"/>
      <c r="O1336" s="137"/>
      <c r="P1336" s="136"/>
      <c r="Q1336" s="136"/>
      <c r="R1336" s="136"/>
      <c r="S1336" s="138"/>
      <c r="T1336" s="149"/>
      <c r="U1336" s="149"/>
      <c r="V1336" s="149"/>
      <c r="W1336" s="149"/>
      <c r="X1336" s="149"/>
      <c r="Y1336" s="149"/>
      <c r="Z1336" s="150"/>
      <c r="AA1336" s="150"/>
      <c r="AB1336" s="150"/>
      <c r="AC1336" s="138"/>
      <c r="AD1336" s="138"/>
      <c r="AE1336" s="138"/>
      <c r="AF1336" s="138"/>
      <c r="AG1336" s="138"/>
      <c r="AH1336" s="138"/>
      <c r="AI1336" s="138"/>
      <c r="AJ1336" s="138"/>
      <c r="AK1336" s="138"/>
      <c r="AL1336" s="138"/>
      <c r="AM1336" s="139"/>
      <c r="AN1336" s="139"/>
      <c r="AO1336" s="139"/>
      <c r="AP1336" s="139"/>
      <c r="AQ1336" s="140" t="e">
        <f t="shared" si="62"/>
        <v>#N/A</v>
      </c>
      <c r="AR1336" s="103"/>
      <c r="AT1336" s="131" t="str">
        <f t="shared" si="63"/>
        <v>()</v>
      </c>
      <c r="AU1336" s="132" t="e">
        <f t="shared" si="64"/>
        <v>#N/A</v>
      </c>
    </row>
    <row r="1337" spans="1:47">
      <c r="A1337" s="134"/>
      <c r="B1337" s="134"/>
      <c r="C1337" s="135"/>
      <c r="D1337" s="135"/>
      <c r="E1337" s="135"/>
      <c r="F1337" s="135"/>
      <c r="G1337" s="135"/>
      <c r="H1337" s="135"/>
      <c r="I1337" s="135"/>
      <c r="J1337" s="135"/>
      <c r="K1337" s="135"/>
      <c r="L1337" s="135"/>
      <c r="M1337" s="135"/>
      <c r="N1337" s="136"/>
      <c r="O1337" s="137"/>
      <c r="P1337" s="136"/>
      <c r="Q1337" s="136"/>
      <c r="R1337" s="136"/>
      <c r="S1337" s="138"/>
      <c r="T1337" s="149"/>
      <c r="U1337" s="149"/>
      <c r="V1337" s="149"/>
      <c r="W1337" s="149"/>
      <c r="X1337" s="149"/>
      <c r="Y1337" s="149"/>
      <c r="Z1337" s="150"/>
      <c r="AA1337" s="150"/>
      <c r="AB1337" s="150"/>
      <c r="AC1337" s="138"/>
      <c r="AD1337" s="138"/>
      <c r="AE1337" s="138"/>
      <c r="AF1337" s="138"/>
      <c r="AG1337" s="138"/>
      <c r="AH1337" s="138"/>
      <c r="AI1337" s="138"/>
      <c r="AJ1337" s="138"/>
      <c r="AK1337" s="138"/>
      <c r="AL1337" s="138"/>
      <c r="AM1337" s="139"/>
      <c r="AN1337" s="139"/>
      <c r="AO1337" s="139"/>
      <c r="AP1337" s="139"/>
      <c r="AQ1337" s="140" t="e">
        <f t="shared" si="62"/>
        <v>#N/A</v>
      </c>
      <c r="AR1337" s="103"/>
      <c r="AT1337" s="131" t="str">
        <f t="shared" si="63"/>
        <v>()</v>
      </c>
      <c r="AU1337" s="132" t="e">
        <f t="shared" si="64"/>
        <v>#N/A</v>
      </c>
    </row>
    <row r="1338" spans="1:47">
      <c r="A1338" s="134"/>
      <c r="B1338" s="134"/>
      <c r="C1338" s="135"/>
      <c r="D1338" s="135"/>
      <c r="E1338" s="135"/>
      <c r="F1338" s="135"/>
      <c r="G1338" s="135"/>
      <c r="H1338" s="135"/>
      <c r="I1338" s="135"/>
      <c r="J1338" s="135"/>
      <c r="K1338" s="135"/>
      <c r="L1338" s="135"/>
      <c r="M1338" s="135"/>
      <c r="N1338" s="136"/>
      <c r="O1338" s="137"/>
      <c r="P1338" s="136"/>
      <c r="Q1338" s="136"/>
      <c r="R1338" s="136"/>
      <c r="S1338" s="138"/>
      <c r="T1338" s="149"/>
      <c r="U1338" s="149"/>
      <c r="V1338" s="149"/>
      <c r="W1338" s="149"/>
      <c r="X1338" s="149"/>
      <c r="Y1338" s="149"/>
      <c r="Z1338" s="150"/>
      <c r="AA1338" s="150"/>
      <c r="AB1338" s="150"/>
      <c r="AC1338" s="138"/>
      <c r="AD1338" s="138"/>
      <c r="AE1338" s="138"/>
      <c r="AF1338" s="138"/>
      <c r="AG1338" s="138"/>
      <c r="AH1338" s="138"/>
      <c r="AI1338" s="138"/>
      <c r="AJ1338" s="138"/>
      <c r="AK1338" s="138"/>
      <c r="AL1338" s="138"/>
      <c r="AM1338" s="139"/>
      <c r="AN1338" s="139"/>
      <c r="AO1338" s="139"/>
      <c r="AP1338" s="139"/>
      <c r="AQ1338" s="140" t="e">
        <f t="shared" si="62"/>
        <v>#N/A</v>
      </c>
      <c r="AR1338" s="103"/>
      <c r="AT1338" s="131" t="str">
        <f t="shared" si="63"/>
        <v>()</v>
      </c>
      <c r="AU1338" s="132" t="e">
        <f t="shared" si="64"/>
        <v>#N/A</v>
      </c>
    </row>
    <row r="1339" spans="1:47">
      <c r="A1339" s="134"/>
      <c r="B1339" s="134"/>
      <c r="C1339" s="135"/>
      <c r="D1339" s="135"/>
      <c r="E1339" s="135"/>
      <c r="F1339" s="135"/>
      <c r="G1339" s="135"/>
      <c r="H1339" s="135"/>
      <c r="I1339" s="135"/>
      <c r="J1339" s="135"/>
      <c r="K1339" s="135"/>
      <c r="L1339" s="135"/>
      <c r="M1339" s="135"/>
      <c r="N1339" s="136"/>
      <c r="O1339" s="137"/>
      <c r="P1339" s="136"/>
      <c r="Q1339" s="136"/>
      <c r="R1339" s="136"/>
      <c r="S1339" s="138"/>
      <c r="T1339" s="149"/>
      <c r="U1339" s="149"/>
      <c r="V1339" s="149"/>
      <c r="W1339" s="149"/>
      <c r="X1339" s="149"/>
      <c r="Y1339" s="149"/>
      <c r="Z1339" s="150"/>
      <c r="AA1339" s="150"/>
      <c r="AB1339" s="150"/>
      <c r="AC1339" s="138"/>
      <c r="AD1339" s="138"/>
      <c r="AE1339" s="138"/>
      <c r="AF1339" s="138"/>
      <c r="AG1339" s="138"/>
      <c r="AH1339" s="138"/>
      <c r="AI1339" s="138"/>
      <c r="AJ1339" s="138"/>
      <c r="AK1339" s="138"/>
      <c r="AL1339" s="138"/>
      <c r="AM1339" s="139"/>
      <c r="AN1339" s="139"/>
      <c r="AO1339" s="139"/>
      <c r="AP1339" s="139"/>
      <c r="AQ1339" s="140" t="e">
        <f t="shared" si="62"/>
        <v>#N/A</v>
      </c>
      <c r="AR1339" s="103"/>
      <c r="AT1339" s="131" t="str">
        <f t="shared" si="63"/>
        <v>()</v>
      </c>
      <c r="AU1339" s="132" t="e">
        <f t="shared" si="64"/>
        <v>#N/A</v>
      </c>
    </row>
    <row r="1340" spans="1:47">
      <c r="A1340" s="134"/>
      <c r="B1340" s="134"/>
      <c r="C1340" s="135"/>
      <c r="D1340" s="135"/>
      <c r="E1340" s="135"/>
      <c r="F1340" s="135"/>
      <c r="G1340" s="135"/>
      <c r="H1340" s="135"/>
      <c r="I1340" s="135"/>
      <c r="J1340" s="135"/>
      <c r="K1340" s="135"/>
      <c r="L1340" s="135"/>
      <c r="M1340" s="135"/>
      <c r="N1340" s="136"/>
      <c r="O1340" s="137"/>
      <c r="P1340" s="136"/>
      <c r="Q1340" s="136"/>
      <c r="R1340" s="136"/>
      <c r="S1340" s="138"/>
      <c r="T1340" s="149"/>
      <c r="U1340" s="149"/>
      <c r="V1340" s="149"/>
      <c r="W1340" s="149"/>
      <c r="X1340" s="149"/>
      <c r="Y1340" s="149"/>
      <c r="Z1340" s="150"/>
      <c r="AA1340" s="150"/>
      <c r="AB1340" s="150"/>
      <c r="AC1340" s="138"/>
      <c r="AD1340" s="138"/>
      <c r="AE1340" s="138"/>
      <c r="AF1340" s="138"/>
      <c r="AG1340" s="138"/>
      <c r="AH1340" s="138"/>
      <c r="AI1340" s="138"/>
      <c r="AJ1340" s="138"/>
      <c r="AK1340" s="138"/>
      <c r="AL1340" s="138"/>
      <c r="AM1340" s="139"/>
      <c r="AN1340" s="139"/>
      <c r="AO1340" s="139"/>
      <c r="AP1340" s="139"/>
      <c r="AQ1340" s="140" t="e">
        <f t="shared" si="62"/>
        <v>#N/A</v>
      </c>
      <c r="AR1340" s="103"/>
      <c r="AT1340" s="131" t="str">
        <f t="shared" si="63"/>
        <v>()</v>
      </c>
      <c r="AU1340" s="132" t="e">
        <f t="shared" si="64"/>
        <v>#N/A</v>
      </c>
    </row>
    <row r="1341" spans="1:47">
      <c r="A1341" s="134"/>
      <c r="B1341" s="134"/>
      <c r="C1341" s="135"/>
      <c r="D1341" s="135"/>
      <c r="E1341" s="135"/>
      <c r="F1341" s="135"/>
      <c r="G1341" s="135"/>
      <c r="H1341" s="135"/>
      <c r="I1341" s="135"/>
      <c r="J1341" s="135"/>
      <c r="K1341" s="135"/>
      <c r="L1341" s="135"/>
      <c r="M1341" s="135"/>
      <c r="N1341" s="136"/>
      <c r="O1341" s="137"/>
      <c r="P1341" s="136"/>
      <c r="Q1341" s="136"/>
      <c r="R1341" s="136"/>
      <c r="S1341" s="138"/>
      <c r="T1341" s="149"/>
      <c r="U1341" s="149"/>
      <c r="V1341" s="149"/>
      <c r="W1341" s="149"/>
      <c r="X1341" s="149"/>
      <c r="Y1341" s="149"/>
      <c r="Z1341" s="150"/>
      <c r="AA1341" s="150"/>
      <c r="AB1341" s="150"/>
      <c r="AC1341" s="138"/>
      <c r="AD1341" s="138"/>
      <c r="AE1341" s="138"/>
      <c r="AF1341" s="138"/>
      <c r="AG1341" s="138"/>
      <c r="AH1341" s="138"/>
      <c r="AI1341" s="138"/>
      <c r="AJ1341" s="138"/>
      <c r="AK1341" s="138"/>
      <c r="AL1341" s="138"/>
      <c r="AM1341" s="139"/>
      <c r="AN1341" s="139"/>
      <c r="AO1341" s="139"/>
      <c r="AP1341" s="139"/>
      <c r="AQ1341" s="140" t="e">
        <f t="shared" si="62"/>
        <v>#N/A</v>
      </c>
      <c r="AR1341" s="103"/>
      <c r="AT1341" s="131" t="str">
        <f t="shared" si="63"/>
        <v>()</v>
      </c>
      <c r="AU1341" s="132" t="e">
        <f t="shared" si="64"/>
        <v>#N/A</v>
      </c>
    </row>
    <row r="1342" spans="1:47">
      <c r="A1342" s="134"/>
      <c r="B1342" s="134"/>
      <c r="C1342" s="135"/>
      <c r="D1342" s="135"/>
      <c r="E1342" s="135"/>
      <c r="F1342" s="135"/>
      <c r="G1342" s="135"/>
      <c r="H1342" s="135"/>
      <c r="I1342" s="135"/>
      <c r="J1342" s="135"/>
      <c r="K1342" s="135"/>
      <c r="L1342" s="135"/>
      <c r="M1342" s="135"/>
      <c r="N1342" s="136"/>
      <c r="O1342" s="137"/>
      <c r="P1342" s="136"/>
      <c r="Q1342" s="136"/>
      <c r="R1342" s="136"/>
      <c r="S1342" s="138"/>
      <c r="T1342" s="149"/>
      <c r="U1342" s="149"/>
      <c r="V1342" s="149"/>
      <c r="W1342" s="149"/>
      <c r="X1342" s="149"/>
      <c r="Y1342" s="149"/>
      <c r="Z1342" s="150"/>
      <c r="AA1342" s="150"/>
      <c r="AB1342" s="150"/>
      <c r="AC1342" s="138"/>
      <c r="AD1342" s="138"/>
      <c r="AE1342" s="138"/>
      <c r="AF1342" s="138"/>
      <c r="AG1342" s="138"/>
      <c r="AH1342" s="138"/>
      <c r="AI1342" s="138"/>
      <c r="AJ1342" s="138"/>
      <c r="AK1342" s="138"/>
      <c r="AL1342" s="138"/>
      <c r="AM1342" s="139"/>
      <c r="AN1342" s="139"/>
      <c r="AO1342" s="139"/>
      <c r="AP1342" s="139"/>
      <c r="AQ1342" s="140" t="e">
        <f t="shared" si="62"/>
        <v>#N/A</v>
      </c>
      <c r="AR1342" s="103"/>
      <c r="AT1342" s="131" t="str">
        <f t="shared" si="63"/>
        <v>()</v>
      </c>
      <c r="AU1342" s="132" t="e">
        <f t="shared" si="64"/>
        <v>#N/A</v>
      </c>
    </row>
    <row r="1343" spans="1:47">
      <c r="A1343" s="134"/>
      <c r="B1343" s="134"/>
      <c r="C1343" s="135"/>
      <c r="D1343" s="135"/>
      <c r="E1343" s="135"/>
      <c r="F1343" s="135"/>
      <c r="G1343" s="135"/>
      <c r="H1343" s="135"/>
      <c r="I1343" s="135"/>
      <c r="J1343" s="135"/>
      <c r="K1343" s="135"/>
      <c r="L1343" s="135"/>
      <c r="M1343" s="135"/>
      <c r="N1343" s="136"/>
      <c r="O1343" s="137"/>
      <c r="P1343" s="136"/>
      <c r="Q1343" s="136"/>
      <c r="R1343" s="136"/>
      <c r="S1343" s="138"/>
      <c r="T1343" s="149"/>
      <c r="U1343" s="149"/>
      <c r="V1343" s="149"/>
      <c r="W1343" s="149"/>
      <c r="X1343" s="149"/>
      <c r="Y1343" s="149"/>
      <c r="Z1343" s="150"/>
      <c r="AA1343" s="150"/>
      <c r="AB1343" s="150"/>
      <c r="AC1343" s="138"/>
      <c r="AD1343" s="138"/>
      <c r="AE1343" s="138"/>
      <c r="AF1343" s="138"/>
      <c r="AG1343" s="138"/>
      <c r="AH1343" s="138"/>
      <c r="AI1343" s="138"/>
      <c r="AJ1343" s="138"/>
      <c r="AK1343" s="138"/>
      <c r="AL1343" s="138"/>
      <c r="AM1343" s="139"/>
      <c r="AN1343" s="139"/>
      <c r="AO1343" s="139"/>
      <c r="AP1343" s="139"/>
      <c r="AQ1343" s="140" t="e">
        <f t="shared" si="62"/>
        <v>#N/A</v>
      </c>
      <c r="AR1343" s="103"/>
      <c r="AT1343" s="131" t="str">
        <f t="shared" si="63"/>
        <v>()</v>
      </c>
      <c r="AU1343" s="132" t="e">
        <f t="shared" si="64"/>
        <v>#N/A</v>
      </c>
    </row>
    <row r="1344" spans="1:47">
      <c r="A1344" s="134"/>
      <c r="B1344" s="134"/>
      <c r="C1344" s="135"/>
      <c r="D1344" s="135"/>
      <c r="E1344" s="135"/>
      <c r="F1344" s="135"/>
      <c r="G1344" s="135"/>
      <c r="H1344" s="135"/>
      <c r="I1344" s="135"/>
      <c r="J1344" s="135"/>
      <c r="K1344" s="135"/>
      <c r="L1344" s="135"/>
      <c r="M1344" s="135"/>
      <c r="N1344" s="136"/>
      <c r="O1344" s="137"/>
      <c r="P1344" s="136"/>
      <c r="Q1344" s="136"/>
      <c r="R1344" s="136"/>
      <c r="S1344" s="138"/>
      <c r="T1344" s="149"/>
      <c r="U1344" s="149"/>
      <c r="V1344" s="149"/>
      <c r="W1344" s="149"/>
      <c r="X1344" s="149"/>
      <c r="Y1344" s="149"/>
      <c r="Z1344" s="150"/>
      <c r="AA1344" s="150"/>
      <c r="AB1344" s="150"/>
      <c r="AC1344" s="138"/>
      <c r="AD1344" s="138"/>
      <c r="AE1344" s="138"/>
      <c r="AF1344" s="138"/>
      <c r="AG1344" s="138"/>
      <c r="AH1344" s="138"/>
      <c r="AI1344" s="138"/>
      <c r="AJ1344" s="138"/>
      <c r="AK1344" s="138"/>
      <c r="AL1344" s="138"/>
      <c r="AM1344" s="139"/>
      <c r="AN1344" s="139"/>
      <c r="AO1344" s="139"/>
      <c r="AP1344" s="139"/>
      <c r="AQ1344" s="140" t="e">
        <f t="shared" si="62"/>
        <v>#N/A</v>
      </c>
      <c r="AR1344" s="103"/>
      <c r="AT1344" s="131" t="str">
        <f t="shared" si="63"/>
        <v>()</v>
      </c>
      <c r="AU1344" s="132" t="e">
        <f t="shared" si="64"/>
        <v>#N/A</v>
      </c>
    </row>
    <row r="1345" spans="1:47">
      <c r="A1345" s="134"/>
      <c r="B1345" s="134"/>
      <c r="C1345" s="135"/>
      <c r="D1345" s="135"/>
      <c r="E1345" s="135"/>
      <c r="F1345" s="135"/>
      <c r="G1345" s="135"/>
      <c r="H1345" s="135"/>
      <c r="I1345" s="135"/>
      <c r="J1345" s="135"/>
      <c r="K1345" s="135"/>
      <c r="L1345" s="135"/>
      <c r="M1345" s="135"/>
      <c r="N1345" s="136"/>
      <c r="O1345" s="137"/>
      <c r="P1345" s="136"/>
      <c r="Q1345" s="136"/>
      <c r="R1345" s="136"/>
      <c r="S1345" s="138"/>
      <c r="T1345" s="149"/>
      <c r="U1345" s="149"/>
      <c r="V1345" s="149"/>
      <c r="W1345" s="149"/>
      <c r="X1345" s="149"/>
      <c r="Y1345" s="149"/>
      <c r="Z1345" s="150"/>
      <c r="AA1345" s="150"/>
      <c r="AB1345" s="150"/>
      <c r="AC1345" s="138"/>
      <c r="AD1345" s="138"/>
      <c r="AE1345" s="138"/>
      <c r="AF1345" s="138"/>
      <c r="AG1345" s="138"/>
      <c r="AH1345" s="138"/>
      <c r="AI1345" s="138"/>
      <c r="AJ1345" s="138"/>
      <c r="AK1345" s="138"/>
      <c r="AL1345" s="138"/>
      <c r="AM1345" s="139"/>
      <c r="AN1345" s="139"/>
      <c r="AO1345" s="139"/>
      <c r="AP1345" s="139"/>
      <c r="AQ1345" s="140" t="e">
        <f t="shared" si="62"/>
        <v>#N/A</v>
      </c>
      <c r="AR1345" s="103"/>
      <c r="AT1345" s="131" t="str">
        <f t="shared" si="63"/>
        <v>()</v>
      </c>
      <c r="AU1345" s="132" t="e">
        <f t="shared" si="64"/>
        <v>#N/A</v>
      </c>
    </row>
    <row r="1346" spans="1:47">
      <c r="A1346" s="134"/>
      <c r="B1346" s="134"/>
      <c r="C1346" s="135"/>
      <c r="D1346" s="135"/>
      <c r="E1346" s="135"/>
      <c r="F1346" s="135"/>
      <c r="G1346" s="135"/>
      <c r="H1346" s="135"/>
      <c r="I1346" s="135"/>
      <c r="J1346" s="135"/>
      <c r="K1346" s="135"/>
      <c r="L1346" s="135"/>
      <c r="M1346" s="135"/>
      <c r="N1346" s="136"/>
      <c r="O1346" s="137"/>
      <c r="P1346" s="136"/>
      <c r="Q1346" s="136"/>
      <c r="R1346" s="136"/>
      <c r="S1346" s="138"/>
      <c r="T1346" s="149"/>
      <c r="U1346" s="149"/>
      <c r="V1346" s="149"/>
      <c r="W1346" s="149"/>
      <c r="X1346" s="149"/>
      <c r="Y1346" s="149"/>
      <c r="Z1346" s="150"/>
      <c r="AA1346" s="150"/>
      <c r="AB1346" s="150"/>
      <c r="AC1346" s="138"/>
      <c r="AD1346" s="138"/>
      <c r="AE1346" s="138"/>
      <c r="AF1346" s="138"/>
      <c r="AG1346" s="138"/>
      <c r="AH1346" s="138"/>
      <c r="AI1346" s="138"/>
      <c r="AJ1346" s="138"/>
      <c r="AK1346" s="138"/>
      <c r="AL1346" s="138"/>
      <c r="AM1346" s="139"/>
      <c r="AN1346" s="139"/>
      <c r="AO1346" s="139"/>
      <c r="AP1346" s="139"/>
      <c r="AQ1346" s="140" t="e">
        <f t="shared" si="62"/>
        <v>#N/A</v>
      </c>
      <c r="AR1346" s="103"/>
      <c r="AT1346" s="131" t="str">
        <f t="shared" si="63"/>
        <v>()</v>
      </c>
      <c r="AU1346" s="132" t="e">
        <f t="shared" si="64"/>
        <v>#N/A</v>
      </c>
    </row>
    <row r="1347" spans="1:47">
      <c r="A1347" s="134"/>
      <c r="B1347" s="134"/>
      <c r="C1347" s="135"/>
      <c r="D1347" s="135"/>
      <c r="E1347" s="135"/>
      <c r="F1347" s="135"/>
      <c r="G1347" s="135"/>
      <c r="H1347" s="135"/>
      <c r="I1347" s="135"/>
      <c r="J1347" s="135"/>
      <c r="K1347" s="135"/>
      <c r="L1347" s="135"/>
      <c r="M1347" s="135"/>
      <c r="N1347" s="136"/>
      <c r="O1347" s="137"/>
      <c r="P1347" s="136"/>
      <c r="Q1347" s="136"/>
      <c r="R1347" s="136"/>
      <c r="S1347" s="138"/>
      <c r="T1347" s="149"/>
      <c r="U1347" s="149"/>
      <c r="V1347" s="149"/>
      <c r="W1347" s="149"/>
      <c r="X1347" s="149"/>
      <c r="Y1347" s="149"/>
      <c r="Z1347" s="150"/>
      <c r="AA1347" s="150"/>
      <c r="AB1347" s="150"/>
      <c r="AC1347" s="138"/>
      <c r="AD1347" s="138"/>
      <c r="AE1347" s="138"/>
      <c r="AF1347" s="138"/>
      <c r="AG1347" s="138"/>
      <c r="AH1347" s="138"/>
      <c r="AI1347" s="138"/>
      <c r="AJ1347" s="138"/>
      <c r="AK1347" s="138"/>
      <c r="AL1347" s="138"/>
      <c r="AM1347" s="139"/>
      <c r="AN1347" s="139"/>
      <c r="AO1347" s="139"/>
      <c r="AP1347" s="139"/>
      <c r="AQ1347" s="140" t="e">
        <f t="shared" si="62"/>
        <v>#N/A</v>
      </c>
      <c r="AR1347" s="103"/>
      <c r="AT1347" s="131" t="str">
        <f t="shared" si="63"/>
        <v>()</v>
      </c>
      <c r="AU1347" s="132" t="e">
        <f t="shared" si="64"/>
        <v>#N/A</v>
      </c>
    </row>
    <row r="1348" spans="1:47">
      <c r="A1348" s="134"/>
      <c r="B1348" s="134"/>
      <c r="C1348" s="135"/>
      <c r="D1348" s="135"/>
      <c r="E1348" s="135"/>
      <c r="F1348" s="135"/>
      <c r="G1348" s="135"/>
      <c r="H1348" s="135"/>
      <c r="I1348" s="135"/>
      <c r="J1348" s="135"/>
      <c r="K1348" s="135"/>
      <c r="L1348" s="135"/>
      <c r="M1348" s="135"/>
      <c r="N1348" s="136"/>
      <c r="O1348" s="137"/>
      <c r="P1348" s="136"/>
      <c r="Q1348" s="136"/>
      <c r="R1348" s="136"/>
      <c r="S1348" s="138"/>
      <c r="T1348" s="149"/>
      <c r="U1348" s="149"/>
      <c r="V1348" s="149"/>
      <c r="W1348" s="149"/>
      <c r="X1348" s="149"/>
      <c r="Y1348" s="149"/>
      <c r="Z1348" s="150"/>
      <c r="AA1348" s="150"/>
      <c r="AB1348" s="150"/>
      <c r="AC1348" s="138"/>
      <c r="AD1348" s="138"/>
      <c r="AE1348" s="138"/>
      <c r="AF1348" s="138"/>
      <c r="AG1348" s="138"/>
      <c r="AH1348" s="138"/>
      <c r="AI1348" s="138"/>
      <c r="AJ1348" s="138"/>
      <c r="AK1348" s="138"/>
      <c r="AL1348" s="138"/>
      <c r="AM1348" s="139"/>
      <c r="AN1348" s="139"/>
      <c r="AO1348" s="139"/>
      <c r="AP1348" s="139"/>
      <c r="AQ1348" s="140" t="e">
        <f t="shared" ref="AQ1348:AQ1411" si="65">VLOOKUP(S1348&amp;AF1348,AV:AW,2,0)</f>
        <v>#N/A</v>
      </c>
      <c r="AR1348" s="103"/>
      <c r="AT1348" s="131" t="str">
        <f t="shared" ref="AT1348:AT1411" si="66">C1348&amp;"("&amp;D1348&amp;")"</f>
        <v>()</v>
      </c>
      <c r="AU1348" s="132" t="e">
        <f t="shared" si="64"/>
        <v>#N/A</v>
      </c>
    </row>
    <row r="1349" spans="1:47">
      <c r="A1349" s="134"/>
      <c r="B1349" s="134"/>
      <c r="C1349" s="135"/>
      <c r="D1349" s="135"/>
      <c r="E1349" s="135"/>
      <c r="F1349" s="135"/>
      <c r="G1349" s="135"/>
      <c r="H1349" s="135"/>
      <c r="I1349" s="135"/>
      <c r="J1349" s="135"/>
      <c r="K1349" s="135"/>
      <c r="L1349" s="135"/>
      <c r="M1349" s="135"/>
      <c r="N1349" s="136"/>
      <c r="O1349" s="137"/>
      <c r="P1349" s="136"/>
      <c r="Q1349" s="136"/>
      <c r="R1349" s="136"/>
      <c r="S1349" s="138"/>
      <c r="T1349" s="149"/>
      <c r="U1349" s="149"/>
      <c r="V1349" s="149"/>
      <c r="W1349" s="149"/>
      <c r="X1349" s="149"/>
      <c r="Y1349" s="149"/>
      <c r="Z1349" s="150"/>
      <c r="AA1349" s="150"/>
      <c r="AB1349" s="150"/>
      <c r="AC1349" s="138"/>
      <c r="AD1349" s="138"/>
      <c r="AE1349" s="138"/>
      <c r="AF1349" s="138"/>
      <c r="AG1349" s="138"/>
      <c r="AH1349" s="138"/>
      <c r="AI1349" s="138"/>
      <c r="AJ1349" s="138"/>
      <c r="AK1349" s="138"/>
      <c r="AL1349" s="138"/>
      <c r="AM1349" s="139"/>
      <c r="AN1349" s="139"/>
      <c r="AO1349" s="139"/>
      <c r="AP1349" s="139"/>
      <c r="AQ1349" s="140" t="e">
        <f t="shared" si="65"/>
        <v>#N/A</v>
      </c>
      <c r="AR1349" s="103"/>
      <c r="AT1349" s="131" t="str">
        <f t="shared" si="66"/>
        <v>()</v>
      </c>
      <c r="AU1349" s="132" t="e">
        <f t="shared" si="64"/>
        <v>#N/A</v>
      </c>
    </row>
    <row r="1350" spans="1:47">
      <c r="A1350" s="134"/>
      <c r="B1350" s="134"/>
      <c r="C1350" s="135"/>
      <c r="D1350" s="135"/>
      <c r="E1350" s="135"/>
      <c r="F1350" s="135"/>
      <c r="G1350" s="135"/>
      <c r="H1350" s="135"/>
      <c r="I1350" s="135"/>
      <c r="J1350" s="135"/>
      <c r="K1350" s="135"/>
      <c r="L1350" s="135"/>
      <c r="M1350" s="135"/>
      <c r="N1350" s="136"/>
      <c r="O1350" s="137"/>
      <c r="P1350" s="136"/>
      <c r="Q1350" s="136"/>
      <c r="R1350" s="136"/>
      <c r="S1350" s="138"/>
      <c r="T1350" s="149"/>
      <c r="U1350" s="149"/>
      <c r="V1350" s="149"/>
      <c r="W1350" s="149"/>
      <c r="X1350" s="149"/>
      <c r="Y1350" s="149"/>
      <c r="Z1350" s="150"/>
      <c r="AA1350" s="150"/>
      <c r="AB1350" s="150"/>
      <c r="AC1350" s="138"/>
      <c r="AD1350" s="138"/>
      <c r="AE1350" s="138"/>
      <c r="AF1350" s="138"/>
      <c r="AG1350" s="138"/>
      <c r="AH1350" s="138"/>
      <c r="AI1350" s="138"/>
      <c r="AJ1350" s="138"/>
      <c r="AK1350" s="138"/>
      <c r="AL1350" s="138"/>
      <c r="AM1350" s="139"/>
      <c r="AN1350" s="139"/>
      <c r="AO1350" s="139"/>
      <c r="AP1350" s="139"/>
      <c r="AQ1350" s="140" t="e">
        <f t="shared" si="65"/>
        <v>#N/A</v>
      </c>
      <c r="AR1350" s="103"/>
      <c r="AT1350" s="131" t="str">
        <f t="shared" si="66"/>
        <v>()</v>
      </c>
      <c r="AU1350" s="132" t="e">
        <f t="shared" si="64"/>
        <v>#N/A</v>
      </c>
    </row>
    <row r="1351" spans="1:47">
      <c r="A1351" s="134"/>
      <c r="B1351" s="134"/>
      <c r="C1351" s="135"/>
      <c r="D1351" s="135"/>
      <c r="E1351" s="135"/>
      <c r="F1351" s="135"/>
      <c r="G1351" s="135"/>
      <c r="H1351" s="135"/>
      <c r="I1351" s="135"/>
      <c r="J1351" s="135"/>
      <c r="K1351" s="135"/>
      <c r="L1351" s="135"/>
      <c r="M1351" s="135"/>
      <c r="N1351" s="136"/>
      <c r="O1351" s="137"/>
      <c r="P1351" s="136"/>
      <c r="Q1351" s="136"/>
      <c r="R1351" s="136"/>
      <c r="S1351" s="138"/>
      <c r="T1351" s="149"/>
      <c r="U1351" s="149"/>
      <c r="V1351" s="149"/>
      <c r="W1351" s="149"/>
      <c r="X1351" s="149"/>
      <c r="Y1351" s="149"/>
      <c r="Z1351" s="150"/>
      <c r="AA1351" s="150"/>
      <c r="AB1351" s="150"/>
      <c r="AC1351" s="138"/>
      <c r="AD1351" s="138"/>
      <c r="AE1351" s="138"/>
      <c r="AF1351" s="138"/>
      <c r="AG1351" s="138"/>
      <c r="AH1351" s="138"/>
      <c r="AI1351" s="138"/>
      <c r="AJ1351" s="138"/>
      <c r="AK1351" s="138"/>
      <c r="AL1351" s="138"/>
      <c r="AM1351" s="139"/>
      <c r="AN1351" s="139"/>
      <c r="AO1351" s="139"/>
      <c r="AP1351" s="139"/>
      <c r="AQ1351" s="140" t="e">
        <f t="shared" si="65"/>
        <v>#N/A</v>
      </c>
      <c r="AR1351" s="103"/>
      <c r="AT1351" s="131" t="str">
        <f t="shared" si="66"/>
        <v>()</v>
      </c>
      <c r="AU1351" s="132" t="e">
        <f t="shared" si="64"/>
        <v>#N/A</v>
      </c>
    </row>
    <row r="1352" spans="1:47">
      <c r="A1352" s="134"/>
      <c r="B1352" s="134"/>
      <c r="C1352" s="135"/>
      <c r="D1352" s="135"/>
      <c r="E1352" s="135"/>
      <c r="F1352" s="135"/>
      <c r="G1352" s="135"/>
      <c r="H1352" s="135"/>
      <c r="I1352" s="135"/>
      <c r="J1352" s="135"/>
      <c r="K1352" s="135"/>
      <c r="L1352" s="135"/>
      <c r="M1352" s="135"/>
      <c r="N1352" s="136"/>
      <c r="O1352" s="137"/>
      <c r="P1352" s="136"/>
      <c r="Q1352" s="136"/>
      <c r="R1352" s="136"/>
      <c r="S1352" s="138"/>
      <c r="T1352" s="149"/>
      <c r="U1352" s="149"/>
      <c r="V1352" s="149"/>
      <c r="W1352" s="149"/>
      <c r="X1352" s="149"/>
      <c r="Y1352" s="149"/>
      <c r="Z1352" s="150"/>
      <c r="AA1352" s="150"/>
      <c r="AB1352" s="150"/>
      <c r="AC1352" s="138"/>
      <c r="AD1352" s="138"/>
      <c r="AE1352" s="138"/>
      <c r="AF1352" s="138"/>
      <c r="AG1352" s="138"/>
      <c r="AH1352" s="138"/>
      <c r="AI1352" s="138"/>
      <c r="AJ1352" s="138"/>
      <c r="AK1352" s="138"/>
      <c r="AL1352" s="138"/>
      <c r="AM1352" s="139"/>
      <c r="AN1352" s="139"/>
      <c r="AO1352" s="139"/>
      <c r="AP1352" s="139"/>
      <c r="AQ1352" s="140" t="e">
        <f t="shared" si="65"/>
        <v>#N/A</v>
      </c>
      <c r="AR1352" s="103"/>
      <c r="AT1352" s="131" t="str">
        <f t="shared" si="66"/>
        <v>()</v>
      </c>
      <c r="AU1352" s="132" t="e">
        <f t="shared" si="64"/>
        <v>#N/A</v>
      </c>
    </row>
    <row r="1353" spans="1:47">
      <c r="A1353" s="134"/>
      <c r="B1353" s="134"/>
      <c r="C1353" s="135"/>
      <c r="D1353" s="135"/>
      <c r="E1353" s="135"/>
      <c r="F1353" s="135"/>
      <c r="G1353" s="135"/>
      <c r="H1353" s="135"/>
      <c r="I1353" s="135"/>
      <c r="J1353" s="135"/>
      <c r="K1353" s="135"/>
      <c r="L1353" s="135"/>
      <c r="M1353" s="135"/>
      <c r="N1353" s="136"/>
      <c r="O1353" s="137"/>
      <c r="P1353" s="136"/>
      <c r="Q1353" s="136"/>
      <c r="R1353" s="136"/>
      <c r="S1353" s="138"/>
      <c r="T1353" s="149"/>
      <c r="U1353" s="149"/>
      <c r="V1353" s="149"/>
      <c r="W1353" s="149"/>
      <c r="X1353" s="149"/>
      <c r="Y1353" s="149"/>
      <c r="Z1353" s="150"/>
      <c r="AA1353" s="150"/>
      <c r="AB1353" s="150"/>
      <c r="AC1353" s="138"/>
      <c r="AD1353" s="138"/>
      <c r="AE1353" s="138"/>
      <c r="AF1353" s="138"/>
      <c r="AG1353" s="138"/>
      <c r="AH1353" s="138"/>
      <c r="AI1353" s="138"/>
      <c r="AJ1353" s="138"/>
      <c r="AK1353" s="138"/>
      <c r="AL1353" s="138"/>
      <c r="AM1353" s="139"/>
      <c r="AN1353" s="139"/>
      <c r="AO1353" s="139"/>
      <c r="AP1353" s="139"/>
      <c r="AQ1353" s="140" t="e">
        <f t="shared" si="65"/>
        <v>#N/A</v>
      </c>
      <c r="AR1353" s="103"/>
      <c r="AT1353" s="131" t="str">
        <f t="shared" si="66"/>
        <v>()</v>
      </c>
      <c r="AU1353" s="132" t="e">
        <f t="shared" si="64"/>
        <v>#N/A</v>
      </c>
    </row>
    <row r="1354" spans="1:47">
      <c r="A1354" s="134"/>
      <c r="B1354" s="134"/>
      <c r="C1354" s="135"/>
      <c r="D1354" s="135"/>
      <c r="E1354" s="135"/>
      <c r="F1354" s="135"/>
      <c r="G1354" s="135"/>
      <c r="H1354" s="135"/>
      <c r="I1354" s="135"/>
      <c r="J1354" s="135"/>
      <c r="K1354" s="135"/>
      <c r="L1354" s="135"/>
      <c r="M1354" s="135"/>
      <c r="N1354" s="136"/>
      <c r="O1354" s="137"/>
      <c r="P1354" s="136"/>
      <c r="Q1354" s="136"/>
      <c r="R1354" s="136"/>
      <c r="S1354" s="138"/>
      <c r="T1354" s="149"/>
      <c r="U1354" s="149"/>
      <c r="V1354" s="149"/>
      <c r="W1354" s="149"/>
      <c r="X1354" s="149"/>
      <c r="Y1354" s="149"/>
      <c r="Z1354" s="150"/>
      <c r="AA1354" s="150"/>
      <c r="AB1354" s="150"/>
      <c r="AC1354" s="138"/>
      <c r="AD1354" s="138"/>
      <c r="AE1354" s="138"/>
      <c r="AF1354" s="138"/>
      <c r="AG1354" s="138"/>
      <c r="AH1354" s="138"/>
      <c r="AI1354" s="138"/>
      <c r="AJ1354" s="138"/>
      <c r="AK1354" s="138"/>
      <c r="AL1354" s="138"/>
      <c r="AM1354" s="139"/>
      <c r="AN1354" s="139"/>
      <c r="AO1354" s="139"/>
      <c r="AP1354" s="139"/>
      <c r="AQ1354" s="140" t="e">
        <f t="shared" si="65"/>
        <v>#N/A</v>
      </c>
      <c r="AR1354" s="103"/>
      <c r="AT1354" s="131" t="str">
        <f t="shared" si="66"/>
        <v>()</v>
      </c>
      <c r="AU1354" s="132" t="e">
        <f t="shared" si="64"/>
        <v>#N/A</v>
      </c>
    </row>
    <row r="1355" spans="1:47">
      <c r="A1355" s="134"/>
      <c r="B1355" s="134"/>
      <c r="C1355" s="135"/>
      <c r="D1355" s="135"/>
      <c r="E1355" s="135"/>
      <c r="F1355" s="135"/>
      <c r="G1355" s="135"/>
      <c r="H1355" s="135"/>
      <c r="I1355" s="135"/>
      <c r="J1355" s="135"/>
      <c r="K1355" s="135"/>
      <c r="L1355" s="135"/>
      <c r="M1355" s="135"/>
      <c r="N1355" s="136"/>
      <c r="O1355" s="137"/>
      <c r="P1355" s="136"/>
      <c r="Q1355" s="136"/>
      <c r="R1355" s="136"/>
      <c r="S1355" s="138"/>
      <c r="T1355" s="149"/>
      <c r="U1355" s="149"/>
      <c r="V1355" s="149"/>
      <c r="W1355" s="149"/>
      <c r="X1355" s="149"/>
      <c r="Y1355" s="149"/>
      <c r="Z1355" s="150"/>
      <c r="AA1355" s="150"/>
      <c r="AB1355" s="150"/>
      <c r="AC1355" s="138"/>
      <c r="AD1355" s="138"/>
      <c r="AE1355" s="138"/>
      <c r="AF1355" s="138"/>
      <c r="AG1355" s="138"/>
      <c r="AH1355" s="138"/>
      <c r="AI1355" s="138"/>
      <c r="AJ1355" s="138"/>
      <c r="AK1355" s="138"/>
      <c r="AL1355" s="138"/>
      <c r="AM1355" s="139"/>
      <c r="AN1355" s="139"/>
      <c r="AO1355" s="139"/>
      <c r="AP1355" s="139"/>
      <c r="AQ1355" s="140" t="e">
        <f t="shared" si="65"/>
        <v>#N/A</v>
      </c>
      <c r="AR1355" s="103"/>
      <c r="AT1355" s="131" t="str">
        <f t="shared" si="66"/>
        <v>()</v>
      </c>
      <c r="AU1355" s="132" t="e">
        <f t="shared" si="64"/>
        <v>#N/A</v>
      </c>
    </row>
    <row r="1356" spans="1:47">
      <c r="A1356" s="134"/>
      <c r="B1356" s="134"/>
      <c r="C1356" s="135"/>
      <c r="D1356" s="135"/>
      <c r="E1356" s="135"/>
      <c r="F1356" s="135"/>
      <c r="G1356" s="135"/>
      <c r="H1356" s="135"/>
      <c r="I1356" s="135"/>
      <c r="J1356" s="135"/>
      <c r="K1356" s="135"/>
      <c r="L1356" s="135"/>
      <c r="M1356" s="135"/>
      <c r="N1356" s="136"/>
      <c r="O1356" s="137"/>
      <c r="P1356" s="136"/>
      <c r="Q1356" s="136"/>
      <c r="R1356" s="136"/>
      <c r="S1356" s="138"/>
      <c r="T1356" s="149"/>
      <c r="U1356" s="149"/>
      <c r="V1356" s="149"/>
      <c r="W1356" s="149"/>
      <c r="X1356" s="149"/>
      <c r="Y1356" s="149"/>
      <c r="Z1356" s="150"/>
      <c r="AA1356" s="150"/>
      <c r="AB1356" s="150"/>
      <c r="AC1356" s="138"/>
      <c r="AD1356" s="138"/>
      <c r="AE1356" s="138"/>
      <c r="AF1356" s="138"/>
      <c r="AG1356" s="138"/>
      <c r="AH1356" s="138"/>
      <c r="AI1356" s="138"/>
      <c r="AJ1356" s="138"/>
      <c r="AK1356" s="138"/>
      <c r="AL1356" s="138"/>
      <c r="AM1356" s="139"/>
      <c r="AN1356" s="139"/>
      <c r="AO1356" s="139"/>
      <c r="AP1356" s="139"/>
      <c r="AQ1356" s="140" t="e">
        <f t="shared" si="65"/>
        <v>#N/A</v>
      </c>
      <c r="AR1356" s="103"/>
      <c r="AT1356" s="131" t="str">
        <f t="shared" si="66"/>
        <v>()</v>
      </c>
      <c r="AU1356" s="132" t="e">
        <f t="shared" si="64"/>
        <v>#N/A</v>
      </c>
    </row>
    <row r="1357" spans="1:47">
      <c r="A1357" s="134"/>
      <c r="B1357" s="134"/>
      <c r="C1357" s="135"/>
      <c r="D1357" s="135"/>
      <c r="E1357" s="135"/>
      <c r="F1357" s="135"/>
      <c r="G1357" s="135"/>
      <c r="H1357" s="135"/>
      <c r="I1357" s="135"/>
      <c r="J1357" s="135"/>
      <c r="K1357" s="135"/>
      <c r="L1357" s="135"/>
      <c r="M1357" s="135"/>
      <c r="N1357" s="136"/>
      <c r="O1357" s="137"/>
      <c r="P1357" s="136"/>
      <c r="Q1357" s="136"/>
      <c r="R1357" s="136"/>
      <c r="S1357" s="138"/>
      <c r="T1357" s="149"/>
      <c r="U1357" s="149"/>
      <c r="V1357" s="149"/>
      <c r="W1357" s="149"/>
      <c r="X1357" s="149"/>
      <c r="Y1357" s="149"/>
      <c r="Z1357" s="150"/>
      <c r="AA1357" s="150"/>
      <c r="AB1357" s="150"/>
      <c r="AC1357" s="138"/>
      <c r="AD1357" s="138"/>
      <c r="AE1357" s="138"/>
      <c r="AF1357" s="138"/>
      <c r="AG1357" s="138"/>
      <c r="AH1357" s="138"/>
      <c r="AI1357" s="138"/>
      <c r="AJ1357" s="138"/>
      <c r="AK1357" s="138"/>
      <c r="AL1357" s="138"/>
      <c r="AM1357" s="139"/>
      <c r="AN1357" s="139"/>
      <c r="AO1357" s="139"/>
      <c r="AP1357" s="139"/>
      <c r="AQ1357" s="140" t="e">
        <f t="shared" si="65"/>
        <v>#N/A</v>
      </c>
      <c r="AR1357" s="103"/>
      <c r="AT1357" s="131" t="str">
        <f t="shared" si="66"/>
        <v>()</v>
      </c>
      <c r="AU1357" s="132" t="e">
        <f t="shared" si="64"/>
        <v>#N/A</v>
      </c>
    </row>
    <row r="1358" spans="1:47">
      <c r="A1358" s="134"/>
      <c r="B1358" s="134"/>
      <c r="C1358" s="135"/>
      <c r="D1358" s="135"/>
      <c r="E1358" s="135"/>
      <c r="F1358" s="135"/>
      <c r="G1358" s="135"/>
      <c r="H1358" s="135"/>
      <c r="I1358" s="135"/>
      <c r="J1358" s="135"/>
      <c r="K1358" s="135"/>
      <c r="L1358" s="135"/>
      <c r="M1358" s="135"/>
      <c r="N1358" s="136"/>
      <c r="O1358" s="137"/>
      <c r="P1358" s="136"/>
      <c r="Q1358" s="136"/>
      <c r="R1358" s="136"/>
      <c r="S1358" s="138"/>
      <c r="T1358" s="149"/>
      <c r="U1358" s="149"/>
      <c r="V1358" s="149"/>
      <c r="W1358" s="149"/>
      <c r="X1358" s="149"/>
      <c r="Y1358" s="149"/>
      <c r="Z1358" s="150"/>
      <c r="AA1358" s="150"/>
      <c r="AB1358" s="150"/>
      <c r="AC1358" s="138"/>
      <c r="AD1358" s="138"/>
      <c r="AE1358" s="138"/>
      <c r="AF1358" s="138"/>
      <c r="AG1358" s="138"/>
      <c r="AH1358" s="138"/>
      <c r="AI1358" s="138"/>
      <c r="AJ1358" s="138"/>
      <c r="AK1358" s="138"/>
      <c r="AL1358" s="138"/>
      <c r="AM1358" s="139"/>
      <c r="AN1358" s="139"/>
      <c r="AO1358" s="139"/>
      <c r="AP1358" s="139"/>
      <c r="AQ1358" s="140" t="e">
        <f t="shared" si="65"/>
        <v>#N/A</v>
      </c>
      <c r="AR1358" s="103"/>
      <c r="AT1358" s="131" t="str">
        <f t="shared" si="66"/>
        <v>()</v>
      </c>
      <c r="AU1358" s="132" t="e">
        <f t="shared" si="64"/>
        <v>#N/A</v>
      </c>
    </row>
    <row r="1359" spans="1:47">
      <c r="A1359" s="134"/>
      <c r="B1359" s="134"/>
      <c r="C1359" s="135"/>
      <c r="D1359" s="135"/>
      <c r="E1359" s="135"/>
      <c r="F1359" s="135"/>
      <c r="G1359" s="135"/>
      <c r="H1359" s="135"/>
      <c r="I1359" s="135"/>
      <c r="J1359" s="135"/>
      <c r="K1359" s="135"/>
      <c r="L1359" s="135"/>
      <c r="M1359" s="135"/>
      <c r="N1359" s="136"/>
      <c r="O1359" s="137"/>
      <c r="P1359" s="136"/>
      <c r="Q1359" s="136"/>
      <c r="R1359" s="136"/>
      <c r="S1359" s="138"/>
      <c r="T1359" s="149"/>
      <c r="U1359" s="149"/>
      <c r="V1359" s="149"/>
      <c r="W1359" s="149"/>
      <c r="X1359" s="149"/>
      <c r="Y1359" s="149"/>
      <c r="Z1359" s="150"/>
      <c r="AA1359" s="150"/>
      <c r="AB1359" s="150"/>
      <c r="AC1359" s="138"/>
      <c r="AD1359" s="138"/>
      <c r="AE1359" s="138"/>
      <c r="AF1359" s="138"/>
      <c r="AG1359" s="138"/>
      <c r="AH1359" s="138"/>
      <c r="AI1359" s="138"/>
      <c r="AJ1359" s="138"/>
      <c r="AK1359" s="138"/>
      <c r="AL1359" s="138"/>
      <c r="AM1359" s="139"/>
      <c r="AN1359" s="139"/>
      <c r="AO1359" s="139"/>
      <c r="AP1359" s="139"/>
      <c r="AQ1359" s="140" t="e">
        <f t="shared" si="65"/>
        <v>#N/A</v>
      </c>
      <c r="AR1359" s="103"/>
      <c r="AT1359" s="131" t="str">
        <f t="shared" si="66"/>
        <v>()</v>
      </c>
      <c r="AU1359" s="132" t="e">
        <f t="shared" si="64"/>
        <v>#N/A</v>
      </c>
    </row>
    <row r="1360" spans="1:47">
      <c r="A1360" s="134"/>
      <c r="B1360" s="134"/>
      <c r="C1360" s="135"/>
      <c r="D1360" s="135"/>
      <c r="E1360" s="135"/>
      <c r="F1360" s="135"/>
      <c r="G1360" s="135"/>
      <c r="H1360" s="135"/>
      <c r="I1360" s="135"/>
      <c r="J1360" s="135"/>
      <c r="K1360" s="135"/>
      <c r="L1360" s="135"/>
      <c r="M1360" s="135"/>
      <c r="N1360" s="136"/>
      <c r="O1360" s="137"/>
      <c r="P1360" s="136"/>
      <c r="Q1360" s="136"/>
      <c r="R1360" s="136"/>
      <c r="S1360" s="138"/>
      <c r="T1360" s="149"/>
      <c r="U1360" s="149"/>
      <c r="V1360" s="149"/>
      <c r="W1360" s="149"/>
      <c r="X1360" s="149"/>
      <c r="Y1360" s="149"/>
      <c r="Z1360" s="150"/>
      <c r="AA1360" s="150"/>
      <c r="AB1360" s="150"/>
      <c r="AC1360" s="138"/>
      <c r="AD1360" s="138"/>
      <c r="AE1360" s="138"/>
      <c r="AF1360" s="138"/>
      <c r="AG1360" s="138"/>
      <c r="AH1360" s="138"/>
      <c r="AI1360" s="138"/>
      <c r="AJ1360" s="138"/>
      <c r="AK1360" s="138"/>
      <c r="AL1360" s="138"/>
      <c r="AM1360" s="139"/>
      <c r="AN1360" s="139"/>
      <c r="AO1360" s="139"/>
      <c r="AP1360" s="139"/>
      <c r="AQ1360" s="140" t="e">
        <f t="shared" si="65"/>
        <v>#N/A</v>
      </c>
      <c r="AR1360" s="103"/>
      <c r="AT1360" s="131" t="str">
        <f t="shared" si="66"/>
        <v>()</v>
      </c>
      <c r="AU1360" s="132" t="e">
        <f t="shared" si="64"/>
        <v>#N/A</v>
      </c>
    </row>
    <row r="1361" spans="1:47">
      <c r="A1361" s="134"/>
      <c r="B1361" s="134"/>
      <c r="C1361" s="135"/>
      <c r="D1361" s="135"/>
      <c r="E1361" s="135"/>
      <c r="F1361" s="135"/>
      <c r="G1361" s="135"/>
      <c r="H1361" s="135"/>
      <c r="I1361" s="135"/>
      <c r="J1361" s="135"/>
      <c r="K1361" s="135"/>
      <c r="L1361" s="135"/>
      <c r="M1361" s="135"/>
      <c r="N1361" s="136"/>
      <c r="O1361" s="137"/>
      <c r="P1361" s="136"/>
      <c r="Q1361" s="136"/>
      <c r="R1361" s="136"/>
      <c r="S1361" s="138"/>
      <c r="T1361" s="149"/>
      <c r="U1361" s="149"/>
      <c r="V1361" s="149"/>
      <c r="W1361" s="149"/>
      <c r="X1361" s="149"/>
      <c r="Y1361" s="149"/>
      <c r="Z1361" s="150"/>
      <c r="AA1361" s="150"/>
      <c r="AB1361" s="150"/>
      <c r="AC1361" s="138"/>
      <c r="AD1361" s="138"/>
      <c r="AE1361" s="138"/>
      <c r="AF1361" s="138"/>
      <c r="AG1361" s="138"/>
      <c r="AH1361" s="138"/>
      <c r="AI1361" s="138"/>
      <c r="AJ1361" s="138"/>
      <c r="AK1361" s="138"/>
      <c r="AL1361" s="138"/>
      <c r="AM1361" s="139"/>
      <c r="AN1361" s="139"/>
      <c r="AO1361" s="139"/>
      <c r="AP1361" s="139"/>
      <c r="AQ1361" s="140" t="e">
        <f t="shared" si="65"/>
        <v>#N/A</v>
      </c>
      <c r="AR1361" s="103"/>
      <c r="AT1361" s="131" t="str">
        <f t="shared" si="66"/>
        <v>()</v>
      </c>
      <c r="AU1361" s="132" t="e">
        <f t="shared" si="64"/>
        <v>#N/A</v>
      </c>
    </row>
    <row r="1362" spans="1:47">
      <c r="A1362" s="134"/>
      <c r="B1362" s="134"/>
      <c r="C1362" s="135"/>
      <c r="D1362" s="135"/>
      <c r="E1362" s="135"/>
      <c r="F1362" s="135"/>
      <c r="G1362" s="135"/>
      <c r="H1362" s="135"/>
      <c r="I1362" s="135"/>
      <c r="J1362" s="135"/>
      <c r="K1362" s="135"/>
      <c r="L1362" s="135"/>
      <c r="M1362" s="135"/>
      <c r="N1362" s="136"/>
      <c r="O1362" s="137"/>
      <c r="P1362" s="136"/>
      <c r="Q1362" s="136"/>
      <c r="R1362" s="136"/>
      <c r="S1362" s="138"/>
      <c r="T1362" s="149"/>
      <c r="U1362" s="149"/>
      <c r="V1362" s="149"/>
      <c r="W1362" s="149"/>
      <c r="X1362" s="149"/>
      <c r="Y1362" s="149"/>
      <c r="Z1362" s="150"/>
      <c r="AA1362" s="150"/>
      <c r="AB1362" s="150"/>
      <c r="AC1362" s="138"/>
      <c r="AD1362" s="138"/>
      <c r="AE1362" s="138"/>
      <c r="AF1362" s="138"/>
      <c r="AG1362" s="138"/>
      <c r="AH1362" s="138"/>
      <c r="AI1362" s="138"/>
      <c r="AJ1362" s="138"/>
      <c r="AK1362" s="138"/>
      <c r="AL1362" s="138"/>
      <c r="AM1362" s="139"/>
      <c r="AN1362" s="139"/>
      <c r="AO1362" s="139"/>
      <c r="AP1362" s="139"/>
      <c r="AQ1362" s="140" t="e">
        <f t="shared" si="65"/>
        <v>#N/A</v>
      </c>
      <c r="AR1362" s="103"/>
      <c r="AT1362" s="131" t="str">
        <f t="shared" si="66"/>
        <v>()</v>
      </c>
      <c r="AU1362" s="132" t="e">
        <f t="shared" si="64"/>
        <v>#N/A</v>
      </c>
    </row>
    <row r="1363" spans="1:47">
      <c r="A1363" s="134"/>
      <c r="B1363" s="134"/>
      <c r="C1363" s="135"/>
      <c r="D1363" s="135"/>
      <c r="E1363" s="135"/>
      <c r="F1363" s="135"/>
      <c r="G1363" s="135"/>
      <c r="H1363" s="135"/>
      <c r="I1363" s="135"/>
      <c r="J1363" s="135"/>
      <c r="K1363" s="135"/>
      <c r="L1363" s="135"/>
      <c r="M1363" s="135"/>
      <c r="N1363" s="136"/>
      <c r="O1363" s="137"/>
      <c r="P1363" s="136"/>
      <c r="Q1363" s="136"/>
      <c r="R1363" s="136"/>
      <c r="S1363" s="138"/>
      <c r="T1363" s="149"/>
      <c r="U1363" s="149"/>
      <c r="V1363" s="149"/>
      <c r="W1363" s="149"/>
      <c r="X1363" s="149"/>
      <c r="Y1363" s="149"/>
      <c r="Z1363" s="150"/>
      <c r="AA1363" s="150"/>
      <c r="AB1363" s="150"/>
      <c r="AC1363" s="138"/>
      <c r="AD1363" s="138"/>
      <c r="AE1363" s="138"/>
      <c r="AF1363" s="138"/>
      <c r="AG1363" s="138"/>
      <c r="AH1363" s="138"/>
      <c r="AI1363" s="138"/>
      <c r="AJ1363" s="138"/>
      <c r="AK1363" s="138"/>
      <c r="AL1363" s="138"/>
      <c r="AM1363" s="139"/>
      <c r="AN1363" s="139"/>
      <c r="AO1363" s="139"/>
      <c r="AP1363" s="139"/>
      <c r="AQ1363" s="140" t="e">
        <f t="shared" si="65"/>
        <v>#N/A</v>
      </c>
      <c r="AR1363" s="103"/>
      <c r="AT1363" s="131" t="str">
        <f t="shared" si="66"/>
        <v>()</v>
      </c>
      <c r="AU1363" s="132" t="e">
        <f t="shared" si="64"/>
        <v>#N/A</v>
      </c>
    </row>
    <row r="1364" spans="1:47">
      <c r="A1364" s="134"/>
      <c r="B1364" s="134"/>
      <c r="C1364" s="135"/>
      <c r="D1364" s="135"/>
      <c r="E1364" s="135"/>
      <c r="F1364" s="135"/>
      <c r="G1364" s="135"/>
      <c r="H1364" s="135"/>
      <c r="I1364" s="135"/>
      <c r="J1364" s="135"/>
      <c r="K1364" s="135"/>
      <c r="L1364" s="135"/>
      <c r="M1364" s="135"/>
      <c r="N1364" s="136"/>
      <c r="O1364" s="137"/>
      <c r="P1364" s="136"/>
      <c r="Q1364" s="136"/>
      <c r="R1364" s="136"/>
      <c r="S1364" s="138"/>
      <c r="T1364" s="149"/>
      <c r="U1364" s="149"/>
      <c r="V1364" s="149"/>
      <c r="W1364" s="149"/>
      <c r="X1364" s="149"/>
      <c r="Y1364" s="149"/>
      <c r="Z1364" s="150"/>
      <c r="AA1364" s="150"/>
      <c r="AB1364" s="150"/>
      <c r="AC1364" s="138"/>
      <c r="AD1364" s="138"/>
      <c r="AE1364" s="138"/>
      <c r="AF1364" s="138"/>
      <c r="AG1364" s="138"/>
      <c r="AH1364" s="138"/>
      <c r="AI1364" s="138"/>
      <c r="AJ1364" s="138"/>
      <c r="AK1364" s="138"/>
      <c r="AL1364" s="138"/>
      <c r="AM1364" s="139"/>
      <c r="AN1364" s="139"/>
      <c r="AO1364" s="139"/>
      <c r="AP1364" s="139"/>
      <c r="AQ1364" s="140" t="e">
        <f t="shared" si="65"/>
        <v>#N/A</v>
      </c>
      <c r="AR1364" s="103"/>
      <c r="AT1364" s="131" t="str">
        <f t="shared" si="66"/>
        <v>()</v>
      </c>
      <c r="AU1364" s="132" t="e">
        <f t="shared" si="64"/>
        <v>#N/A</v>
      </c>
    </row>
    <row r="1365" spans="1:47">
      <c r="A1365" s="134"/>
      <c r="B1365" s="134"/>
      <c r="C1365" s="135"/>
      <c r="D1365" s="135"/>
      <c r="E1365" s="135"/>
      <c r="F1365" s="135"/>
      <c r="G1365" s="135"/>
      <c r="H1365" s="135"/>
      <c r="I1365" s="135"/>
      <c r="J1365" s="135"/>
      <c r="K1365" s="135"/>
      <c r="L1365" s="135"/>
      <c r="M1365" s="135"/>
      <c r="N1365" s="136"/>
      <c r="O1365" s="137"/>
      <c r="P1365" s="136"/>
      <c r="Q1365" s="136"/>
      <c r="R1365" s="136"/>
      <c r="S1365" s="138"/>
      <c r="T1365" s="149"/>
      <c r="U1365" s="149"/>
      <c r="V1365" s="149"/>
      <c r="W1365" s="149"/>
      <c r="X1365" s="149"/>
      <c r="Y1365" s="149"/>
      <c r="Z1365" s="150"/>
      <c r="AA1365" s="150"/>
      <c r="AB1365" s="150"/>
      <c r="AC1365" s="138"/>
      <c r="AD1365" s="138"/>
      <c r="AE1365" s="138"/>
      <c r="AF1365" s="138"/>
      <c r="AG1365" s="138"/>
      <c r="AH1365" s="138"/>
      <c r="AI1365" s="138"/>
      <c r="AJ1365" s="138"/>
      <c r="AK1365" s="138"/>
      <c r="AL1365" s="138"/>
      <c r="AM1365" s="139"/>
      <c r="AN1365" s="139"/>
      <c r="AO1365" s="139"/>
      <c r="AP1365" s="139"/>
      <c r="AQ1365" s="140" t="e">
        <f t="shared" si="65"/>
        <v>#N/A</v>
      </c>
      <c r="AR1365" s="103"/>
      <c r="AT1365" s="131" t="str">
        <f t="shared" si="66"/>
        <v>()</v>
      </c>
      <c r="AU1365" s="132" t="e">
        <f t="shared" si="64"/>
        <v>#N/A</v>
      </c>
    </row>
    <row r="1366" spans="1:47">
      <c r="A1366" s="134"/>
      <c r="B1366" s="134"/>
      <c r="C1366" s="135"/>
      <c r="D1366" s="135"/>
      <c r="E1366" s="135"/>
      <c r="F1366" s="135"/>
      <c r="G1366" s="135"/>
      <c r="H1366" s="135"/>
      <c r="I1366" s="135"/>
      <c r="J1366" s="135"/>
      <c r="K1366" s="135"/>
      <c r="L1366" s="135"/>
      <c r="M1366" s="135"/>
      <c r="N1366" s="136"/>
      <c r="O1366" s="137"/>
      <c r="P1366" s="136"/>
      <c r="Q1366" s="136"/>
      <c r="R1366" s="136"/>
      <c r="S1366" s="138"/>
      <c r="T1366" s="149"/>
      <c r="U1366" s="149"/>
      <c r="V1366" s="149"/>
      <c r="W1366" s="149"/>
      <c r="X1366" s="149"/>
      <c r="Y1366" s="149"/>
      <c r="Z1366" s="150"/>
      <c r="AA1366" s="150"/>
      <c r="AB1366" s="150"/>
      <c r="AC1366" s="138"/>
      <c r="AD1366" s="138"/>
      <c r="AE1366" s="138"/>
      <c r="AF1366" s="138"/>
      <c r="AG1366" s="138"/>
      <c r="AH1366" s="138"/>
      <c r="AI1366" s="138"/>
      <c r="AJ1366" s="138"/>
      <c r="AK1366" s="138"/>
      <c r="AL1366" s="138"/>
      <c r="AM1366" s="139"/>
      <c r="AN1366" s="139"/>
      <c r="AO1366" s="139"/>
      <c r="AP1366" s="139"/>
      <c r="AQ1366" s="140" t="e">
        <f t="shared" si="65"/>
        <v>#N/A</v>
      </c>
      <c r="AR1366" s="103"/>
      <c r="AT1366" s="131" t="str">
        <f t="shared" si="66"/>
        <v>()</v>
      </c>
      <c r="AU1366" s="132" t="e">
        <f t="shared" si="64"/>
        <v>#N/A</v>
      </c>
    </row>
    <row r="1367" spans="1:47">
      <c r="A1367" s="134"/>
      <c r="B1367" s="134"/>
      <c r="C1367" s="135"/>
      <c r="D1367" s="135"/>
      <c r="E1367" s="135"/>
      <c r="F1367" s="135"/>
      <c r="G1367" s="135"/>
      <c r="H1367" s="135"/>
      <c r="I1367" s="135"/>
      <c r="J1367" s="135"/>
      <c r="K1367" s="135"/>
      <c r="L1367" s="135"/>
      <c r="M1367" s="135"/>
      <c r="N1367" s="136"/>
      <c r="O1367" s="137"/>
      <c r="P1367" s="136"/>
      <c r="Q1367" s="136"/>
      <c r="R1367" s="136"/>
      <c r="S1367" s="138"/>
      <c r="T1367" s="149"/>
      <c r="U1367" s="149"/>
      <c r="V1367" s="149"/>
      <c r="W1367" s="149"/>
      <c r="X1367" s="149"/>
      <c r="Y1367" s="149"/>
      <c r="Z1367" s="150"/>
      <c r="AA1367" s="150"/>
      <c r="AB1367" s="150"/>
      <c r="AC1367" s="138"/>
      <c r="AD1367" s="138"/>
      <c r="AE1367" s="138"/>
      <c r="AF1367" s="138"/>
      <c r="AG1367" s="138"/>
      <c r="AH1367" s="138"/>
      <c r="AI1367" s="138"/>
      <c r="AJ1367" s="138"/>
      <c r="AK1367" s="138"/>
      <c r="AL1367" s="138"/>
      <c r="AM1367" s="139"/>
      <c r="AN1367" s="139"/>
      <c r="AO1367" s="139"/>
      <c r="AP1367" s="139"/>
      <c r="AQ1367" s="140" t="e">
        <f t="shared" si="65"/>
        <v>#N/A</v>
      </c>
      <c r="AR1367" s="103"/>
      <c r="AT1367" s="131" t="str">
        <f t="shared" si="66"/>
        <v>()</v>
      </c>
      <c r="AU1367" s="132" t="e">
        <f t="shared" si="64"/>
        <v>#N/A</v>
      </c>
    </row>
    <row r="1368" spans="1:47">
      <c r="A1368" s="134"/>
      <c r="B1368" s="134"/>
      <c r="C1368" s="135"/>
      <c r="D1368" s="135"/>
      <c r="E1368" s="135"/>
      <c r="F1368" s="135"/>
      <c r="G1368" s="135"/>
      <c r="H1368" s="135"/>
      <c r="I1368" s="135"/>
      <c r="J1368" s="135"/>
      <c r="K1368" s="135"/>
      <c r="L1368" s="135"/>
      <c r="M1368" s="135"/>
      <c r="N1368" s="136"/>
      <c r="O1368" s="137"/>
      <c r="P1368" s="136"/>
      <c r="Q1368" s="136"/>
      <c r="R1368" s="136"/>
      <c r="S1368" s="138"/>
      <c r="T1368" s="149"/>
      <c r="U1368" s="149"/>
      <c r="V1368" s="149"/>
      <c r="W1368" s="149"/>
      <c r="X1368" s="149"/>
      <c r="Y1368" s="149"/>
      <c r="Z1368" s="150"/>
      <c r="AA1368" s="150"/>
      <c r="AB1368" s="150"/>
      <c r="AC1368" s="138"/>
      <c r="AD1368" s="138"/>
      <c r="AE1368" s="138"/>
      <c r="AF1368" s="138"/>
      <c r="AG1368" s="138"/>
      <c r="AH1368" s="138"/>
      <c r="AI1368" s="138"/>
      <c r="AJ1368" s="138"/>
      <c r="AK1368" s="138"/>
      <c r="AL1368" s="138"/>
      <c r="AM1368" s="139"/>
      <c r="AN1368" s="139"/>
      <c r="AO1368" s="139"/>
      <c r="AP1368" s="139"/>
      <c r="AQ1368" s="140" t="e">
        <f t="shared" si="65"/>
        <v>#N/A</v>
      </c>
      <c r="AR1368" s="103"/>
      <c r="AT1368" s="131" t="str">
        <f t="shared" si="66"/>
        <v>()</v>
      </c>
      <c r="AU1368" s="132" t="e">
        <f t="shared" si="64"/>
        <v>#N/A</v>
      </c>
    </row>
    <row r="1369" spans="1:47">
      <c r="A1369" s="134"/>
      <c r="B1369" s="134"/>
      <c r="C1369" s="135"/>
      <c r="D1369" s="135"/>
      <c r="E1369" s="135"/>
      <c r="F1369" s="135"/>
      <c r="G1369" s="135"/>
      <c r="H1369" s="135"/>
      <c r="I1369" s="135"/>
      <c r="J1369" s="135"/>
      <c r="K1369" s="135"/>
      <c r="L1369" s="135"/>
      <c r="M1369" s="135"/>
      <c r="N1369" s="136"/>
      <c r="O1369" s="137"/>
      <c r="P1369" s="136"/>
      <c r="Q1369" s="136"/>
      <c r="R1369" s="136"/>
      <c r="S1369" s="138"/>
      <c r="T1369" s="149"/>
      <c r="U1369" s="149"/>
      <c r="V1369" s="149"/>
      <c r="W1369" s="149"/>
      <c r="X1369" s="149"/>
      <c r="Y1369" s="149"/>
      <c r="Z1369" s="150"/>
      <c r="AA1369" s="150"/>
      <c r="AB1369" s="150"/>
      <c r="AC1369" s="138"/>
      <c r="AD1369" s="138"/>
      <c r="AE1369" s="138"/>
      <c r="AF1369" s="138"/>
      <c r="AG1369" s="138"/>
      <c r="AH1369" s="138"/>
      <c r="AI1369" s="138"/>
      <c r="AJ1369" s="138"/>
      <c r="AK1369" s="138"/>
      <c r="AL1369" s="138"/>
      <c r="AM1369" s="139"/>
      <c r="AN1369" s="139"/>
      <c r="AO1369" s="139"/>
      <c r="AP1369" s="139"/>
      <c r="AQ1369" s="140" t="e">
        <f t="shared" si="65"/>
        <v>#N/A</v>
      </c>
      <c r="AR1369" s="103"/>
      <c r="AT1369" s="131" t="str">
        <f t="shared" si="66"/>
        <v>()</v>
      </c>
      <c r="AU1369" s="132" t="e">
        <f t="shared" si="64"/>
        <v>#N/A</v>
      </c>
    </row>
    <row r="1370" spans="1:47">
      <c r="A1370" s="134"/>
      <c r="B1370" s="134"/>
      <c r="C1370" s="135"/>
      <c r="D1370" s="135"/>
      <c r="E1370" s="135"/>
      <c r="F1370" s="135"/>
      <c r="G1370" s="135"/>
      <c r="H1370" s="135"/>
      <c r="I1370" s="135"/>
      <c r="J1370" s="135"/>
      <c r="K1370" s="135"/>
      <c r="L1370" s="135"/>
      <c r="M1370" s="135"/>
      <c r="N1370" s="136"/>
      <c r="O1370" s="137"/>
      <c r="P1370" s="136"/>
      <c r="Q1370" s="136"/>
      <c r="R1370" s="136"/>
      <c r="S1370" s="138"/>
      <c r="T1370" s="149"/>
      <c r="U1370" s="149"/>
      <c r="V1370" s="149"/>
      <c r="W1370" s="149"/>
      <c r="X1370" s="149"/>
      <c r="Y1370" s="149"/>
      <c r="Z1370" s="150"/>
      <c r="AA1370" s="150"/>
      <c r="AB1370" s="150"/>
      <c r="AC1370" s="138"/>
      <c r="AD1370" s="138"/>
      <c r="AE1370" s="138"/>
      <c r="AF1370" s="138"/>
      <c r="AG1370" s="138"/>
      <c r="AH1370" s="138"/>
      <c r="AI1370" s="138"/>
      <c r="AJ1370" s="138"/>
      <c r="AK1370" s="138"/>
      <c r="AL1370" s="138"/>
      <c r="AM1370" s="139"/>
      <c r="AN1370" s="139"/>
      <c r="AO1370" s="139"/>
      <c r="AP1370" s="139"/>
      <c r="AQ1370" s="140" t="e">
        <f t="shared" si="65"/>
        <v>#N/A</v>
      </c>
      <c r="AR1370" s="103"/>
      <c r="AT1370" s="131" t="str">
        <f t="shared" si="66"/>
        <v>()</v>
      </c>
      <c r="AU1370" s="132" t="e">
        <f t="shared" si="64"/>
        <v>#N/A</v>
      </c>
    </row>
    <row r="1371" spans="1:47">
      <c r="A1371" s="134"/>
      <c r="B1371" s="134"/>
      <c r="C1371" s="135"/>
      <c r="D1371" s="135"/>
      <c r="E1371" s="135"/>
      <c r="F1371" s="135"/>
      <c r="G1371" s="135"/>
      <c r="H1371" s="135"/>
      <c r="I1371" s="135"/>
      <c r="J1371" s="135"/>
      <c r="K1371" s="135"/>
      <c r="L1371" s="135"/>
      <c r="M1371" s="135"/>
      <c r="N1371" s="136"/>
      <c r="O1371" s="137"/>
      <c r="P1371" s="136"/>
      <c r="Q1371" s="136"/>
      <c r="R1371" s="136"/>
      <c r="S1371" s="138"/>
      <c r="T1371" s="149"/>
      <c r="U1371" s="149"/>
      <c r="V1371" s="149"/>
      <c r="W1371" s="149"/>
      <c r="X1371" s="149"/>
      <c r="Y1371" s="149"/>
      <c r="Z1371" s="150"/>
      <c r="AA1371" s="150"/>
      <c r="AB1371" s="150"/>
      <c r="AC1371" s="138"/>
      <c r="AD1371" s="138"/>
      <c r="AE1371" s="138"/>
      <c r="AF1371" s="138"/>
      <c r="AG1371" s="138"/>
      <c r="AH1371" s="138"/>
      <c r="AI1371" s="138"/>
      <c r="AJ1371" s="138"/>
      <c r="AK1371" s="138"/>
      <c r="AL1371" s="138"/>
      <c r="AM1371" s="139"/>
      <c r="AN1371" s="139"/>
      <c r="AO1371" s="139"/>
      <c r="AP1371" s="139"/>
      <c r="AQ1371" s="140" t="e">
        <f t="shared" si="65"/>
        <v>#N/A</v>
      </c>
      <c r="AR1371" s="103"/>
      <c r="AT1371" s="131" t="str">
        <f t="shared" si="66"/>
        <v>()</v>
      </c>
      <c r="AU1371" s="132" t="e">
        <f t="shared" si="64"/>
        <v>#N/A</v>
      </c>
    </row>
    <row r="1372" spans="1:47">
      <c r="A1372" s="134"/>
      <c r="B1372" s="134"/>
      <c r="C1372" s="135"/>
      <c r="D1372" s="135"/>
      <c r="E1372" s="135"/>
      <c r="F1372" s="135"/>
      <c r="G1372" s="135"/>
      <c r="H1372" s="135"/>
      <c r="I1372" s="135"/>
      <c r="J1372" s="135"/>
      <c r="K1372" s="135"/>
      <c r="L1372" s="135"/>
      <c r="M1372" s="135"/>
      <c r="N1372" s="136"/>
      <c r="O1372" s="137"/>
      <c r="P1372" s="136"/>
      <c r="Q1372" s="136"/>
      <c r="R1372" s="136"/>
      <c r="S1372" s="138"/>
      <c r="T1372" s="149"/>
      <c r="U1372" s="149"/>
      <c r="V1372" s="149"/>
      <c r="W1372" s="149"/>
      <c r="X1372" s="149"/>
      <c r="Y1372" s="149"/>
      <c r="Z1372" s="150"/>
      <c r="AA1372" s="150"/>
      <c r="AB1372" s="150"/>
      <c r="AC1372" s="138"/>
      <c r="AD1372" s="138"/>
      <c r="AE1372" s="138"/>
      <c r="AF1372" s="138"/>
      <c r="AG1372" s="138"/>
      <c r="AH1372" s="138"/>
      <c r="AI1372" s="138"/>
      <c r="AJ1372" s="138"/>
      <c r="AK1372" s="138"/>
      <c r="AL1372" s="138"/>
      <c r="AM1372" s="139"/>
      <c r="AN1372" s="139"/>
      <c r="AO1372" s="139"/>
      <c r="AP1372" s="139"/>
      <c r="AQ1372" s="140" t="e">
        <f t="shared" si="65"/>
        <v>#N/A</v>
      </c>
      <c r="AR1372" s="103"/>
      <c r="AT1372" s="131" t="str">
        <f t="shared" si="66"/>
        <v>()</v>
      </c>
      <c r="AU1372" s="132" t="e">
        <f t="shared" si="64"/>
        <v>#N/A</v>
      </c>
    </row>
    <row r="1373" spans="1:47">
      <c r="A1373" s="134"/>
      <c r="B1373" s="134"/>
      <c r="C1373" s="135"/>
      <c r="D1373" s="135"/>
      <c r="E1373" s="135"/>
      <c r="F1373" s="135"/>
      <c r="G1373" s="135"/>
      <c r="H1373" s="135"/>
      <c r="I1373" s="135"/>
      <c r="J1373" s="135"/>
      <c r="K1373" s="135"/>
      <c r="L1373" s="135"/>
      <c r="M1373" s="135"/>
      <c r="N1373" s="136"/>
      <c r="O1373" s="137"/>
      <c r="P1373" s="136"/>
      <c r="Q1373" s="136"/>
      <c r="R1373" s="136"/>
      <c r="S1373" s="138"/>
      <c r="T1373" s="149"/>
      <c r="U1373" s="149"/>
      <c r="V1373" s="149"/>
      <c r="W1373" s="149"/>
      <c r="X1373" s="149"/>
      <c r="Y1373" s="149"/>
      <c r="Z1373" s="150"/>
      <c r="AA1373" s="150"/>
      <c r="AB1373" s="150"/>
      <c r="AC1373" s="138"/>
      <c r="AD1373" s="138"/>
      <c r="AE1373" s="138"/>
      <c r="AF1373" s="138"/>
      <c r="AG1373" s="138"/>
      <c r="AH1373" s="138"/>
      <c r="AI1373" s="138"/>
      <c r="AJ1373" s="138"/>
      <c r="AK1373" s="138"/>
      <c r="AL1373" s="138"/>
      <c r="AM1373" s="139"/>
      <c r="AN1373" s="139"/>
      <c r="AO1373" s="139"/>
      <c r="AP1373" s="139"/>
      <c r="AQ1373" s="140" t="e">
        <f t="shared" si="65"/>
        <v>#N/A</v>
      </c>
      <c r="AR1373" s="103"/>
      <c r="AT1373" s="131" t="str">
        <f t="shared" si="66"/>
        <v>()</v>
      </c>
      <c r="AU1373" s="132" t="e">
        <f t="shared" si="64"/>
        <v>#N/A</v>
      </c>
    </row>
    <row r="1374" spans="1:47">
      <c r="A1374" s="134"/>
      <c r="B1374" s="134"/>
      <c r="C1374" s="135"/>
      <c r="D1374" s="135"/>
      <c r="E1374" s="135"/>
      <c r="F1374" s="135"/>
      <c r="G1374" s="135"/>
      <c r="H1374" s="135"/>
      <c r="I1374" s="135"/>
      <c r="J1374" s="135"/>
      <c r="K1374" s="135"/>
      <c r="L1374" s="135"/>
      <c r="M1374" s="135"/>
      <c r="N1374" s="136"/>
      <c r="O1374" s="137"/>
      <c r="P1374" s="136"/>
      <c r="Q1374" s="136"/>
      <c r="R1374" s="136"/>
      <c r="S1374" s="138"/>
      <c r="T1374" s="149"/>
      <c r="U1374" s="149"/>
      <c r="V1374" s="149"/>
      <c r="W1374" s="149"/>
      <c r="X1374" s="149"/>
      <c r="Y1374" s="149"/>
      <c r="Z1374" s="150"/>
      <c r="AA1374" s="150"/>
      <c r="AB1374" s="150"/>
      <c r="AC1374" s="138"/>
      <c r="AD1374" s="138"/>
      <c r="AE1374" s="138"/>
      <c r="AF1374" s="138"/>
      <c r="AG1374" s="138"/>
      <c r="AH1374" s="138"/>
      <c r="AI1374" s="138"/>
      <c r="AJ1374" s="138"/>
      <c r="AK1374" s="138"/>
      <c r="AL1374" s="138"/>
      <c r="AM1374" s="139"/>
      <c r="AN1374" s="139"/>
      <c r="AO1374" s="139"/>
      <c r="AP1374" s="139"/>
      <c r="AQ1374" s="140" t="e">
        <f t="shared" si="65"/>
        <v>#N/A</v>
      </c>
      <c r="AR1374" s="103"/>
      <c r="AT1374" s="131" t="str">
        <f t="shared" si="66"/>
        <v>()</v>
      </c>
      <c r="AU1374" s="132" t="e">
        <f t="shared" ref="AU1374:AU1437" si="67">AT1374&amp;IF(COUNTIF(AQ1375:AQ2286,AQ1374),"，"&amp;VLOOKUP(AQ1374,AQ1375:AU2286,5,0),"")</f>
        <v>#N/A</v>
      </c>
    </row>
    <row r="1375" spans="1:47">
      <c r="A1375" s="134"/>
      <c r="B1375" s="134"/>
      <c r="C1375" s="135"/>
      <c r="D1375" s="135"/>
      <c r="E1375" s="135"/>
      <c r="F1375" s="135"/>
      <c r="G1375" s="135"/>
      <c r="H1375" s="135"/>
      <c r="I1375" s="135"/>
      <c r="J1375" s="135"/>
      <c r="K1375" s="135"/>
      <c r="L1375" s="135"/>
      <c r="M1375" s="135"/>
      <c r="N1375" s="136"/>
      <c r="O1375" s="137"/>
      <c r="P1375" s="136"/>
      <c r="Q1375" s="136"/>
      <c r="R1375" s="136"/>
      <c r="S1375" s="138"/>
      <c r="T1375" s="149"/>
      <c r="U1375" s="149"/>
      <c r="V1375" s="149"/>
      <c r="W1375" s="149"/>
      <c r="X1375" s="149"/>
      <c r="Y1375" s="149"/>
      <c r="Z1375" s="150"/>
      <c r="AA1375" s="150"/>
      <c r="AB1375" s="150"/>
      <c r="AC1375" s="138"/>
      <c r="AD1375" s="138"/>
      <c r="AE1375" s="138"/>
      <c r="AF1375" s="138"/>
      <c r="AG1375" s="138"/>
      <c r="AH1375" s="138"/>
      <c r="AI1375" s="138"/>
      <c r="AJ1375" s="138"/>
      <c r="AK1375" s="138"/>
      <c r="AL1375" s="138"/>
      <c r="AM1375" s="139"/>
      <c r="AN1375" s="139"/>
      <c r="AO1375" s="139"/>
      <c r="AP1375" s="139"/>
      <c r="AQ1375" s="140" t="e">
        <f t="shared" si="65"/>
        <v>#N/A</v>
      </c>
      <c r="AR1375" s="103"/>
      <c r="AT1375" s="131" t="str">
        <f t="shared" si="66"/>
        <v>()</v>
      </c>
      <c r="AU1375" s="132" t="e">
        <f t="shared" si="67"/>
        <v>#N/A</v>
      </c>
    </row>
    <row r="1376" spans="1:47">
      <c r="A1376" s="134"/>
      <c r="B1376" s="134"/>
      <c r="C1376" s="135"/>
      <c r="D1376" s="135"/>
      <c r="E1376" s="135"/>
      <c r="F1376" s="135"/>
      <c r="G1376" s="135"/>
      <c r="H1376" s="135"/>
      <c r="I1376" s="135"/>
      <c r="J1376" s="135"/>
      <c r="K1376" s="135"/>
      <c r="L1376" s="135"/>
      <c r="M1376" s="135"/>
      <c r="N1376" s="136"/>
      <c r="O1376" s="137"/>
      <c r="P1376" s="136"/>
      <c r="Q1376" s="136"/>
      <c r="R1376" s="136"/>
      <c r="S1376" s="138"/>
      <c r="T1376" s="149"/>
      <c r="U1376" s="149"/>
      <c r="V1376" s="149"/>
      <c r="W1376" s="149"/>
      <c r="X1376" s="149"/>
      <c r="Y1376" s="149"/>
      <c r="Z1376" s="150"/>
      <c r="AA1376" s="150"/>
      <c r="AB1376" s="150"/>
      <c r="AC1376" s="138"/>
      <c r="AD1376" s="138"/>
      <c r="AE1376" s="138"/>
      <c r="AF1376" s="138"/>
      <c r="AG1376" s="138"/>
      <c r="AH1376" s="138"/>
      <c r="AI1376" s="138"/>
      <c r="AJ1376" s="138"/>
      <c r="AK1376" s="138"/>
      <c r="AL1376" s="138"/>
      <c r="AM1376" s="139"/>
      <c r="AN1376" s="139"/>
      <c r="AO1376" s="139"/>
      <c r="AP1376" s="139"/>
      <c r="AQ1376" s="140" t="e">
        <f t="shared" si="65"/>
        <v>#N/A</v>
      </c>
      <c r="AR1376" s="103"/>
      <c r="AT1376" s="131" t="str">
        <f t="shared" si="66"/>
        <v>()</v>
      </c>
      <c r="AU1376" s="132" t="e">
        <f t="shared" si="67"/>
        <v>#N/A</v>
      </c>
    </row>
    <row r="1377" spans="1:47">
      <c r="A1377" s="134"/>
      <c r="B1377" s="134"/>
      <c r="C1377" s="135"/>
      <c r="D1377" s="135"/>
      <c r="E1377" s="135"/>
      <c r="F1377" s="135"/>
      <c r="G1377" s="135"/>
      <c r="H1377" s="135"/>
      <c r="I1377" s="135"/>
      <c r="J1377" s="135"/>
      <c r="K1377" s="135"/>
      <c r="L1377" s="135"/>
      <c r="M1377" s="135"/>
      <c r="N1377" s="136"/>
      <c r="O1377" s="137"/>
      <c r="P1377" s="136"/>
      <c r="Q1377" s="136"/>
      <c r="R1377" s="136"/>
      <c r="S1377" s="138"/>
      <c r="T1377" s="149"/>
      <c r="U1377" s="149"/>
      <c r="V1377" s="149"/>
      <c r="W1377" s="149"/>
      <c r="X1377" s="149"/>
      <c r="Y1377" s="149"/>
      <c r="Z1377" s="150"/>
      <c r="AA1377" s="150"/>
      <c r="AB1377" s="150"/>
      <c r="AC1377" s="138"/>
      <c r="AD1377" s="138"/>
      <c r="AE1377" s="138"/>
      <c r="AF1377" s="138"/>
      <c r="AG1377" s="138"/>
      <c r="AH1377" s="138"/>
      <c r="AI1377" s="138"/>
      <c r="AJ1377" s="138"/>
      <c r="AK1377" s="138"/>
      <c r="AL1377" s="138"/>
      <c r="AM1377" s="139"/>
      <c r="AN1377" s="139"/>
      <c r="AO1377" s="139"/>
      <c r="AP1377" s="139"/>
      <c r="AQ1377" s="140" t="e">
        <f t="shared" si="65"/>
        <v>#N/A</v>
      </c>
      <c r="AR1377" s="103"/>
      <c r="AT1377" s="131" t="str">
        <f t="shared" si="66"/>
        <v>()</v>
      </c>
      <c r="AU1377" s="132" t="e">
        <f t="shared" si="67"/>
        <v>#N/A</v>
      </c>
    </row>
    <row r="1378" spans="1:47">
      <c r="A1378" s="134"/>
      <c r="B1378" s="134"/>
      <c r="C1378" s="135"/>
      <c r="D1378" s="135"/>
      <c r="E1378" s="135"/>
      <c r="F1378" s="135"/>
      <c r="G1378" s="135"/>
      <c r="H1378" s="135"/>
      <c r="I1378" s="135"/>
      <c r="J1378" s="135"/>
      <c r="K1378" s="135"/>
      <c r="L1378" s="135"/>
      <c r="M1378" s="135"/>
      <c r="N1378" s="136"/>
      <c r="O1378" s="137"/>
      <c r="P1378" s="136"/>
      <c r="Q1378" s="136"/>
      <c r="R1378" s="136"/>
      <c r="S1378" s="138"/>
      <c r="T1378" s="149"/>
      <c r="U1378" s="149"/>
      <c r="V1378" s="149"/>
      <c r="W1378" s="149"/>
      <c r="X1378" s="149"/>
      <c r="Y1378" s="149"/>
      <c r="Z1378" s="150"/>
      <c r="AA1378" s="150"/>
      <c r="AB1378" s="150"/>
      <c r="AC1378" s="138"/>
      <c r="AD1378" s="138"/>
      <c r="AE1378" s="138"/>
      <c r="AF1378" s="138"/>
      <c r="AG1378" s="138"/>
      <c r="AH1378" s="138"/>
      <c r="AI1378" s="138"/>
      <c r="AJ1378" s="138"/>
      <c r="AK1378" s="138"/>
      <c r="AL1378" s="138"/>
      <c r="AM1378" s="139"/>
      <c r="AN1378" s="139"/>
      <c r="AO1378" s="139"/>
      <c r="AP1378" s="139"/>
      <c r="AQ1378" s="140" t="e">
        <f t="shared" si="65"/>
        <v>#N/A</v>
      </c>
      <c r="AR1378" s="103"/>
      <c r="AT1378" s="131" t="str">
        <f t="shared" si="66"/>
        <v>()</v>
      </c>
      <c r="AU1378" s="132" t="e">
        <f t="shared" si="67"/>
        <v>#N/A</v>
      </c>
    </row>
    <row r="1379" spans="1:47">
      <c r="A1379" s="134"/>
      <c r="B1379" s="134"/>
      <c r="C1379" s="135"/>
      <c r="D1379" s="135"/>
      <c r="E1379" s="135"/>
      <c r="F1379" s="135"/>
      <c r="G1379" s="135"/>
      <c r="H1379" s="135"/>
      <c r="I1379" s="135"/>
      <c r="J1379" s="135"/>
      <c r="K1379" s="135"/>
      <c r="L1379" s="135"/>
      <c r="M1379" s="135"/>
      <c r="N1379" s="136"/>
      <c r="O1379" s="137"/>
      <c r="P1379" s="136"/>
      <c r="Q1379" s="136"/>
      <c r="R1379" s="136"/>
      <c r="S1379" s="138"/>
      <c r="T1379" s="149"/>
      <c r="U1379" s="149"/>
      <c r="V1379" s="149"/>
      <c r="W1379" s="149"/>
      <c r="X1379" s="149"/>
      <c r="Y1379" s="149"/>
      <c r="Z1379" s="150"/>
      <c r="AA1379" s="150"/>
      <c r="AB1379" s="150"/>
      <c r="AC1379" s="138"/>
      <c r="AD1379" s="138"/>
      <c r="AE1379" s="138"/>
      <c r="AF1379" s="138"/>
      <c r="AG1379" s="138"/>
      <c r="AH1379" s="138"/>
      <c r="AI1379" s="138"/>
      <c r="AJ1379" s="138"/>
      <c r="AK1379" s="138"/>
      <c r="AL1379" s="138"/>
      <c r="AM1379" s="139"/>
      <c r="AN1379" s="139"/>
      <c r="AO1379" s="139"/>
      <c r="AP1379" s="139"/>
      <c r="AQ1379" s="140" t="e">
        <f t="shared" si="65"/>
        <v>#N/A</v>
      </c>
      <c r="AR1379" s="103"/>
      <c r="AT1379" s="131" t="str">
        <f t="shared" si="66"/>
        <v>()</v>
      </c>
      <c r="AU1379" s="132" t="e">
        <f t="shared" si="67"/>
        <v>#N/A</v>
      </c>
    </row>
    <row r="1380" spans="1:47">
      <c r="A1380" s="134"/>
      <c r="B1380" s="134"/>
      <c r="C1380" s="135"/>
      <c r="D1380" s="135"/>
      <c r="E1380" s="135"/>
      <c r="F1380" s="135"/>
      <c r="G1380" s="135"/>
      <c r="H1380" s="135"/>
      <c r="I1380" s="135"/>
      <c r="J1380" s="135"/>
      <c r="K1380" s="135"/>
      <c r="L1380" s="135"/>
      <c r="M1380" s="135"/>
      <c r="N1380" s="136"/>
      <c r="O1380" s="137"/>
      <c r="P1380" s="136"/>
      <c r="Q1380" s="136"/>
      <c r="R1380" s="136"/>
      <c r="S1380" s="138"/>
      <c r="T1380" s="149"/>
      <c r="U1380" s="149"/>
      <c r="V1380" s="149"/>
      <c r="W1380" s="149"/>
      <c r="X1380" s="149"/>
      <c r="Y1380" s="149"/>
      <c r="Z1380" s="150"/>
      <c r="AA1380" s="150"/>
      <c r="AB1380" s="150"/>
      <c r="AC1380" s="138"/>
      <c r="AD1380" s="138"/>
      <c r="AE1380" s="138"/>
      <c r="AF1380" s="138"/>
      <c r="AG1380" s="138"/>
      <c r="AH1380" s="138"/>
      <c r="AI1380" s="138"/>
      <c r="AJ1380" s="138"/>
      <c r="AK1380" s="138"/>
      <c r="AL1380" s="138"/>
      <c r="AM1380" s="139"/>
      <c r="AN1380" s="139"/>
      <c r="AO1380" s="139"/>
      <c r="AP1380" s="139"/>
      <c r="AQ1380" s="140" t="e">
        <f t="shared" si="65"/>
        <v>#N/A</v>
      </c>
      <c r="AR1380" s="103"/>
      <c r="AT1380" s="131" t="str">
        <f t="shared" si="66"/>
        <v>()</v>
      </c>
      <c r="AU1380" s="132" t="e">
        <f t="shared" si="67"/>
        <v>#N/A</v>
      </c>
    </row>
    <row r="1381" spans="1:47">
      <c r="A1381" s="134"/>
      <c r="B1381" s="134"/>
      <c r="C1381" s="135"/>
      <c r="D1381" s="135"/>
      <c r="E1381" s="135"/>
      <c r="F1381" s="135"/>
      <c r="G1381" s="135"/>
      <c r="H1381" s="135"/>
      <c r="I1381" s="135"/>
      <c r="J1381" s="135"/>
      <c r="K1381" s="135"/>
      <c r="L1381" s="135"/>
      <c r="M1381" s="135"/>
      <c r="N1381" s="136"/>
      <c r="O1381" s="137"/>
      <c r="P1381" s="136"/>
      <c r="Q1381" s="136"/>
      <c r="R1381" s="136"/>
      <c r="S1381" s="138"/>
      <c r="T1381" s="149"/>
      <c r="U1381" s="149"/>
      <c r="V1381" s="149"/>
      <c r="W1381" s="149"/>
      <c r="X1381" s="149"/>
      <c r="Y1381" s="149"/>
      <c r="Z1381" s="150"/>
      <c r="AA1381" s="150"/>
      <c r="AB1381" s="150"/>
      <c r="AC1381" s="138"/>
      <c r="AD1381" s="138"/>
      <c r="AE1381" s="138"/>
      <c r="AF1381" s="138"/>
      <c r="AG1381" s="138"/>
      <c r="AH1381" s="138"/>
      <c r="AI1381" s="138"/>
      <c r="AJ1381" s="138"/>
      <c r="AK1381" s="138"/>
      <c r="AL1381" s="138"/>
      <c r="AM1381" s="139"/>
      <c r="AN1381" s="139"/>
      <c r="AO1381" s="139"/>
      <c r="AP1381" s="139"/>
      <c r="AQ1381" s="140" t="e">
        <f t="shared" si="65"/>
        <v>#N/A</v>
      </c>
      <c r="AR1381" s="103"/>
      <c r="AT1381" s="131" t="str">
        <f t="shared" si="66"/>
        <v>()</v>
      </c>
      <c r="AU1381" s="132" t="e">
        <f t="shared" si="67"/>
        <v>#N/A</v>
      </c>
    </row>
    <row r="1382" spans="1:47">
      <c r="A1382" s="134"/>
      <c r="B1382" s="134"/>
      <c r="C1382" s="135"/>
      <c r="D1382" s="135"/>
      <c r="E1382" s="135"/>
      <c r="F1382" s="135"/>
      <c r="G1382" s="135"/>
      <c r="H1382" s="135"/>
      <c r="I1382" s="135"/>
      <c r="J1382" s="135"/>
      <c r="K1382" s="135"/>
      <c r="L1382" s="135"/>
      <c r="M1382" s="135"/>
      <c r="N1382" s="136"/>
      <c r="O1382" s="137"/>
      <c r="P1382" s="136"/>
      <c r="Q1382" s="136"/>
      <c r="R1382" s="136"/>
      <c r="S1382" s="138"/>
      <c r="T1382" s="149"/>
      <c r="U1382" s="149"/>
      <c r="V1382" s="149"/>
      <c r="W1382" s="149"/>
      <c r="X1382" s="149"/>
      <c r="Y1382" s="149"/>
      <c r="Z1382" s="150"/>
      <c r="AA1382" s="150"/>
      <c r="AB1382" s="150"/>
      <c r="AC1382" s="138"/>
      <c r="AD1382" s="138"/>
      <c r="AE1382" s="138"/>
      <c r="AF1382" s="138"/>
      <c r="AG1382" s="138"/>
      <c r="AH1382" s="138"/>
      <c r="AI1382" s="138"/>
      <c r="AJ1382" s="138"/>
      <c r="AK1382" s="138"/>
      <c r="AL1382" s="138"/>
      <c r="AM1382" s="139"/>
      <c r="AN1382" s="139"/>
      <c r="AO1382" s="139"/>
      <c r="AP1382" s="139"/>
      <c r="AQ1382" s="140" t="e">
        <f t="shared" si="65"/>
        <v>#N/A</v>
      </c>
      <c r="AR1382" s="103"/>
      <c r="AT1382" s="131" t="str">
        <f t="shared" si="66"/>
        <v>()</v>
      </c>
      <c r="AU1382" s="132" t="e">
        <f t="shared" si="67"/>
        <v>#N/A</v>
      </c>
    </row>
    <row r="1383" spans="1:47">
      <c r="A1383" s="134"/>
      <c r="B1383" s="134"/>
      <c r="C1383" s="135"/>
      <c r="D1383" s="135"/>
      <c r="E1383" s="135"/>
      <c r="F1383" s="135"/>
      <c r="G1383" s="135"/>
      <c r="H1383" s="135"/>
      <c r="I1383" s="135"/>
      <c r="J1383" s="135"/>
      <c r="K1383" s="135"/>
      <c r="L1383" s="135"/>
      <c r="M1383" s="135"/>
      <c r="N1383" s="136"/>
      <c r="O1383" s="137"/>
      <c r="P1383" s="136"/>
      <c r="Q1383" s="136"/>
      <c r="R1383" s="136"/>
      <c r="S1383" s="138"/>
      <c r="T1383" s="149"/>
      <c r="U1383" s="149"/>
      <c r="V1383" s="149"/>
      <c r="W1383" s="149"/>
      <c r="X1383" s="149"/>
      <c r="Y1383" s="149"/>
      <c r="Z1383" s="150"/>
      <c r="AA1383" s="150"/>
      <c r="AB1383" s="150"/>
      <c r="AC1383" s="138"/>
      <c r="AD1383" s="138"/>
      <c r="AE1383" s="138"/>
      <c r="AF1383" s="138"/>
      <c r="AG1383" s="138"/>
      <c r="AH1383" s="138"/>
      <c r="AI1383" s="138"/>
      <c r="AJ1383" s="138"/>
      <c r="AK1383" s="138"/>
      <c r="AL1383" s="138"/>
      <c r="AM1383" s="139"/>
      <c r="AN1383" s="139"/>
      <c r="AO1383" s="139"/>
      <c r="AP1383" s="139"/>
      <c r="AQ1383" s="140" t="e">
        <f t="shared" si="65"/>
        <v>#N/A</v>
      </c>
      <c r="AR1383" s="103"/>
      <c r="AT1383" s="131" t="str">
        <f t="shared" si="66"/>
        <v>()</v>
      </c>
      <c r="AU1383" s="132" t="e">
        <f t="shared" si="67"/>
        <v>#N/A</v>
      </c>
    </row>
    <row r="1384" spans="1:47">
      <c r="A1384" s="134"/>
      <c r="B1384" s="134"/>
      <c r="C1384" s="135"/>
      <c r="D1384" s="135"/>
      <c r="E1384" s="135"/>
      <c r="F1384" s="135"/>
      <c r="G1384" s="135"/>
      <c r="H1384" s="135"/>
      <c r="I1384" s="135"/>
      <c r="J1384" s="135"/>
      <c r="K1384" s="135"/>
      <c r="L1384" s="135"/>
      <c r="M1384" s="135"/>
      <c r="N1384" s="136"/>
      <c r="O1384" s="137"/>
      <c r="P1384" s="136"/>
      <c r="Q1384" s="136"/>
      <c r="R1384" s="136"/>
      <c r="S1384" s="138"/>
      <c r="T1384" s="149"/>
      <c r="U1384" s="149"/>
      <c r="V1384" s="149"/>
      <c r="W1384" s="149"/>
      <c r="X1384" s="149"/>
      <c r="Y1384" s="149"/>
      <c r="Z1384" s="150"/>
      <c r="AA1384" s="150"/>
      <c r="AB1384" s="150"/>
      <c r="AC1384" s="138"/>
      <c r="AD1384" s="138"/>
      <c r="AE1384" s="138"/>
      <c r="AF1384" s="138"/>
      <c r="AG1384" s="138"/>
      <c r="AH1384" s="138"/>
      <c r="AI1384" s="138"/>
      <c r="AJ1384" s="138"/>
      <c r="AK1384" s="138"/>
      <c r="AL1384" s="138"/>
      <c r="AM1384" s="139"/>
      <c r="AN1384" s="139"/>
      <c r="AO1384" s="139"/>
      <c r="AP1384" s="139"/>
      <c r="AQ1384" s="140" t="e">
        <f t="shared" si="65"/>
        <v>#N/A</v>
      </c>
      <c r="AR1384" s="103"/>
      <c r="AT1384" s="131" t="str">
        <f t="shared" si="66"/>
        <v>()</v>
      </c>
      <c r="AU1384" s="132" t="e">
        <f t="shared" si="67"/>
        <v>#N/A</v>
      </c>
    </row>
    <row r="1385" spans="1:47">
      <c r="A1385" s="134"/>
      <c r="B1385" s="134"/>
      <c r="C1385" s="135"/>
      <c r="D1385" s="135"/>
      <c r="E1385" s="135"/>
      <c r="F1385" s="135"/>
      <c r="G1385" s="135"/>
      <c r="H1385" s="135"/>
      <c r="I1385" s="135"/>
      <c r="J1385" s="135"/>
      <c r="K1385" s="135"/>
      <c r="L1385" s="135"/>
      <c r="M1385" s="135"/>
      <c r="N1385" s="136"/>
      <c r="O1385" s="137"/>
      <c r="P1385" s="136"/>
      <c r="Q1385" s="136"/>
      <c r="R1385" s="136"/>
      <c r="S1385" s="138"/>
      <c r="T1385" s="149"/>
      <c r="U1385" s="149"/>
      <c r="V1385" s="149"/>
      <c r="W1385" s="149"/>
      <c r="X1385" s="149"/>
      <c r="Y1385" s="149"/>
      <c r="Z1385" s="150"/>
      <c r="AA1385" s="150"/>
      <c r="AB1385" s="150"/>
      <c r="AC1385" s="138"/>
      <c r="AD1385" s="138"/>
      <c r="AE1385" s="138"/>
      <c r="AF1385" s="138"/>
      <c r="AG1385" s="138"/>
      <c r="AH1385" s="138"/>
      <c r="AI1385" s="138"/>
      <c r="AJ1385" s="138"/>
      <c r="AK1385" s="138"/>
      <c r="AL1385" s="138"/>
      <c r="AM1385" s="139"/>
      <c r="AN1385" s="139"/>
      <c r="AO1385" s="139"/>
      <c r="AP1385" s="139"/>
      <c r="AQ1385" s="140" t="e">
        <f t="shared" si="65"/>
        <v>#N/A</v>
      </c>
      <c r="AR1385" s="103"/>
      <c r="AT1385" s="131" t="str">
        <f t="shared" si="66"/>
        <v>()</v>
      </c>
      <c r="AU1385" s="132" t="e">
        <f t="shared" si="67"/>
        <v>#N/A</v>
      </c>
    </row>
    <row r="1386" spans="1:47">
      <c r="A1386" s="134"/>
      <c r="B1386" s="134"/>
      <c r="C1386" s="135"/>
      <c r="D1386" s="135"/>
      <c r="E1386" s="135"/>
      <c r="F1386" s="135"/>
      <c r="G1386" s="135"/>
      <c r="H1386" s="135"/>
      <c r="I1386" s="135"/>
      <c r="J1386" s="135"/>
      <c r="K1386" s="135"/>
      <c r="L1386" s="135"/>
      <c r="M1386" s="135"/>
      <c r="N1386" s="136"/>
      <c r="O1386" s="137"/>
      <c r="P1386" s="136"/>
      <c r="Q1386" s="136"/>
      <c r="R1386" s="136"/>
      <c r="S1386" s="138"/>
      <c r="T1386" s="149"/>
      <c r="U1386" s="149"/>
      <c r="V1386" s="149"/>
      <c r="W1386" s="149"/>
      <c r="X1386" s="149"/>
      <c r="Y1386" s="149"/>
      <c r="Z1386" s="150"/>
      <c r="AA1386" s="150"/>
      <c r="AB1386" s="150"/>
      <c r="AC1386" s="138"/>
      <c r="AD1386" s="138"/>
      <c r="AE1386" s="138"/>
      <c r="AF1386" s="138"/>
      <c r="AG1386" s="138"/>
      <c r="AH1386" s="138"/>
      <c r="AI1386" s="138"/>
      <c r="AJ1386" s="138"/>
      <c r="AK1386" s="138"/>
      <c r="AL1386" s="138"/>
      <c r="AM1386" s="139"/>
      <c r="AN1386" s="139"/>
      <c r="AO1386" s="139"/>
      <c r="AP1386" s="139"/>
      <c r="AQ1386" s="140" t="e">
        <f t="shared" si="65"/>
        <v>#N/A</v>
      </c>
      <c r="AR1386" s="103"/>
      <c r="AT1386" s="131" t="str">
        <f t="shared" si="66"/>
        <v>()</v>
      </c>
      <c r="AU1386" s="132" t="e">
        <f t="shared" si="67"/>
        <v>#N/A</v>
      </c>
    </row>
    <row r="1387" spans="1:47">
      <c r="A1387" s="134"/>
      <c r="B1387" s="134"/>
      <c r="C1387" s="135"/>
      <c r="D1387" s="135"/>
      <c r="E1387" s="135"/>
      <c r="F1387" s="135"/>
      <c r="G1387" s="135"/>
      <c r="H1387" s="135"/>
      <c r="I1387" s="135"/>
      <c r="J1387" s="135"/>
      <c r="K1387" s="135"/>
      <c r="L1387" s="135"/>
      <c r="M1387" s="135"/>
      <c r="N1387" s="136"/>
      <c r="O1387" s="137"/>
      <c r="P1387" s="136"/>
      <c r="Q1387" s="136"/>
      <c r="R1387" s="136"/>
      <c r="S1387" s="138"/>
      <c r="T1387" s="149"/>
      <c r="U1387" s="149"/>
      <c r="V1387" s="149"/>
      <c r="W1387" s="149"/>
      <c r="X1387" s="149"/>
      <c r="Y1387" s="149"/>
      <c r="Z1387" s="150"/>
      <c r="AA1387" s="150"/>
      <c r="AB1387" s="150"/>
      <c r="AC1387" s="138"/>
      <c r="AD1387" s="138"/>
      <c r="AE1387" s="138"/>
      <c r="AF1387" s="138"/>
      <c r="AG1387" s="138"/>
      <c r="AH1387" s="138"/>
      <c r="AI1387" s="138"/>
      <c r="AJ1387" s="138"/>
      <c r="AK1387" s="138"/>
      <c r="AL1387" s="138"/>
      <c r="AM1387" s="139"/>
      <c r="AN1387" s="139"/>
      <c r="AO1387" s="139"/>
      <c r="AP1387" s="139"/>
      <c r="AQ1387" s="140" t="e">
        <f t="shared" si="65"/>
        <v>#N/A</v>
      </c>
      <c r="AR1387" s="103"/>
      <c r="AT1387" s="131" t="str">
        <f t="shared" si="66"/>
        <v>()</v>
      </c>
      <c r="AU1387" s="132" t="e">
        <f t="shared" si="67"/>
        <v>#N/A</v>
      </c>
    </row>
    <row r="1388" spans="1:47">
      <c r="A1388" s="134"/>
      <c r="B1388" s="134"/>
      <c r="C1388" s="135"/>
      <c r="D1388" s="135"/>
      <c r="E1388" s="135"/>
      <c r="F1388" s="135"/>
      <c r="G1388" s="135"/>
      <c r="H1388" s="135"/>
      <c r="I1388" s="135"/>
      <c r="J1388" s="135"/>
      <c r="K1388" s="135"/>
      <c r="L1388" s="135"/>
      <c r="M1388" s="135"/>
      <c r="N1388" s="136"/>
      <c r="O1388" s="137"/>
      <c r="P1388" s="136"/>
      <c r="Q1388" s="136"/>
      <c r="R1388" s="136"/>
      <c r="S1388" s="138"/>
      <c r="T1388" s="149"/>
      <c r="U1388" s="149"/>
      <c r="V1388" s="149"/>
      <c r="W1388" s="149"/>
      <c r="X1388" s="149"/>
      <c r="Y1388" s="149"/>
      <c r="Z1388" s="150"/>
      <c r="AA1388" s="150"/>
      <c r="AB1388" s="150"/>
      <c r="AC1388" s="138"/>
      <c r="AD1388" s="138"/>
      <c r="AE1388" s="138"/>
      <c r="AF1388" s="138"/>
      <c r="AG1388" s="138"/>
      <c r="AH1388" s="138"/>
      <c r="AI1388" s="138"/>
      <c r="AJ1388" s="138"/>
      <c r="AK1388" s="138"/>
      <c r="AL1388" s="138"/>
      <c r="AM1388" s="139"/>
      <c r="AN1388" s="139"/>
      <c r="AO1388" s="139"/>
      <c r="AP1388" s="139"/>
      <c r="AQ1388" s="140" t="e">
        <f t="shared" si="65"/>
        <v>#N/A</v>
      </c>
      <c r="AR1388" s="103"/>
      <c r="AT1388" s="131" t="str">
        <f t="shared" si="66"/>
        <v>()</v>
      </c>
      <c r="AU1388" s="132" t="e">
        <f t="shared" si="67"/>
        <v>#N/A</v>
      </c>
    </row>
    <row r="1389" spans="1:47">
      <c r="A1389" s="134"/>
      <c r="B1389" s="134"/>
      <c r="C1389" s="135"/>
      <c r="D1389" s="135"/>
      <c r="E1389" s="135"/>
      <c r="F1389" s="135"/>
      <c r="G1389" s="135"/>
      <c r="H1389" s="135"/>
      <c r="I1389" s="135"/>
      <c r="J1389" s="135"/>
      <c r="K1389" s="135"/>
      <c r="L1389" s="135"/>
      <c r="M1389" s="135"/>
      <c r="N1389" s="136"/>
      <c r="O1389" s="137"/>
      <c r="P1389" s="136"/>
      <c r="Q1389" s="136"/>
      <c r="R1389" s="136"/>
      <c r="S1389" s="138"/>
      <c r="T1389" s="149"/>
      <c r="U1389" s="149"/>
      <c r="V1389" s="149"/>
      <c r="W1389" s="149"/>
      <c r="X1389" s="149"/>
      <c r="Y1389" s="149"/>
      <c r="Z1389" s="150"/>
      <c r="AA1389" s="150"/>
      <c r="AB1389" s="150"/>
      <c r="AC1389" s="138"/>
      <c r="AD1389" s="138"/>
      <c r="AE1389" s="138"/>
      <c r="AF1389" s="138"/>
      <c r="AG1389" s="138"/>
      <c r="AH1389" s="138"/>
      <c r="AI1389" s="138"/>
      <c r="AJ1389" s="138"/>
      <c r="AK1389" s="138"/>
      <c r="AL1389" s="138"/>
      <c r="AM1389" s="139"/>
      <c r="AN1389" s="139"/>
      <c r="AO1389" s="139"/>
      <c r="AP1389" s="139"/>
      <c r="AQ1389" s="140" t="e">
        <f t="shared" si="65"/>
        <v>#N/A</v>
      </c>
      <c r="AR1389" s="103"/>
      <c r="AT1389" s="131" t="str">
        <f t="shared" si="66"/>
        <v>()</v>
      </c>
      <c r="AU1389" s="132" t="e">
        <f t="shared" si="67"/>
        <v>#N/A</v>
      </c>
    </row>
    <row r="1390" spans="1:47">
      <c r="A1390" s="134"/>
      <c r="B1390" s="134"/>
      <c r="C1390" s="135"/>
      <c r="D1390" s="135"/>
      <c r="E1390" s="135"/>
      <c r="F1390" s="135"/>
      <c r="G1390" s="135"/>
      <c r="H1390" s="135"/>
      <c r="I1390" s="135"/>
      <c r="J1390" s="135"/>
      <c r="K1390" s="135"/>
      <c r="L1390" s="135"/>
      <c r="M1390" s="135"/>
      <c r="N1390" s="136"/>
      <c r="O1390" s="137"/>
      <c r="P1390" s="136"/>
      <c r="Q1390" s="136"/>
      <c r="R1390" s="136"/>
      <c r="S1390" s="138"/>
      <c r="T1390" s="149"/>
      <c r="U1390" s="149"/>
      <c r="V1390" s="149"/>
      <c r="W1390" s="149"/>
      <c r="X1390" s="149"/>
      <c r="Y1390" s="149"/>
      <c r="Z1390" s="150"/>
      <c r="AA1390" s="150"/>
      <c r="AB1390" s="150"/>
      <c r="AC1390" s="138"/>
      <c r="AD1390" s="138"/>
      <c r="AE1390" s="138"/>
      <c r="AF1390" s="138"/>
      <c r="AG1390" s="138"/>
      <c r="AH1390" s="138"/>
      <c r="AI1390" s="138"/>
      <c r="AJ1390" s="138"/>
      <c r="AK1390" s="138"/>
      <c r="AL1390" s="138"/>
      <c r="AM1390" s="139"/>
      <c r="AN1390" s="139"/>
      <c r="AO1390" s="139"/>
      <c r="AP1390" s="139"/>
      <c r="AQ1390" s="140" t="e">
        <f t="shared" si="65"/>
        <v>#N/A</v>
      </c>
      <c r="AR1390" s="103"/>
      <c r="AT1390" s="131" t="str">
        <f t="shared" si="66"/>
        <v>()</v>
      </c>
      <c r="AU1390" s="132" t="e">
        <f t="shared" si="67"/>
        <v>#N/A</v>
      </c>
    </row>
    <row r="1391" spans="1:47">
      <c r="A1391" s="134"/>
      <c r="B1391" s="134"/>
      <c r="C1391" s="135"/>
      <c r="D1391" s="135"/>
      <c r="E1391" s="135"/>
      <c r="F1391" s="135"/>
      <c r="G1391" s="135"/>
      <c r="H1391" s="135"/>
      <c r="I1391" s="135"/>
      <c r="J1391" s="135"/>
      <c r="K1391" s="135"/>
      <c r="L1391" s="135"/>
      <c r="M1391" s="135"/>
      <c r="N1391" s="136"/>
      <c r="O1391" s="137"/>
      <c r="P1391" s="136"/>
      <c r="Q1391" s="136"/>
      <c r="R1391" s="136"/>
      <c r="S1391" s="138"/>
      <c r="T1391" s="149"/>
      <c r="U1391" s="149"/>
      <c r="V1391" s="149"/>
      <c r="W1391" s="149"/>
      <c r="X1391" s="149"/>
      <c r="Y1391" s="149"/>
      <c r="Z1391" s="150"/>
      <c r="AA1391" s="150"/>
      <c r="AB1391" s="150"/>
      <c r="AC1391" s="138"/>
      <c r="AD1391" s="138"/>
      <c r="AE1391" s="138"/>
      <c r="AF1391" s="138"/>
      <c r="AG1391" s="138"/>
      <c r="AH1391" s="138"/>
      <c r="AI1391" s="138"/>
      <c r="AJ1391" s="138"/>
      <c r="AK1391" s="138"/>
      <c r="AL1391" s="138"/>
      <c r="AM1391" s="139"/>
      <c r="AN1391" s="139"/>
      <c r="AO1391" s="139"/>
      <c r="AP1391" s="139"/>
      <c r="AQ1391" s="140" t="e">
        <f t="shared" si="65"/>
        <v>#N/A</v>
      </c>
      <c r="AR1391" s="103"/>
      <c r="AT1391" s="131" t="str">
        <f t="shared" si="66"/>
        <v>()</v>
      </c>
      <c r="AU1391" s="132" t="e">
        <f t="shared" si="67"/>
        <v>#N/A</v>
      </c>
    </row>
    <row r="1392" spans="1:47">
      <c r="A1392" s="134"/>
      <c r="B1392" s="134"/>
      <c r="C1392" s="135"/>
      <c r="D1392" s="135"/>
      <c r="E1392" s="135"/>
      <c r="F1392" s="135"/>
      <c r="G1392" s="135"/>
      <c r="H1392" s="135"/>
      <c r="I1392" s="135"/>
      <c r="J1392" s="135"/>
      <c r="K1392" s="135"/>
      <c r="L1392" s="135"/>
      <c r="M1392" s="135"/>
      <c r="N1392" s="136"/>
      <c r="O1392" s="137"/>
      <c r="P1392" s="136"/>
      <c r="Q1392" s="136"/>
      <c r="R1392" s="136"/>
      <c r="S1392" s="138"/>
      <c r="T1392" s="149"/>
      <c r="U1392" s="149"/>
      <c r="V1392" s="149"/>
      <c r="W1392" s="149"/>
      <c r="X1392" s="149"/>
      <c r="Y1392" s="149"/>
      <c r="Z1392" s="150"/>
      <c r="AA1392" s="150"/>
      <c r="AB1392" s="150"/>
      <c r="AC1392" s="138"/>
      <c r="AD1392" s="138"/>
      <c r="AE1392" s="138"/>
      <c r="AF1392" s="138"/>
      <c r="AG1392" s="138"/>
      <c r="AH1392" s="138"/>
      <c r="AI1392" s="138"/>
      <c r="AJ1392" s="138"/>
      <c r="AK1392" s="138"/>
      <c r="AL1392" s="138"/>
      <c r="AM1392" s="139"/>
      <c r="AN1392" s="139"/>
      <c r="AO1392" s="139"/>
      <c r="AP1392" s="139"/>
      <c r="AQ1392" s="140" t="e">
        <f t="shared" si="65"/>
        <v>#N/A</v>
      </c>
      <c r="AR1392" s="103"/>
      <c r="AT1392" s="131" t="str">
        <f t="shared" si="66"/>
        <v>()</v>
      </c>
      <c r="AU1392" s="132" t="e">
        <f t="shared" si="67"/>
        <v>#N/A</v>
      </c>
    </row>
    <row r="1393" spans="1:47">
      <c r="A1393" s="134"/>
      <c r="B1393" s="134"/>
      <c r="C1393" s="135"/>
      <c r="D1393" s="135"/>
      <c r="E1393" s="135"/>
      <c r="F1393" s="135"/>
      <c r="G1393" s="135"/>
      <c r="H1393" s="135"/>
      <c r="I1393" s="135"/>
      <c r="J1393" s="135"/>
      <c r="K1393" s="135"/>
      <c r="L1393" s="135"/>
      <c r="M1393" s="135"/>
      <c r="N1393" s="136"/>
      <c r="O1393" s="137"/>
      <c r="P1393" s="136"/>
      <c r="Q1393" s="136"/>
      <c r="R1393" s="136"/>
      <c r="S1393" s="138"/>
      <c r="T1393" s="149"/>
      <c r="U1393" s="149"/>
      <c r="V1393" s="149"/>
      <c r="W1393" s="149"/>
      <c r="X1393" s="149"/>
      <c r="Y1393" s="149"/>
      <c r="Z1393" s="150"/>
      <c r="AA1393" s="150"/>
      <c r="AB1393" s="150"/>
      <c r="AC1393" s="138"/>
      <c r="AD1393" s="138"/>
      <c r="AE1393" s="138"/>
      <c r="AF1393" s="138"/>
      <c r="AG1393" s="138"/>
      <c r="AH1393" s="138"/>
      <c r="AI1393" s="138"/>
      <c r="AJ1393" s="138"/>
      <c r="AK1393" s="138"/>
      <c r="AL1393" s="138"/>
      <c r="AM1393" s="139"/>
      <c r="AN1393" s="139"/>
      <c r="AO1393" s="139"/>
      <c r="AP1393" s="139"/>
      <c r="AQ1393" s="140" t="e">
        <f t="shared" si="65"/>
        <v>#N/A</v>
      </c>
      <c r="AR1393" s="103"/>
      <c r="AT1393" s="131" t="str">
        <f t="shared" si="66"/>
        <v>()</v>
      </c>
      <c r="AU1393" s="132" t="e">
        <f t="shared" si="67"/>
        <v>#N/A</v>
      </c>
    </row>
    <row r="1394" spans="1:47">
      <c r="A1394" s="134"/>
      <c r="B1394" s="134"/>
      <c r="C1394" s="135"/>
      <c r="D1394" s="135"/>
      <c r="E1394" s="135"/>
      <c r="F1394" s="135"/>
      <c r="G1394" s="135"/>
      <c r="H1394" s="135"/>
      <c r="I1394" s="135"/>
      <c r="J1394" s="135"/>
      <c r="K1394" s="135"/>
      <c r="L1394" s="135"/>
      <c r="M1394" s="135"/>
      <c r="N1394" s="136"/>
      <c r="O1394" s="137"/>
      <c r="P1394" s="136"/>
      <c r="Q1394" s="136"/>
      <c r="R1394" s="136"/>
      <c r="S1394" s="138"/>
      <c r="T1394" s="149"/>
      <c r="U1394" s="149"/>
      <c r="V1394" s="149"/>
      <c r="W1394" s="149"/>
      <c r="X1394" s="149"/>
      <c r="Y1394" s="149"/>
      <c r="Z1394" s="150"/>
      <c r="AA1394" s="150"/>
      <c r="AB1394" s="150"/>
      <c r="AC1394" s="138"/>
      <c r="AD1394" s="138"/>
      <c r="AE1394" s="138"/>
      <c r="AF1394" s="138"/>
      <c r="AG1394" s="138"/>
      <c r="AH1394" s="138"/>
      <c r="AI1394" s="138"/>
      <c r="AJ1394" s="138"/>
      <c r="AK1394" s="138"/>
      <c r="AL1394" s="138"/>
      <c r="AM1394" s="139"/>
      <c r="AN1394" s="139"/>
      <c r="AO1394" s="139"/>
      <c r="AP1394" s="139"/>
      <c r="AQ1394" s="140" t="e">
        <f t="shared" si="65"/>
        <v>#N/A</v>
      </c>
      <c r="AR1394" s="103"/>
      <c r="AT1394" s="131" t="str">
        <f t="shared" si="66"/>
        <v>()</v>
      </c>
      <c r="AU1394" s="132" t="e">
        <f t="shared" si="67"/>
        <v>#N/A</v>
      </c>
    </row>
    <row r="1395" spans="1:47">
      <c r="A1395" s="134"/>
      <c r="B1395" s="134"/>
      <c r="C1395" s="135"/>
      <c r="D1395" s="135"/>
      <c r="E1395" s="135"/>
      <c r="F1395" s="135"/>
      <c r="G1395" s="135"/>
      <c r="H1395" s="135"/>
      <c r="I1395" s="135"/>
      <c r="J1395" s="135"/>
      <c r="K1395" s="135"/>
      <c r="L1395" s="135"/>
      <c r="M1395" s="135"/>
      <c r="N1395" s="136"/>
      <c r="O1395" s="137"/>
      <c r="P1395" s="136"/>
      <c r="Q1395" s="136"/>
      <c r="R1395" s="136"/>
      <c r="S1395" s="138"/>
      <c r="T1395" s="149"/>
      <c r="U1395" s="149"/>
      <c r="V1395" s="149"/>
      <c r="W1395" s="149"/>
      <c r="X1395" s="149"/>
      <c r="Y1395" s="149"/>
      <c r="Z1395" s="150"/>
      <c r="AA1395" s="150"/>
      <c r="AB1395" s="150"/>
      <c r="AC1395" s="138"/>
      <c r="AD1395" s="138"/>
      <c r="AE1395" s="138"/>
      <c r="AF1395" s="138"/>
      <c r="AG1395" s="138"/>
      <c r="AH1395" s="138"/>
      <c r="AI1395" s="138"/>
      <c r="AJ1395" s="138"/>
      <c r="AK1395" s="138"/>
      <c r="AL1395" s="138"/>
      <c r="AM1395" s="139"/>
      <c r="AN1395" s="139"/>
      <c r="AO1395" s="139"/>
      <c r="AP1395" s="139"/>
      <c r="AQ1395" s="140" t="e">
        <f t="shared" si="65"/>
        <v>#N/A</v>
      </c>
      <c r="AR1395" s="103"/>
      <c r="AT1395" s="131" t="str">
        <f t="shared" si="66"/>
        <v>()</v>
      </c>
      <c r="AU1395" s="132" t="e">
        <f t="shared" si="67"/>
        <v>#N/A</v>
      </c>
    </row>
    <row r="1396" spans="1:47">
      <c r="A1396" s="134"/>
      <c r="B1396" s="134"/>
      <c r="C1396" s="135"/>
      <c r="D1396" s="135"/>
      <c r="E1396" s="135"/>
      <c r="F1396" s="135"/>
      <c r="G1396" s="135"/>
      <c r="H1396" s="135"/>
      <c r="I1396" s="135"/>
      <c r="J1396" s="135"/>
      <c r="K1396" s="135"/>
      <c r="L1396" s="135"/>
      <c r="M1396" s="135"/>
      <c r="N1396" s="136"/>
      <c r="O1396" s="137"/>
      <c r="P1396" s="136"/>
      <c r="Q1396" s="136"/>
      <c r="R1396" s="136"/>
      <c r="S1396" s="138"/>
      <c r="T1396" s="149"/>
      <c r="U1396" s="149"/>
      <c r="V1396" s="149"/>
      <c r="W1396" s="149"/>
      <c r="X1396" s="149"/>
      <c r="Y1396" s="149"/>
      <c r="Z1396" s="150"/>
      <c r="AA1396" s="150"/>
      <c r="AB1396" s="150"/>
      <c r="AC1396" s="138"/>
      <c r="AD1396" s="138"/>
      <c r="AE1396" s="138"/>
      <c r="AF1396" s="138"/>
      <c r="AG1396" s="138"/>
      <c r="AH1396" s="138"/>
      <c r="AI1396" s="138"/>
      <c r="AJ1396" s="138"/>
      <c r="AK1396" s="138"/>
      <c r="AL1396" s="138"/>
      <c r="AM1396" s="139"/>
      <c r="AN1396" s="139"/>
      <c r="AO1396" s="139"/>
      <c r="AP1396" s="139"/>
      <c r="AQ1396" s="140" t="e">
        <f t="shared" si="65"/>
        <v>#N/A</v>
      </c>
      <c r="AR1396" s="103"/>
      <c r="AT1396" s="131" t="str">
        <f t="shared" si="66"/>
        <v>()</v>
      </c>
      <c r="AU1396" s="132" t="e">
        <f t="shared" si="67"/>
        <v>#N/A</v>
      </c>
    </row>
    <row r="1397" spans="1:47">
      <c r="A1397" s="134"/>
      <c r="B1397" s="134"/>
      <c r="C1397" s="135"/>
      <c r="D1397" s="135"/>
      <c r="E1397" s="135"/>
      <c r="F1397" s="135"/>
      <c r="G1397" s="135"/>
      <c r="H1397" s="135"/>
      <c r="I1397" s="135"/>
      <c r="J1397" s="135"/>
      <c r="K1397" s="135"/>
      <c r="L1397" s="135"/>
      <c r="M1397" s="135"/>
      <c r="N1397" s="136"/>
      <c r="O1397" s="137"/>
      <c r="P1397" s="136"/>
      <c r="Q1397" s="136"/>
      <c r="R1397" s="136"/>
      <c r="S1397" s="138"/>
      <c r="T1397" s="149"/>
      <c r="U1397" s="149"/>
      <c r="V1397" s="149"/>
      <c r="W1397" s="149"/>
      <c r="X1397" s="149"/>
      <c r="Y1397" s="149"/>
      <c r="Z1397" s="150"/>
      <c r="AA1397" s="150"/>
      <c r="AB1397" s="150"/>
      <c r="AC1397" s="138"/>
      <c r="AD1397" s="138"/>
      <c r="AE1397" s="138"/>
      <c r="AF1397" s="138"/>
      <c r="AG1397" s="138"/>
      <c r="AH1397" s="138"/>
      <c r="AI1397" s="138"/>
      <c r="AJ1397" s="138"/>
      <c r="AK1397" s="138"/>
      <c r="AL1397" s="138"/>
      <c r="AM1397" s="139"/>
      <c r="AN1397" s="139"/>
      <c r="AO1397" s="139"/>
      <c r="AP1397" s="139"/>
      <c r="AQ1397" s="140" t="e">
        <f t="shared" si="65"/>
        <v>#N/A</v>
      </c>
      <c r="AR1397" s="103"/>
      <c r="AT1397" s="131" t="str">
        <f t="shared" si="66"/>
        <v>()</v>
      </c>
      <c r="AU1397" s="132" t="e">
        <f t="shared" si="67"/>
        <v>#N/A</v>
      </c>
    </row>
    <row r="1398" spans="1:47">
      <c r="A1398" s="134"/>
      <c r="B1398" s="134"/>
      <c r="C1398" s="135"/>
      <c r="D1398" s="135"/>
      <c r="E1398" s="135"/>
      <c r="F1398" s="135"/>
      <c r="G1398" s="135"/>
      <c r="H1398" s="135"/>
      <c r="I1398" s="135"/>
      <c r="J1398" s="135"/>
      <c r="K1398" s="135"/>
      <c r="L1398" s="135"/>
      <c r="M1398" s="135"/>
      <c r="N1398" s="136"/>
      <c r="O1398" s="137"/>
      <c r="P1398" s="136"/>
      <c r="Q1398" s="136"/>
      <c r="R1398" s="136"/>
      <c r="S1398" s="138"/>
      <c r="T1398" s="149"/>
      <c r="U1398" s="149"/>
      <c r="V1398" s="149"/>
      <c r="W1398" s="149"/>
      <c r="X1398" s="149"/>
      <c r="Y1398" s="149"/>
      <c r="Z1398" s="150"/>
      <c r="AA1398" s="150"/>
      <c r="AB1398" s="150"/>
      <c r="AC1398" s="138"/>
      <c r="AD1398" s="138"/>
      <c r="AE1398" s="138"/>
      <c r="AF1398" s="138"/>
      <c r="AG1398" s="138"/>
      <c r="AH1398" s="138"/>
      <c r="AI1398" s="138"/>
      <c r="AJ1398" s="138"/>
      <c r="AK1398" s="138"/>
      <c r="AL1398" s="138"/>
      <c r="AM1398" s="139"/>
      <c r="AN1398" s="139"/>
      <c r="AO1398" s="139"/>
      <c r="AP1398" s="139"/>
      <c r="AQ1398" s="140" t="e">
        <f t="shared" si="65"/>
        <v>#N/A</v>
      </c>
      <c r="AR1398" s="103"/>
      <c r="AT1398" s="131" t="str">
        <f t="shared" si="66"/>
        <v>()</v>
      </c>
      <c r="AU1398" s="132" t="e">
        <f t="shared" si="67"/>
        <v>#N/A</v>
      </c>
    </row>
    <row r="1399" spans="1:47">
      <c r="A1399" s="134"/>
      <c r="B1399" s="134"/>
      <c r="C1399" s="135"/>
      <c r="D1399" s="135"/>
      <c r="E1399" s="135"/>
      <c r="F1399" s="135"/>
      <c r="G1399" s="135"/>
      <c r="H1399" s="135"/>
      <c r="I1399" s="135"/>
      <c r="J1399" s="135"/>
      <c r="K1399" s="135"/>
      <c r="L1399" s="135"/>
      <c r="M1399" s="135"/>
      <c r="N1399" s="136"/>
      <c r="O1399" s="137"/>
      <c r="P1399" s="136"/>
      <c r="Q1399" s="136"/>
      <c r="R1399" s="136"/>
      <c r="S1399" s="138"/>
      <c r="T1399" s="149"/>
      <c r="U1399" s="149"/>
      <c r="V1399" s="149"/>
      <c r="W1399" s="149"/>
      <c r="X1399" s="149"/>
      <c r="Y1399" s="149"/>
      <c r="Z1399" s="150"/>
      <c r="AA1399" s="150"/>
      <c r="AB1399" s="150"/>
      <c r="AC1399" s="138"/>
      <c r="AD1399" s="138"/>
      <c r="AE1399" s="138"/>
      <c r="AF1399" s="138"/>
      <c r="AG1399" s="138"/>
      <c r="AH1399" s="138"/>
      <c r="AI1399" s="138"/>
      <c r="AJ1399" s="138"/>
      <c r="AK1399" s="138"/>
      <c r="AL1399" s="138"/>
      <c r="AM1399" s="139"/>
      <c r="AN1399" s="139"/>
      <c r="AO1399" s="139"/>
      <c r="AP1399" s="139"/>
      <c r="AQ1399" s="140" t="e">
        <f t="shared" si="65"/>
        <v>#N/A</v>
      </c>
      <c r="AR1399" s="103"/>
      <c r="AT1399" s="131" t="str">
        <f t="shared" si="66"/>
        <v>()</v>
      </c>
      <c r="AU1399" s="132" t="e">
        <f t="shared" si="67"/>
        <v>#N/A</v>
      </c>
    </row>
    <row r="1400" spans="1:47">
      <c r="A1400" s="134"/>
      <c r="B1400" s="134"/>
      <c r="C1400" s="135"/>
      <c r="D1400" s="135"/>
      <c r="E1400" s="135"/>
      <c r="F1400" s="135"/>
      <c r="G1400" s="135"/>
      <c r="H1400" s="135"/>
      <c r="I1400" s="135"/>
      <c r="J1400" s="135"/>
      <c r="K1400" s="135"/>
      <c r="L1400" s="135"/>
      <c r="M1400" s="135"/>
      <c r="N1400" s="136"/>
      <c r="O1400" s="137"/>
      <c r="P1400" s="136"/>
      <c r="Q1400" s="136"/>
      <c r="R1400" s="136"/>
      <c r="S1400" s="138"/>
      <c r="T1400" s="149"/>
      <c r="U1400" s="149"/>
      <c r="V1400" s="149"/>
      <c r="W1400" s="149"/>
      <c r="X1400" s="149"/>
      <c r="Y1400" s="149"/>
      <c r="Z1400" s="150"/>
      <c r="AA1400" s="150"/>
      <c r="AB1400" s="150"/>
      <c r="AC1400" s="138"/>
      <c r="AD1400" s="138"/>
      <c r="AE1400" s="138"/>
      <c r="AF1400" s="138"/>
      <c r="AG1400" s="138"/>
      <c r="AH1400" s="138"/>
      <c r="AI1400" s="138"/>
      <c r="AJ1400" s="138"/>
      <c r="AK1400" s="138"/>
      <c r="AL1400" s="138"/>
      <c r="AM1400" s="139"/>
      <c r="AN1400" s="139"/>
      <c r="AO1400" s="139"/>
      <c r="AP1400" s="139"/>
      <c r="AQ1400" s="140" t="e">
        <f t="shared" si="65"/>
        <v>#N/A</v>
      </c>
      <c r="AR1400" s="103"/>
      <c r="AT1400" s="131" t="str">
        <f t="shared" si="66"/>
        <v>()</v>
      </c>
      <c r="AU1400" s="132" t="e">
        <f t="shared" si="67"/>
        <v>#N/A</v>
      </c>
    </row>
    <row r="1401" spans="1:47">
      <c r="A1401" s="134"/>
      <c r="B1401" s="134"/>
      <c r="C1401" s="135"/>
      <c r="D1401" s="135"/>
      <c r="E1401" s="135"/>
      <c r="F1401" s="135"/>
      <c r="G1401" s="135"/>
      <c r="H1401" s="135"/>
      <c r="I1401" s="135"/>
      <c r="J1401" s="135"/>
      <c r="K1401" s="135"/>
      <c r="L1401" s="135"/>
      <c r="M1401" s="135"/>
      <c r="N1401" s="136"/>
      <c r="O1401" s="137"/>
      <c r="P1401" s="136"/>
      <c r="Q1401" s="136"/>
      <c r="R1401" s="136"/>
      <c r="S1401" s="138"/>
      <c r="T1401" s="149"/>
      <c r="U1401" s="149"/>
      <c r="V1401" s="149"/>
      <c r="W1401" s="149"/>
      <c r="X1401" s="149"/>
      <c r="Y1401" s="149"/>
      <c r="Z1401" s="150"/>
      <c r="AA1401" s="150"/>
      <c r="AB1401" s="150"/>
      <c r="AC1401" s="138"/>
      <c r="AD1401" s="138"/>
      <c r="AE1401" s="138"/>
      <c r="AF1401" s="138"/>
      <c r="AG1401" s="138"/>
      <c r="AH1401" s="138"/>
      <c r="AI1401" s="138"/>
      <c r="AJ1401" s="138"/>
      <c r="AK1401" s="138"/>
      <c r="AL1401" s="138"/>
      <c r="AM1401" s="139"/>
      <c r="AN1401" s="139"/>
      <c r="AO1401" s="139"/>
      <c r="AP1401" s="139"/>
      <c r="AQ1401" s="140" t="e">
        <f t="shared" si="65"/>
        <v>#N/A</v>
      </c>
      <c r="AR1401" s="103"/>
      <c r="AT1401" s="131" t="str">
        <f t="shared" si="66"/>
        <v>()</v>
      </c>
      <c r="AU1401" s="132" t="e">
        <f t="shared" si="67"/>
        <v>#N/A</v>
      </c>
    </row>
    <row r="1402" spans="1:47">
      <c r="A1402" s="134"/>
      <c r="B1402" s="134"/>
      <c r="C1402" s="135"/>
      <c r="D1402" s="135"/>
      <c r="E1402" s="135"/>
      <c r="F1402" s="135"/>
      <c r="G1402" s="135"/>
      <c r="H1402" s="135"/>
      <c r="I1402" s="135"/>
      <c r="J1402" s="135"/>
      <c r="K1402" s="135"/>
      <c r="L1402" s="135"/>
      <c r="M1402" s="135"/>
      <c r="N1402" s="136"/>
      <c r="O1402" s="137"/>
      <c r="P1402" s="136"/>
      <c r="Q1402" s="136"/>
      <c r="R1402" s="136"/>
      <c r="S1402" s="138"/>
      <c r="T1402" s="149"/>
      <c r="U1402" s="149"/>
      <c r="V1402" s="149"/>
      <c r="W1402" s="149"/>
      <c r="X1402" s="149"/>
      <c r="Y1402" s="149"/>
      <c r="Z1402" s="150"/>
      <c r="AA1402" s="150"/>
      <c r="AB1402" s="150"/>
      <c r="AC1402" s="138"/>
      <c r="AD1402" s="138"/>
      <c r="AE1402" s="138"/>
      <c r="AF1402" s="138"/>
      <c r="AG1402" s="138"/>
      <c r="AH1402" s="138"/>
      <c r="AI1402" s="138"/>
      <c r="AJ1402" s="138"/>
      <c r="AK1402" s="138"/>
      <c r="AL1402" s="138"/>
      <c r="AM1402" s="139"/>
      <c r="AN1402" s="139"/>
      <c r="AO1402" s="139"/>
      <c r="AP1402" s="139"/>
      <c r="AQ1402" s="140" t="e">
        <f t="shared" si="65"/>
        <v>#N/A</v>
      </c>
      <c r="AR1402" s="103"/>
      <c r="AT1402" s="131" t="str">
        <f t="shared" si="66"/>
        <v>()</v>
      </c>
      <c r="AU1402" s="132" t="e">
        <f t="shared" si="67"/>
        <v>#N/A</v>
      </c>
    </row>
    <row r="1403" spans="1:47">
      <c r="A1403" s="134"/>
      <c r="B1403" s="134"/>
      <c r="C1403" s="135"/>
      <c r="D1403" s="135"/>
      <c r="E1403" s="135"/>
      <c r="F1403" s="135"/>
      <c r="G1403" s="135"/>
      <c r="H1403" s="135"/>
      <c r="I1403" s="135"/>
      <c r="J1403" s="135"/>
      <c r="K1403" s="135"/>
      <c r="L1403" s="135"/>
      <c r="M1403" s="135"/>
      <c r="N1403" s="136"/>
      <c r="O1403" s="137"/>
      <c r="P1403" s="136"/>
      <c r="Q1403" s="136"/>
      <c r="R1403" s="136"/>
      <c r="S1403" s="138"/>
      <c r="T1403" s="149"/>
      <c r="U1403" s="149"/>
      <c r="V1403" s="149"/>
      <c r="W1403" s="149"/>
      <c r="X1403" s="149"/>
      <c r="Y1403" s="149"/>
      <c r="Z1403" s="150"/>
      <c r="AA1403" s="150"/>
      <c r="AB1403" s="150"/>
      <c r="AC1403" s="138"/>
      <c r="AD1403" s="138"/>
      <c r="AE1403" s="138"/>
      <c r="AF1403" s="138"/>
      <c r="AG1403" s="138"/>
      <c r="AH1403" s="138"/>
      <c r="AI1403" s="138"/>
      <c r="AJ1403" s="138"/>
      <c r="AK1403" s="138"/>
      <c r="AL1403" s="138"/>
      <c r="AM1403" s="139"/>
      <c r="AN1403" s="139"/>
      <c r="AO1403" s="139"/>
      <c r="AP1403" s="139"/>
      <c r="AQ1403" s="140" t="e">
        <f t="shared" si="65"/>
        <v>#N/A</v>
      </c>
      <c r="AR1403" s="103"/>
      <c r="AT1403" s="131" t="str">
        <f t="shared" si="66"/>
        <v>()</v>
      </c>
      <c r="AU1403" s="132" t="e">
        <f t="shared" si="67"/>
        <v>#N/A</v>
      </c>
    </row>
    <row r="1404" spans="1:47">
      <c r="A1404" s="134"/>
      <c r="B1404" s="134"/>
      <c r="C1404" s="135"/>
      <c r="D1404" s="135"/>
      <c r="E1404" s="135"/>
      <c r="F1404" s="135"/>
      <c r="G1404" s="135"/>
      <c r="H1404" s="135"/>
      <c r="I1404" s="135"/>
      <c r="J1404" s="135"/>
      <c r="K1404" s="135"/>
      <c r="L1404" s="135"/>
      <c r="M1404" s="135"/>
      <c r="N1404" s="136"/>
      <c r="O1404" s="137"/>
      <c r="P1404" s="136"/>
      <c r="Q1404" s="136"/>
      <c r="R1404" s="136"/>
      <c r="S1404" s="138"/>
      <c r="T1404" s="149"/>
      <c r="U1404" s="149"/>
      <c r="V1404" s="149"/>
      <c r="W1404" s="149"/>
      <c r="X1404" s="149"/>
      <c r="Y1404" s="149"/>
      <c r="Z1404" s="150"/>
      <c r="AA1404" s="150"/>
      <c r="AB1404" s="150"/>
      <c r="AC1404" s="138"/>
      <c r="AD1404" s="138"/>
      <c r="AE1404" s="138"/>
      <c r="AF1404" s="138"/>
      <c r="AG1404" s="138"/>
      <c r="AH1404" s="138"/>
      <c r="AI1404" s="138"/>
      <c r="AJ1404" s="138"/>
      <c r="AK1404" s="138"/>
      <c r="AL1404" s="138"/>
      <c r="AM1404" s="139"/>
      <c r="AN1404" s="139"/>
      <c r="AO1404" s="139"/>
      <c r="AP1404" s="139"/>
      <c r="AQ1404" s="140" t="e">
        <f t="shared" si="65"/>
        <v>#N/A</v>
      </c>
      <c r="AR1404" s="103"/>
      <c r="AT1404" s="131" t="str">
        <f t="shared" si="66"/>
        <v>()</v>
      </c>
      <c r="AU1404" s="132" t="e">
        <f t="shared" si="67"/>
        <v>#N/A</v>
      </c>
    </row>
    <row r="1405" spans="1:47">
      <c r="A1405" s="134"/>
      <c r="B1405" s="134"/>
      <c r="C1405" s="135"/>
      <c r="D1405" s="135"/>
      <c r="E1405" s="135"/>
      <c r="F1405" s="135"/>
      <c r="G1405" s="135"/>
      <c r="H1405" s="135"/>
      <c r="I1405" s="135"/>
      <c r="J1405" s="135"/>
      <c r="K1405" s="135"/>
      <c r="L1405" s="135"/>
      <c r="M1405" s="135"/>
      <c r="N1405" s="136"/>
      <c r="O1405" s="137"/>
      <c r="P1405" s="136"/>
      <c r="Q1405" s="136"/>
      <c r="R1405" s="136"/>
      <c r="S1405" s="138"/>
      <c r="T1405" s="149"/>
      <c r="U1405" s="149"/>
      <c r="V1405" s="149"/>
      <c r="W1405" s="149"/>
      <c r="X1405" s="149"/>
      <c r="Y1405" s="149"/>
      <c r="Z1405" s="150"/>
      <c r="AA1405" s="150"/>
      <c r="AB1405" s="150"/>
      <c r="AC1405" s="138"/>
      <c r="AD1405" s="138"/>
      <c r="AE1405" s="138"/>
      <c r="AF1405" s="138"/>
      <c r="AG1405" s="138"/>
      <c r="AH1405" s="138"/>
      <c r="AI1405" s="138"/>
      <c r="AJ1405" s="138"/>
      <c r="AK1405" s="138"/>
      <c r="AL1405" s="138"/>
      <c r="AM1405" s="139"/>
      <c r="AN1405" s="139"/>
      <c r="AO1405" s="139"/>
      <c r="AP1405" s="139"/>
      <c r="AQ1405" s="140" t="e">
        <f t="shared" si="65"/>
        <v>#N/A</v>
      </c>
      <c r="AR1405" s="103"/>
      <c r="AT1405" s="131" t="str">
        <f t="shared" si="66"/>
        <v>()</v>
      </c>
      <c r="AU1405" s="132" t="e">
        <f t="shared" si="67"/>
        <v>#N/A</v>
      </c>
    </row>
    <row r="1406" spans="1:47">
      <c r="A1406" s="134"/>
      <c r="B1406" s="134"/>
      <c r="C1406" s="135"/>
      <c r="D1406" s="135"/>
      <c r="E1406" s="135"/>
      <c r="F1406" s="135"/>
      <c r="G1406" s="135"/>
      <c r="H1406" s="135"/>
      <c r="I1406" s="135"/>
      <c r="J1406" s="135"/>
      <c r="K1406" s="135"/>
      <c r="L1406" s="135"/>
      <c r="M1406" s="135"/>
      <c r="N1406" s="136"/>
      <c r="O1406" s="137"/>
      <c r="P1406" s="136"/>
      <c r="Q1406" s="136"/>
      <c r="R1406" s="136"/>
      <c r="S1406" s="138"/>
      <c r="T1406" s="149"/>
      <c r="U1406" s="149"/>
      <c r="V1406" s="149"/>
      <c r="W1406" s="149"/>
      <c r="X1406" s="149"/>
      <c r="Y1406" s="149"/>
      <c r="Z1406" s="150"/>
      <c r="AA1406" s="150"/>
      <c r="AB1406" s="150"/>
      <c r="AC1406" s="138"/>
      <c r="AD1406" s="138"/>
      <c r="AE1406" s="138"/>
      <c r="AF1406" s="138"/>
      <c r="AG1406" s="138"/>
      <c r="AH1406" s="138"/>
      <c r="AI1406" s="138"/>
      <c r="AJ1406" s="138"/>
      <c r="AK1406" s="138"/>
      <c r="AL1406" s="138"/>
      <c r="AM1406" s="139"/>
      <c r="AN1406" s="139"/>
      <c r="AO1406" s="139"/>
      <c r="AP1406" s="139"/>
      <c r="AQ1406" s="140" t="e">
        <f t="shared" si="65"/>
        <v>#N/A</v>
      </c>
      <c r="AR1406" s="103"/>
      <c r="AT1406" s="131" t="str">
        <f t="shared" si="66"/>
        <v>()</v>
      </c>
      <c r="AU1406" s="132" t="e">
        <f t="shared" si="67"/>
        <v>#N/A</v>
      </c>
    </row>
    <row r="1407" spans="1:47">
      <c r="A1407" s="134"/>
      <c r="B1407" s="134"/>
      <c r="C1407" s="135"/>
      <c r="D1407" s="135"/>
      <c r="E1407" s="135"/>
      <c r="F1407" s="135"/>
      <c r="G1407" s="135"/>
      <c r="H1407" s="135"/>
      <c r="I1407" s="135"/>
      <c r="J1407" s="135"/>
      <c r="K1407" s="135"/>
      <c r="L1407" s="135"/>
      <c r="M1407" s="135"/>
      <c r="N1407" s="136"/>
      <c r="O1407" s="137"/>
      <c r="P1407" s="136"/>
      <c r="Q1407" s="136"/>
      <c r="R1407" s="136"/>
      <c r="S1407" s="138"/>
      <c r="T1407" s="149"/>
      <c r="U1407" s="149"/>
      <c r="V1407" s="149"/>
      <c r="W1407" s="149"/>
      <c r="X1407" s="149"/>
      <c r="Y1407" s="149"/>
      <c r="Z1407" s="150"/>
      <c r="AA1407" s="150"/>
      <c r="AB1407" s="150"/>
      <c r="AC1407" s="138"/>
      <c r="AD1407" s="138"/>
      <c r="AE1407" s="138"/>
      <c r="AF1407" s="138"/>
      <c r="AG1407" s="138"/>
      <c r="AH1407" s="138"/>
      <c r="AI1407" s="138"/>
      <c r="AJ1407" s="138"/>
      <c r="AK1407" s="138"/>
      <c r="AL1407" s="138"/>
      <c r="AM1407" s="139"/>
      <c r="AN1407" s="139"/>
      <c r="AO1407" s="139"/>
      <c r="AP1407" s="139"/>
      <c r="AQ1407" s="140" t="e">
        <f t="shared" si="65"/>
        <v>#N/A</v>
      </c>
      <c r="AR1407" s="103"/>
      <c r="AT1407" s="131" t="str">
        <f t="shared" si="66"/>
        <v>()</v>
      </c>
      <c r="AU1407" s="132" t="e">
        <f t="shared" si="67"/>
        <v>#N/A</v>
      </c>
    </row>
    <row r="1408" spans="1:47">
      <c r="A1408" s="134"/>
      <c r="B1408" s="134"/>
      <c r="C1408" s="135"/>
      <c r="D1408" s="135"/>
      <c r="E1408" s="135"/>
      <c r="F1408" s="135"/>
      <c r="G1408" s="135"/>
      <c r="H1408" s="135"/>
      <c r="I1408" s="135"/>
      <c r="J1408" s="135"/>
      <c r="K1408" s="135"/>
      <c r="L1408" s="135"/>
      <c r="M1408" s="135"/>
      <c r="N1408" s="136"/>
      <c r="O1408" s="137"/>
      <c r="P1408" s="136"/>
      <c r="Q1408" s="136"/>
      <c r="R1408" s="136"/>
      <c r="S1408" s="138"/>
      <c r="T1408" s="149"/>
      <c r="U1408" s="149"/>
      <c r="V1408" s="149"/>
      <c r="W1408" s="149"/>
      <c r="X1408" s="149"/>
      <c r="Y1408" s="149"/>
      <c r="Z1408" s="150"/>
      <c r="AA1408" s="150"/>
      <c r="AB1408" s="150"/>
      <c r="AC1408" s="138"/>
      <c r="AD1408" s="138"/>
      <c r="AE1408" s="138"/>
      <c r="AF1408" s="138"/>
      <c r="AG1408" s="138"/>
      <c r="AH1408" s="138"/>
      <c r="AI1408" s="138"/>
      <c r="AJ1408" s="138"/>
      <c r="AK1408" s="138"/>
      <c r="AL1408" s="138"/>
      <c r="AM1408" s="139"/>
      <c r="AN1408" s="139"/>
      <c r="AO1408" s="139"/>
      <c r="AP1408" s="139"/>
      <c r="AQ1408" s="140" t="e">
        <f t="shared" si="65"/>
        <v>#N/A</v>
      </c>
      <c r="AR1408" s="103"/>
      <c r="AT1408" s="131" t="str">
        <f t="shared" si="66"/>
        <v>()</v>
      </c>
      <c r="AU1408" s="132" t="e">
        <f t="shared" si="67"/>
        <v>#N/A</v>
      </c>
    </row>
    <row r="1409" spans="1:47">
      <c r="A1409" s="134"/>
      <c r="B1409" s="134"/>
      <c r="C1409" s="135"/>
      <c r="D1409" s="135"/>
      <c r="E1409" s="135"/>
      <c r="F1409" s="135"/>
      <c r="G1409" s="135"/>
      <c r="H1409" s="135"/>
      <c r="I1409" s="135"/>
      <c r="J1409" s="135"/>
      <c r="K1409" s="135"/>
      <c r="L1409" s="135"/>
      <c r="M1409" s="135"/>
      <c r="N1409" s="136"/>
      <c r="O1409" s="137"/>
      <c r="P1409" s="136"/>
      <c r="Q1409" s="136"/>
      <c r="R1409" s="136"/>
      <c r="S1409" s="138"/>
      <c r="T1409" s="149"/>
      <c r="U1409" s="149"/>
      <c r="V1409" s="149"/>
      <c r="W1409" s="149"/>
      <c r="X1409" s="149"/>
      <c r="Y1409" s="149"/>
      <c r="Z1409" s="150"/>
      <c r="AA1409" s="150"/>
      <c r="AB1409" s="150"/>
      <c r="AC1409" s="138"/>
      <c r="AD1409" s="138"/>
      <c r="AE1409" s="138"/>
      <c r="AF1409" s="138"/>
      <c r="AG1409" s="138"/>
      <c r="AH1409" s="138"/>
      <c r="AI1409" s="138"/>
      <c r="AJ1409" s="138"/>
      <c r="AK1409" s="138"/>
      <c r="AL1409" s="138"/>
      <c r="AM1409" s="139"/>
      <c r="AN1409" s="139"/>
      <c r="AO1409" s="139"/>
      <c r="AP1409" s="139"/>
      <c r="AQ1409" s="140" t="e">
        <f t="shared" si="65"/>
        <v>#N/A</v>
      </c>
      <c r="AR1409" s="103"/>
      <c r="AT1409" s="131" t="str">
        <f t="shared" si="66"/>
        <v>()</v>
      </c>
      <c r="AU1409" s="132" t="e">
        <f t="shared" si="67"/>
        <v>#N/A</v>
      </c>
    </row>
    <row r="1410" spans="1:47">
      <c r="A1410" s="134"/>
      <c r="B1410" s="134"/>
      <c r="C1410" s="135"/>
      <c r="D1410" s="135"/>
      <c r="E1410" s="135"/>
      <c r="F1410" s="135"/>
      <c r="G1410" s="135"/>
      <c r="H1410" s="135"/>
      <c r="I1410" s="135"/>
      <c r="J1410" s="135"/>
      <c r="K1410" s="135"/>
      <c r="L1410" s="135"/>
      <c r="M1410" s="135"/>
      <c r="N1410" s="136"/>
      <c r="O1410" s="137"/>
      <c r="P1410" s="136"/>
      <c r="Q1410" s="136"/>
      <c r="R1410" s="136"/>
      <c r="S1410" s="138"/>
      <c r="T1410" s="149"/>
      <c r="U1410" s="149"/>
      <c r="V1410" s="149"/>
      <c r="W1410" s="149"/>
      <c r="X1410" s="149"/>
      <c r="Y1410" s="149"/>
      <c r="Z1410" s="150"/>
      <c r="AA1410" s="150"/>
      <c r="AB1410" s="150"/>
      <c r="AC1410" s="138"/>
      <c r="AD1410" s="138"/>
      <c r="AE1410" s="138"/>
      <c r="AF1410" s="138"/>
      <c r="AG1410" s="138"/>
      <c r="AH1410" s="138"/>
      <c r="AI1410" s="138"/>
      <c r="AJ1410" s="138"/>
      <c r="AK1410" s="138"/>
      <c r="AL1410" s="138"/>
      <c r="AM1410" s="139"/>
      <c r="AN1410" s="139"/>
      <c r="AO1410" s="139"/>
      <c r="AP1410" s="139"/>
      <c r="AQ1410" s="140" t="e">
        <f t="shared" si="65"/>
        <v>#N/A</v>
      </c>
      <c r="AR1410" s="103"/>
      <c r="AT1410" s="131" t="str">
        <f t="shared" si="66"/>
        <v>()</v>
      </c>
      <c r="AU1410" s="132" t="e">
        <f t="shared" si="67"/>
        <v>#N/A</v>
      </c>
    </row>
    <row r="1411" spans="1:47">
      <c r="A1411" s="134"/>
      <c r="B1411" s="134"/>
      <c r="C1411" s="135"/>
      <c r="D1411" s="135"/>
      <c r="E1411" s="135"/>
      <c r="F1411" s="135"/>
      <c r="G1411" s="135"/>
      <c r="H1411" s="135"/>
      <c r="I1411" s="135"/>
      <c r="J1411" s="135"/>
      <c r="K1411" s="135"/>
      <c r="L1411" s="135"/>
      <c r="M1411" s="135"/>
      <c r="N1411" s="136"/>
      <c r="O1411" s="137"/>
      <c r="P1411" s="136"/>
      <c r="Q1411" s="136"/>
      <c r="R1411" s="136"/>
      <c r="S1411" s="138"/>
      <c r="T1411" s="149"/>
      <c r="U1411" s="149"/>
      <c r="V1411" s="149"/>
      <c r="W1411" s="149"/>
      <c r="X1411" s="149"/>
      <c r="Y1411" s="149"/>
      <c r="Z1411" s="150"/>
      <c r="AA1411" s="150"/>
      <c r="AB1411" s="150"/>
      <c r="AC1411" s="138"/>
      <c r="AD1411" s="138"/>
      <c r="AE1411" s="138"/>
      <c r="AF1411" s="138"/>
      <c r="AG1411" s="138"/>
      <c r="AH1411" s="138"/>
      <c r="AI1411" s="138"/>
      <c r="AJ1411" s="138"/>
      <c r="AK1411" s="138"/>
      <c r="AL1411" s="138"/>
      <c r="AM1411" s="139"/>
      <c r="AN1411" s="139"/>
      <c r="AO1411" s="139"/>
      <c r="AP1411" s="139"/>
      <c r="AQ1411" s="140" t="e">
        <f t="shared" si="65"/>
        <v>#N/A</v>
      </c>
      <c r="AR1411" s="103"/>
      <c r="AT1411" s="131" t="str">
        <f t="shared" si="66"/>
        <v>()</v>
      </c>
      <c r="AU1411" s="132" t="e">
        <f t="shared" si="67"/>
        <v>#N/A</v>
      </c>
    </row>
    <row r="1412" spans="1:47">
      <c r="A1412" s="134"/>
      <c r="B1412" s="134"/>
      <c r="C1412" s="135"/>
      <c r="D1412" s="135"/>
      <c r="E1412" s="135"/>
      <c r="F1412" s="135"/>
      <c r="G1412" s="135"/>
      <c r="H1412" s="135"/>
      <c r="I1412" s="135"/>
      <c r="J1412" s="135"/>
      <c r="K1412" s="135"/>
      <c r="L1412" s="135"/>
      <c r="M1412" s="135"/>
      <c r="N1412" s="136"/>
      <c r="O1412" s="137"/>
      <c r="P1412" s="136"/>
      <c r="Q1412" s="136"/>
      <c r="R1412" s="136"/>
      <c r="S1412" s="138"/>
      <c r="T1412" s="149"/>
      <c r="U1412" s="149"/>
      <c r="V1412" s="149"/>
      <c r="W1412" s="149"/>
      <c r="X1412" s="149"/>
      <c r="Y1412" s="149"/>
      <c r="Z1412" s="150"/>
      <c r="AA1412" s="150"/>
      <c r="AB1412" s="150"/>
      <c r="AC1412" s="138"/>
      <c r="AD1412" s="138"/>
      <c r="AE1412" s="138"/>
      <c r="AF1412" s="138"/>
      <c r="AG1412" s="138"/>
      <c r="AH1412" s="138"/>
      <c r="AI1412" s="138"/>
      <c r="AJ1412" s="138"/>
      <c r="AK1412" s="138"/>
      <c r="AL1412" s="138"/>
      <c r="AM1412" s="139"/>
      <c r="AN1412" s="139"/>
      <c r="AO1412" s="139"/>
      <c r="AP1412" s="139"/>
      <c r="AQ1412" s="140" t="e">
        <f t="shared" ref="AQ1412:AQ1475" si="68">VLOOKUP(S1412&amp;AF1412,AV:AW,2,0)</f>
        <v>#N/A</v>
      </c>
      <c r="AR1412" s="103"/>
      <c r="AT1412" s="131" t="str">
        <f t="shared" ref="AT1412:AT1475" si="69">C1412&amp;"("&amp;D1412&amp;")"</f>
        <v>()</v>
      </c>
      <c r="AU1412" s="132" t="e">
        <f t="shared" si="67"/>
        <v>#N/A</v>
      </c>
    </row>
    <row r="1413" spans="1:47">
      <c r="A1413" s="134"/>
      <c r="B1413" s="134"/>
      <c r="C1413" s="135"/>
      <c r="D1413" s="135"/>
      <c r="E1413" s="135"/>
      <c r="F1413" s="135"/>
      <c r="G1413" s="135"/>
      <c r="H1413" s="135"/>
      <c r="I1413" s="135"/>
      <c r="J1413" s="135"/>
      <c r="K1413" s="135"/>
      <c r="L1413" s="135"/>
      <c r="M1413" s="135"/>
      <c r="N1413" s="136"/>
      <c r="O1413" s="137"/>
      <c r="P1413" s="136"/>
      <c r="Q1413" s="136"/>
      <c r="R1413" s="136"/>
      <c r="S1413" s="138"/>
      <c r="T1413" s="149"/>
      <c r="U1413" s="149"/>
      <c r="V1413" s="149"/>
      <c r="W1413" s="149"/>
      <c r="X1413" s="149"/>
      <c r="Y1413" s="149"/>
      <c r="Z1413" s="150"/>
      <c r="AA1413" s="150"/>
      <c r="AB1413" s="150"/>
      <c r="AC1413" s="138"/>
      <c r="AD1413" s="138"/>
      <c r="AE1413" s="138"/>
      <c r="AF1413" s="138"/>
      <c r="AG1413" s="138"/>
      <c r="AH1413" s="138"/>
      <c r="AI1413" s="138"/>
      <c r="AJ1413" s="138"/>
      <c r="AK1413" s="138"/>
      <c r="AL1413" s="138"/>
      <c r="AM1413" s="139"/>
      <c r="AN1413" s="139"/>
      <c r="AO1413" s="139"/>
      <c r="AP1413" s="139"/>
      <c r="AQ1413" s="140" t="e">
        <f t="shared" si="68"/>
        <v>#N/A</v>
      </c>
      <c r="AR1413" s="103"/>
      <c r="AT1413" s="131" t="str">
        <f t="shared" si="69"/>
        <v>()</v>
      </c>
      <c r="AU1413" s="132" t="e">
        <f t="shared" si="67"/>
        <v>#N/A</v>
      </c>
    </row>
    <row r="1414" spans="1:47">
      <c r="A1414" s="134"/>
      <c r="B1414" s="134"/>
      <c r="C1414" s="135"/>
      <c r="D1414" s="135"/>
      <c r="E1414" s="135"/>
      <c r="F1414" s="135"/>
      <c r="G1414" s="135"/>
      <c r="H1414" s="135"/>
      <c r="I1414" s="135"/>
      <c r="J1414" s="135"/>
      <c r="K1414" s="135"/>
      <c r="L1414" s="135"/>
      <c r="M1414" s="135"/>
      <c r="N1414" s="136"/>
      <c r="O1414" s="137"/>
      <c r="P1414" s="136"/>
      <c r="Q1414" s="136"/>
      <c r="R1414" s="136"/>
      <c r="S1414" s="138"/>
      <c r="T1414" s="149"/>
      <c r="U1414" s="149"/>
      <c r="V1414" s="149"/>
      <c r="W1414" s="149"/>
      <c r="X1414" s="149"/>
      <c r="Y1414" s="149"/>
      <c r="Z1414" s="150"/>
      <c r="AA1414" s="150"/>
      <c r="AB1414" s="150"/>
      <c r="AC1414" s="138"/>
      <c r="AD1414" s="138"/>
      <c r="AE1414" s="138"/>
      <c r="AF1414" s="138"/>
      <c r="AG1414" s="138"/>
      <c r="AH1414" s="138"/>
      <c r="AI1414" s="138"/>
      <c r="AJ1414" s="138"/>
      <c r="AK1414" s="138"/>
      <c r="AL1414" s="138"/>
      <c r="AM1414" s="139"/>
      <c r="AN1414" s="139"/>
      <c r="AO1414" s="139"/>
      <c r="AP1414" s="139"/>
      <c r="AQ1414" s="140" t="e">
        <f t="shared" si="68"/>
        <v>#N/A</v>
      </c>
      <c r="AR1414" s="103"/>
      <c r="AT1414" s="131" t="str">
        <f t="shared" si="69"/>
        <v>()</v>
      </c>
      <c r="AU1414" s="132" t="e">
        <f t="shared" si="67"/>
        <v>#N/A</v>
      </c>
    </row>
    <row r="1415" spans="1:47">
      <c r="A1415" s="134"/>
      <c r="B1415" s="134"/>
      <c r="C1415" s="135"/>
      <c r="D1415" s="135"/>
      <c r="E1415" s="135"/>
      <c r="F1415" s="135"/>
      <c r="G1415" s="135"/>
      <c r="H1415" s="135"/>
      <c r="I1415" s="135"/>
      <c r="J1415" s="135"/>
      <c r="K1415" s="135"/>
      <c r="L1415" s="135"/>
      <c r="M1415" s="135"/>
      <c r="N1415" s="136"/>
      <c r="O1415" s="137"/>
      <c r="P1415" s="136"/>
      <c r="Q1415" s="136"/>
      <c r="R1415" s="136"/>
      <c r="S1415" s="138"/>
      <c r="T1415" s="149"/>
      <c r="U1415" s="149"/>
      <c r="V1415" s="149"/>
      <c r="W1415" s="149"/>
      <c r="X1415" s="149"/>
      <c r="Y1415" s="149"/>
      <c r="Z1415" s="150"/>
      <c r="AA1415" s="150"/>
      <c r="AB1415" s="150"/>
      <c r="AC1415" s="138"/>
      <c r="AD1415" s="138"/>
      <c r="AE1415" s="138"/>
      <c r="AF1415" s="138"/>
      <c r="AG1415" s="138"/>
      <c r="AH1415" s="138"/>
      <c r="AI1415" s="138"/>
      <c r="AJ1415" s="138"/>
      <c r="AK1415" s="138"/>
      <c r="AL1415" s="138"/>
      <c r="AM1415" s="139"/>
      <c r="AN1415" s="139"/>
      <c r="AO1415" s="139"/>
      <c r="AP1415" s="139"/>
      <c r="AQ1415" s="140" t="e">
        <f t="shared" si="68"/>
        <v>#N/A</v>
      </c>
      <c r="AR1415" s="103"/>
      <c r="AT1415" s="131" t="str">
        <f t="shared" si="69"/>
        <v>()</v>
      </c>
      <c r="AU1415" s="132" t="e">
        <f t="shared" si="67"/>
        <v>#N/A</v>
      </c>
    </row>
    <row r="1416" spans="1:47">
      <c r="A1416" s="134"/>
      <c r="B1416" s="134"/>
      <c r="C1416" s="135"/>
      <c r="D1416" s="135"/>
      <c r="E1416" s="135"/>
      <c r="F1416" s="135"/>
      <c r="G1416" s="135"/>
      <c r="H1416" s="135"/>
      <c r="I1416" s="135"/>
      <c r="J1416" s="135"/>
      <c r="K1416" s="135"/>
      <c r="L1416" s="135"/>
      <c r="M1416" s="135"/>
      <c r="N1416" s="136"/>
      <c r="O1416" s="137"/>
      <c r="P1416" s="136"/>
      <c r="Q1416" s="136"/>
      <c r="R1416" s="136"/>
      <c r="S1416" s="138"/>
      <c r="T1416" s="149"/>
      <c r="U1416" s="149"/>
      <c r="V1416" s="149"/>
      <c r="W1416" s="149"/>
      <c r="X1416" s="149"/>
      <c r="Y1416" s="149"/>
      <c r="Z1416" s="150"/>
      <c r="AA1416" s="150"/>
      <c r="AB1416" s="150"/>
      <c r="AC1416" s="138"/>
      <c r="AD1416" s="138"/>
      <c r="AE1416" s="138"/>
      <c r="AF1416" s="138"/>
      <c r="AG1416" s="138"/>
      <c r="AH1416" s="138"/>
      <c r="AI1416" s="138"/>
      <c r="AJ1416" s="138"/>
      <c r="AK1416" s="138"/>
      <c r="AL1416" s="138"/>
      <c r="AM1416" s="139"/>
      <c r="AN1416" s="139"/>
      <c r="AO1416" s="139"/>
      <c r="AP1416" s="139"/>
      <c r="AQ1416" s="140" t="e">
        <f t="shared" si="68"/>
        <v>#N/A</v>
      </c>
      <c r="AR1416" s="103"/>
      <c r="AT1416" s="131" t="str">
        <f t="shared" si="69"/>
        <v>()</v>
      </c>
      <c r="AU1416" s="132" t="e">
        <f t="shared" si="67"/>
        <v>#N/A</v>
      </c>
    </row>
    <row r="1417" spans="1:47">
      <c r="A1417" s="134"/>
      <c r="B1417" s="134"/>
      <c r="C1417" s="135"/>
      <c r="D1417" s="135"/>
      <c r="E1417" s="135"/>
      <c r="F1417" s="135"/>
      <c r="G1417" s="135"/>
      <c r="H1417" s="135"/>
      <c r="I1417" s="135"/>
      <c r="J1417" s="135"/>
      <c r="K1417" s="135"/>
      <c r="L1417" s="135"/>
      <c r="M1417" s="135"/>
      <c r="N1417" s="136"/>
      <c r="O1417" s="137"/>
      <c r="P1417" s="136"/>
      <c r="Q1417" s="136"/>
      <c r="R1417" s="136"/>
      <c r="S1417" s="138"/>
      <c r="T1417" s="149"/>
      <c r="U1417" s="149"/>
      <c r="V1417" s="149"/>
      <c r="W1417" s="149"/>
      <c r="X1417" s="149"/>
      <c r="Y1417" s="149"/>
      <c r="Z1417" s="150"/>
      <c r="AA1417" s="150"/>
      <c r="AB1417" s="150"/>
      <c r="AC1417" s="138"/>
      <c r="AD1417" s="138"/>
      <c r="AE1417" s="138"/>
      <c r="AF1417" s="138"/>
      <c r="AG1417" s="138"/>
      <c r="AH1417" s="138"/>
      <c r="AI1417" s="138"/>
      <c r="AJ1417" s="138"/>
      <c r="AK1417" s="138"/>
      <c r="AL1417" s="138"/>
      <c r="AM1417" s="139"/>
      <c r="AN1417" s="139"/>
      <c r="AO1417" s="139"/>
      <c r="AP1417" s="139"/>
      <c r="AQ1417" s="140" t="e">
        <f t="shared" si="68"/>
        <v>#N/A</v>
      </c>
      <c r="AR1417" s="103"/>
      <c r="AT1417" s="131" t="str">
        <f t="shared" si="69"/>
        <v>()</v>
      </c>
      <c r="AU1417" s="132" t="e">
        <f t="shared" si="67"/>
        <v>#N/A</v>
      </c>
    </row>
    <row r="1418" spans="1:47">
      <c r="A1418" s="134"/>
      <c r="B1418" s="134"/>
      <c r="C1418" s="135"/>
      <c r="D1418" s="135"/>
      <c r="E1418" s="135"/>
      <c r="F1418" s="135"/>
      <c r="G1418" s="135"/>
      <c r="H1418" s="135"/>
      <c r="I1418" s="135"/>
      <c r="J1418" s="135"/>
      <c r="K1418" s="135"/>
      <c r="L1418" s="135"/>
      <c r="M1418" s="135"/>
      <c r="N1418" s="136"/>
      <c r="O1418" s="137"/>
      <c r="P1418" s="136"/>
      <c r="Q1418" s="136"/>
      <c r="R1418" s="136"/>
      <c r="S1418" s="138"/>
      <c r="T1418" s="149"/>
      <c r="U1418" s="149"/>
      <c r="V1418" s="149"/>
      <c r="W1418" s="149"/>
      <c r="X1418" s="149"/>
      <c r="Y1418" s="149"/>
      <c r="Z1418" s="150"/>
      <c r="AA1418" s="150"/>
      <c r="AB1418" s="150"/>
      <c r="AC1418" s="138"/>
      <c r="AD1418" s="138"/>
      <c r="AE1418" s="138"/>
      <c r="AF1418" s="138"/>
      <c r="AG1418" s="138"/>
      <c r="AH1418" s="138"/>
      <c r="AI1418" s="138"/>
      <c r="AJ1418" s="138"/>
      <c r="AK1418" s="138"/>
      <c r="AL1418" s="138"/>
      <c r="AM1418" s="139"/>
      <c r="AN1418" s="139"/>
      <c r="AO1418" s="139"/>
      <c r="AP1418" s="139"/>
      <c r="AQ1418" s="140" t="e">
        <f t="shared" si="68"/>
        <v>#N/A</v>
      </c>
      <c r="AR1418" s="103"/>
      <c r="AT1418" s="131" t="str">
        <f t="shared" si="69"/>
        <v>()</v>
      </c>
      <c r="AU1418" s="132" t="e">
        <f t="shared" si="67"/>
        <v>#N/A</v>
      </c>
    </row>
    <row r="1419" spans="1:47">
      <c r="A1419" s="134"/>
      <c r="B1419" s="134"/>
      <c r="C1419" s="135"/>
      <c r="D1419" s="135"/>
      <c r="E1419" s="135"/>
      <c r="F1419" s="135"/>
      <c r="G1419" s="135"/>
      <c r="H1419" s="135"/>
      <c r="I1419" s="135"/>
      <c r="J1419" s="135"/>
      <c r="K1419" s="135"/>
      <c r="L1419" s="135"/>
      <c r="M1419" s="135"/>
      <c r="N1419" s="136"/>
      <c r="O1419" s="137"/>
      <c r="P1419" s="136"/>
      <c r="Q1419" s="136"/>
      <c r="R1419" s="136"/>
      <c r="S1419" s="138"/>
      <c r="T1419" s="149"/>
      <c r="U1419" s="149"/>
      <c r="V1419" s="149"/>
      <c r="W1419" s="149"/>
      <c r="X1419" s="149"/>
      <c r="Y1419" s="149"/>
      <c r="Z1419" s="150"/>
      <c r="AA1419" s="150"/>
      <c r="AB1419" s="150"/>
      <c r="AC1419" s="138"/>
      <c r="AD1419" s="138"/>
      <c r="AE1419" s="138"/>
      <c r="AF1419" s="138"/>
      <c r="AG1419" s="138"/>
      <c r="AH1419" s="138"/>
      <c r="AI1419" s="138"/>
      <c r="AJ1419" s="138"/>
      <c r="AK1419" s="138"/>
      <c r="AL1419" s="138"/>
      <c r="AM1419" s="139"/>
      <c r="AN1419" s="139"/>
      <c r="AO1419" s="139"/>
      <c r="AP1419" s="139"/>
      <c r="AQ1419" s="140" t="e">
        <f t="shared" si="68"/>
        <v>#N/A</v>
      </c>
      <c r="AR1419" s="103"/>
      <c r="AT1419" s="131" t="str">
        <f t="shared" si="69"/>
        <v>()</v>
      </c>
      <c r="AU1419" s="132" t="e">
        <f t="shared" si="67"/>
        <v>#N/A</v>
      </c>
    </row>
    <row r="1420" spans="1:47">
      <c r="A1420" s="134"/>
      <c r="B1420" s="134"/>
      <c r="C1420" s="135"/>
      <c r="D1420" s="135"/>
      <c r="E1420" s="135"/>
      <c r="F1420" s="135"/>
      <c r="G1420" s="135"/>
      <c r="H1420" s="135"/>
      <c r="I1420" s="135"/>
      <c r="J1420" s="135"/>
      <c r="K1420" s="135"/>
      <c r="L1420" s="135"/>
      <c r="M1420" s="135"/>
      <c r="N1420" s="136"/>
      <c r="O1420" s="137"/>
      <c r="P1420" s="136"/>
      <c r="Q1420" s="136"/>
      <c r="R1420" s="136"/>
      <c r="S1420" s="138"/>
      <c r="T1420" s="149"/>
      <c r="U1420" s="149"/>
      <c r="V1420" s="149"/>
      <c r="W1420" s="149"/>
      <c r="X1420" s="149"/>
      <c r="Y1420" s="149"/>
      <c r="Z1420" s="150"/>
      <c r="AA1420" s="150"/>
      <c r="AB1420" s="150"/>
      <c r="AC1420" s="138"/>
      <c r="AD1420" s="138"/>
      <c r="AE1420" s="138"/>
      <c r="AF1420" s="138"/>
      <c r="AG1420" s="138"/>
      <c r="AH1420" s="138"/>
      <c r="AI1420" s="138"/>
      <c r="AJ1420" s="138"/>
      <c r="AK1420" s="138"/>
      <c r="AL1420" s="138"/>
      <c r="AM1420" s="139"/>
      <c r="AN1420" s="139"/>
      <c r="AO1420" s="139"/>
      <c r="AP1420" s="139"/>
      <c r="AQ1420" s="140" t="e">
        <f t="shared" si="68"/>
        <v>#N/A</v>
      </c>
      <c r="AR1420" s="103"/>
      <c r="AT1420" s="131" t="str">
        <f t="shared" si="69"/>
        <v>()</v>
      </c>
      <c r="AU1420" s="132" t="e">
        <f t="shared" si="67"/>
        <v>#N/A</v>
      </c>
    </row>
    <row r="1421" spans="1:47">
      <c r="A1421" s="134"/>
      <c r="B1421" s="134"/>
      <c r="C1421" s="135"/>
      <c r="D1421" s="135"/>
      <c r="E1421" s="135"/>
      <c r="F1421" s="135"/>
      <c r="G1421" s="135"/>
      <c r="H1421" s="135"/>
      <c r="I1421" s="135"/>
      <c r="J1421" s="135"/>
      <c r="K1421" s="135"/>
      <c r="L1421" s="135"/>
      <c r="M1421" s="135"/>
      <c r="N1421" s="136"/>
      <c r="O1421" s="137"/>
      <c r="P1421" s="136"/>
      <c r="Q1421" s="136"/>
      <c r="R1421" s="136"/>
      <c r="S1421" s="138"/>
      <c r="T1421" s="149"/>
      <c r="U1421" s="149"/>
      <c r="V1421" s="149"/>
      <c r="W1421" s="149"/>
      <c r="X1421" s="149"/>
      <c r="Y1421" s="149"/>
      <c r="Z1421" s="150"/>
      <c r="AA1421" s="150"/>
      <c r="AB1421" s="150"/>
      <c r="AC1421" s="138"/>
      <c r="AD1421" s="138"/>
      <c r="AE1421" s="138"/>
      <c r="AF1421" s="138"/>
      <c r="AG1421" s="138"/>
      <c r="AH1421" s="138"/>
      <c r="AI1421" s="138"/>
      <c r="AJ1421" s="138"/>
      <c r="AK1421" s="138"/>
      <c r="AL1421" s="138"/>
      <c r="AM1421" s="139"/>
      <c r="AN1421" s="139"/>
      <c r="AO1421" s="139"/>
      <c r="AP1421" s="139"/>
      <c r="AQ1421" s="140" t="e">
        <f t="shared" si="68"/>
        <v>#N/A</v>
      </c>
      <c r="AR1421" s="103"/>
      <c r="AT1421" s="131" t="str">
        <f t="shared" si="69"/>
        <v>()</v>
      </c>
      <c r="AU1421" s="132" t="e">
        <f t="shared" si="67"/>
        <v>#N/A</v>
      </c>
    </row>
    <row r="1422" spans="1:47">
      <c r="A1422" s="134"/>
      <c r="B1422" s="134"/>
      <c r="C1422" s="135"/>
      <c r="D1422" s="135"/>
      <c r="E1422" s="135"/>
      <c r="F1422" s="135"/>
      <c r="G1422" s="135"/>
      <c r="H1422" s="135"/>
      <c r="I1422" s="135"/>
      <c r="J1422" s="135"/>
      <c r="K1422" s="135"/>
      <c r="L1422" s="135"/>
      <c r="M1422" s="135"/>
      <c r="N1422" s="136"/>
      <c r="O1422" s="137"/>
      <c r="P1422" s="136"/>
      <c r="Q1422" s="136"/>
      <c r="R1422" s="136"/>
      <c r="S1422" s="138"/>
      <c r="T1422" s="149"/>
      <c r="U1422" s="149"/>
      <c r="V1422" s="149"/>
      <c r="W1422" s="149"/>
      <c r="X1422" s="149"/>
      <c r="Y1422" s="149"/>
      <c r="Z1422" s="150"/>
      <c r="AA1422" s="150"/>
      <c r="AB1422" s="150"/>
      <c r="AC1422" s="138"/>
      <c r="AD1422" s="138"/>
      <c r="AE1422" s="138"/>
      <c r="AF1422" s="138"/>
      <c r="AG1422" s="138"/>
      <c r="AH1422" s="138"/>
      <c r="AI1422" s="138"/>
      <c r="AJ1422" s="138"/>
      <c r="AK1422" s="138"/>
      <c r="AL1422" s="138"/>
      <c r="AM1422" s="139"/>
      <c r="AN1422" s="139"/>
      <c r="AO1422" s="139"/>
      <c r="AP1422" s="139"/>
      <c r="AQ1422" s="140" t="e">
        <f t="shared" si="68"/>
        <v>#N/A</v>
      </c>
      <c r="AR1422" s="103"/>
      <c r="AT1422" s="131" t="str">
        <f t="shared" si="69"/>
        <v>()</v>
      </c>
      <c r="AU1422" s="132" t="e">
        <f t="shared" si="67"/>
        <v>#N/A</v>
      </c>
    </row>
    <row r="1423" spans="1:47">
      <c r="A1423" s="134"/>
      <c r="B1423" s="134"/>
      <c r="C1423" s="135"/>
      <c r="D1423" s="135"/>
      <c r="E1423" s="135"/>
      <c r="F1423" s="135"/>
      <c r="G1423" s="135"/>
      <c r="H1423" s="135"/>
      <c r="I1423" s="135"/>
      <c r="J1423" s="135"/>
      <c r="K1423" s="135"/>
      <c r="L1423" s="135"/>
      <c r="M1423" s="135"/>
      <c r="N1423" s="136"/>
      <c r="O1423" s="137"/>
      <c r="P1423" s="136"/>
      <c r="Q1423" s="136"/>
      <c r="R1423" s="136"/>
      <c r="S1423" s="138"/>
      <c r="T1423" s="149"/>
      <c r="U1423" s="149"/>
      <c r="V1423" s="149"/>
      <c r="W1423" s="149"/>
      <c r="X1423" s="149"/>
      <c r="Y1423" s="149"/>
      <c r="Z1423" s="150"/>
      <c r="AA1423" s="150"/>
      <c r="AB1423" s="150"/>
      <c r="AC1423" s="138"/>
      <c r="AD1423" s="138"/>
      <c r="AE1423" s="138"/>
      <c r="AF1423" s="138"/>
      <c r="AG1423" s="138"/>
      <c r="AH1423" s="138"/>
      <c r="AI1423" s="138"/>
      <c r="AJ1423" s="138"/>
      <c r="AK1423" s="138"/>
      <c r="AL1423" s="138"/>
      <c r="AM1423" s="139"/>
      <c r="AN1423" s="139"/>
      <c r="AO1423" s="139"/>
      <c r="AP1423" s="139"/>
      <c r="AQ1423" s="140" t="e">
        <f t="shared" si="68"/>
        <v>#N/A</v>
      </c>
      <c r="AR1423" s="103"/>
      <c r="AT1423" s="131" t="str">
        <f t="shared" si="69"/>
        <v>()</v>
      </c>
      <c r="AU1423" s="132" t="e">
        <f t="shared" si="67"/>
        <v>#N/A</v>
      </c>
    </row>
    <row r="1424" spans="1:47">
      <c r="A1424" s="134"/>
      <c r="B1424" s="134"/>
      <c r="C1424" s="135"/>
      <c r="D1424" s="135"/>
      <c r="E1424" s="135"/>
      <c r="F1424" s="135"/>
      <c r="G1424" s="135"/>
      <c r="H1424" s="135"/>
      <c r="I1424" s="135"/>
      <c r="J1424" s="135"/>
      <c r="K1424" s="135"/>
      <c r="L1424" s="135"/>
      <c r="M1424" s="135"/>
      <c r="N1424" s="136"/>
      <c r="O1424" s="137"/>
      <c r="P1424" s="136"/>
      <c r="Q1424" s="136"/>
      <c r="R1424" s="136"/>
      <c r="S1424" s="138"/>
      <c r="T1424" s="149"/>
      <c r="U1424" s="149"/>
      <c r="V1424" s="149"/>
      <c r="W1424" s="149"/>
      <c r="X1424" s="149"/>
      <c r="Y1424" s="149"/>
      <c r="Z1424" s="150"/>
      <c r="AA1424" s="150"/>
      <c r="AB1424" s="150"/>
      <c r="AC1424" s="138"/>
      <c r="AD1424" s="138"/>
      <c r="AE1424" s="138"/>
      <c r="AF1424" s="138"/>
      <c r="AG1424" s="138"/>
      <c r="AH1424" s="138"/>
      <c r="AI1424" s="138"/>
      <c r="AJ1424" s="138"/>
      <c r="AK1424" s="138"/>
      <c r="AL1424" s="138"/>
      <c r="AM1424" s="139"/>
      <c r="AN1424" s="139"/>
      <c r="AO1424" s="139"/>
      <c r="AP1424" s="139"/>
      <c r="AQ1424" s="140" t="e">
        <f t="shared" si="68"/>
        <v>#N/A</v>
      </c>
      <c r="AR1424" s="103"/>
      <c r="AT1424" s="131" t="str">
        <f t="shared" si="69"/>
        <v>()</v>
      </c>
      <c r="AU1424" s="132" t="e">
        <f t="shared" si="67"/>
        <v>#N/A</v>
      </c>
    </row>
    <row r="1425" spans="1:47">
      <c r="A1425" s="134"/>
      <c r="B1425" s="134"/>
      <c r="C1425" s="135"/>
      <c r="D1425" s="135"/>
      <c r="E1425" s="135"/>
      <c r="F1425" s="135"/>
      <c r="G1425" s="135"/>
      <c r="H1425" s="135"/>
      <c r="I1425" s="135"/>
      <c r="J1425" s="135"/>
      <c r="K1425" s="135"/>
      <c r="L1425" s="135"/>
      <c r="M1425" s="135"/>
      <c r="N1425" s="136"/>
      <c r="O1425" s="137"/>
      <c r="P1425" s="136"/>
      <c r="Q1425" s="136"/>
      <c r="R1425" s="136"/>
      <c r="S1425" s="138"/>
      <c r="T1425" s="149"/>
      <c r="U1425" s="149"/>
      <c r="V1425" s="149"/>
      <c r="W1425" s="149"/>
      <c r="X1425" s="149"/>
      <c r="Y1425" s="149"/>
      <c r="Z1425" s="150"/>
      <c r="AA1425" s="150"/>
      <c r="AB1425" s="150"/>
      <c r="AC1425" s="138"/>
      <c r="AD1425" s="138"/>
      <c r="AE1425" s="138"/>
      <c r="AF1425" s="138"/>
      <c r="AG1425" s="138"/>
      <c r="AH1425" s="138"/>
      <c r="AI1425" s="138"/>
      <c r="AJ1425" s="138"/>
      <c r="AK1425" s="138"/>
      <c r="AL1425" s="138"/>
      <c r="AM1425" s="139"/>
      <c r="AN1425" s="139"/>
      <c r="AO1425" s="139"/>
      <c r="AP1425" s="139"/>
      <c r="AQ1425" s="140" t="e">
        <f t="shared" si="68"/>
        <v>#N/A</v>
      </c>
      <c r="AR1425" s="103"/>
      <c r="AT1425" s="131" t="str">
        <f t="shared" si="69"/>
        <v>()</v>
      </c>
      <c r="AU1425" s="132" t="e">
        <f t="shared" si="67"/>
        <v>#N/A</v>
      </c>
    </row>
    <row r="1426" spans="1:47">
      <c r="A1426" s="134"/>
      <c r="B1426" s="134"/>
      <c r="C1426" s="135"/>
      <c r="D1426" s="135"/>
      <c r="E1426" s="135"/>
      <c r="F1426" s="135"/>
      <c r="G1426" s="135"/>
      <c r="H1426" s="135"/>
      <c r="I1426" s="135"/>
      <c r="J1426" s="135"/>
      <c r="K1426" s="135"/>
      <c r="L1426" s="135"/>
      <c r="M1426" s="135"/>
      <c r="N1426" s="136"/>
      <c r="O1426" s="137"/>
      <c r="P1426" s="136"/>
      <c r="Q1426" s="136"/>
      <c r="R1426" s="136"/>
      <c r="S1426" s="138"/>
      <c r="T1426" s="149"/>
      <c r="U1426" s="149"/>
      <c r="V1426" s="149"/>
      <c r="W1426" s="149"/>
      <c r="X1426" s="149"/>
      <c r="Y1426" s="149"/>
      <c r="Z1426" s="150"/>
      <c r="AA1426" s="150"/>
      <c r="AB1426" s="150"/>
      <c r="AC1426" s="138"/>
      <c r="AD1426" s="138"/>
      <c r="AE1426" s="138"/>
      <c r="AF1426" s="138"/>
      <c r="AG1426" s="138"/>
      <c r="AH1426" s="138"/>
      <c r="AI1426" s="138"/>
      <c r="AJ1426" s="138"/>
      <c r="AK1426" s="138"/>
      <c r="AL1426" s="138"/>
      <c r="AM1426" s="139"/>
      <c r="AN1426" s="139"/>
      <c r="AO1426" s="139"/>
      <c r="AP1426" s="139"/>
      <c r="AQ1426" s="140" t="e">
        <f t="shared" si="68"/>
        <v>#N/A</v>
      </c>
      <c r="AR1426" s="103"/>
      <c r="AT1426" s="131" t="str">
        <f t="shared" si="69"/>
        <v>()</v>
      </c>
      <c r="AU1426" s="132" t="e">
        <f t="shared" si="67"/>
        <v>#N/A</v>
      </c>
    </row>
    <row r="1427" spans="1:47">
      <c r="A1427" s="134"/>
      <c r="B1427" s="134"/>
      <c r="C1427" s="135"/>
      <c r="D1427" s="135"/>
      <c r="E1427" s="135"/>
      <c r="F1427" s="135"/>
      <c r="G1427" s="135"/>
      <c r="H1427" s="135"/>
      <c r="I1427" s="135"/>
      <c r="J1427" s="135"/>
      <c r="K1427" s="135"/>
      <c r="L1427" s="135"/>
      <c r="M1427" s="135"/>
      <c r="N1427" s="136"/>
      <c r="O1427" s="137"/>
      <c r="P1427" s="136"/>
      <c r="Q1427" s="136"/>
      <c r="R1427" s="136"/>
      <c r="S1427" s="138"/>
      <c r="T1427" s="149"/>
      <c r="U1427" s="149"/>
      <c r="V1427" s="149"/>
      <c r="W1427" s="149"/>
      <c r="X1427" s="149"/>
      <c r="Y1427" s="149"/>
      <c r="Z1427" s="150"/>
      <c r="AA1427" s="150"/>
      <c r="AB1427" s="150"/>
      <c r="AC1427" s="138"/>
      <c r="AD1427" s="138"/>
      <c r="AE1427" s="138"/>
      <c r="AF1427" s="138"/>
      <c r="AG1427" s="138"/>
      <c r="AH1427" s="138"/>
      <c r="AI1427" s="138"/>
      <c r="AJ1427" s="138"/>
      <c r="AK1427" s="138"/>
      <c r="AL1427" s="138"/>
      <c r="AM1427" s="139"/>
      <c r="AN1427" s="139"/>
      <c r="AO1427" s="139"/>
      <c r="AP1427" s="139"/>
      <c r="AQ1427" s="140" t="e">
        <f t="shared" si="68"/>
        <v>#N/A</v>
      </c>
      <c r="AR1427" s="103"/>
      <c r="AT1427" s="131" t="str">
        <f t="shared" si="69"/>
        <v>()</v>
      </c>
      <c r="AU1427" s="132" t="e">
        <f t="shared" si="67"/>
        <v>#N/A</v>
      </c>
    </row>
    <row r="1428" spans="1:47">
      <c r="A1428" s="134"/>
      <c r="B1428" s="134"/>
      <c r="C1428" s="135"/>
      <c r="D1428" s="135"/>
      <c r="E1428" s="135"/>
      <c r="F1428" s="135"/>
      <c r="G1428" s="135"/>
      <c r="H1428" s="135"/>
      <c r="I1428" s="135"/>
      <c r="J1428" s="135"/>
      <c r="K1428" s="135"/>
      <c r="L1428" s="135"/>
      <c r="M1428" s="135"/>
      <c r="N1428" s="136"/>
      <c r="O1428" s="137"/>
      <c r="P1428" s="136"/>
      <c r="Q1428" s="136"/>
      <c r="R1428" s="136"/>
      <c r="S1428" s="138"/>
      <c r="T1428" s="149"/>
      <c r="U1428" s="149"/>
      <c r="V1428" s="149"/>
      <c r="W1428" s="149"/>
      <c r="X1428" s="149"/>
      <c r="Y1428" s="149"/>
      <c r="Z1428" s="150"/>
      <c r="AA1428" s="150"/>
      <c r="AB1428" s="150"/>
      <c r="AC1428" s="138"/>
      <c r="AD1428" s="138"/>
      <c r="AE1428" s="138"/>
      <c r="AF1428" s="138"/>
      <c r="AG1428" s="138"/>
      <c r="AH1428" s="138"/>
      <c r="AI1428" s="138"/>
      <c r="AJ1428" s="138"/>
      <c r="AK1428" s="138"/>
      <c r="AL1428" s="138"/>
      <c r="AM1428" s="139"/>
      <c r="AN1428" s="139"/>
      <c r="AO1428" s="139"/>
      <c r="AP1428" s="139"/>
      <c r="AQ1428" s="140" t="e">
        <f t="shared" si="68"/>
        <v>#N/A</v>
      </c>
      <c r="AR1428" s="103"/>
      <c r="AT1428" s="131" t="str">
        <f t="shared" si="69"/>
        <v>()</v>
      </c>
      <c r="AU1428" s="132" t="e">
        <f t="shared" si="67"/>
        <v>#N/A</v>
      </c>
    </row>
    <row r="1429" spans="1:47">
      <c r="A1429" s="134"/>
      <c r="B1429" s="134"/>
      <c r="C1429" s="135"/>
      <c r="D1429" s="135"/>
      <c r="E1429" s="135"/>
      <c r="F1429" s="135"/>
      <c r="G1429" s="135"/>
      <c r="H1429" s="135"/>
      <c r="I1429" s="135"/>
      <c r="J1429" s="135"/>
      <c r="K1429" s="135"/>
      <c r="L1429" s="135"/>
      <c r="M1429" s="135"/>
      <c r="N1429" s="136"/>
      <c r="O1429" s="137"/>
      <c r="P1429" s="136"/>
      <c r="Q1429" s="136"/>
      <c r="R1429" s="136"/>
      <c r="S1429" s="138"/>
      <c r="T1429" s="149"/>
      <c r="U1429" s="149"/>
      <c r="V1429" s="149"/>
      <c r="W1429" s="149"/>
      <c r="X1429" s="149"/>
      <c r="Y1429" s="149"/>
      <c r="Z1429" s="150"/>
      <c r="AA1429" s="150"/>
      <c r="AB1429" s="150"/>
      <c r="AC1429" s="138"/>
      <c r="AD1429" s="138"/>
      <c r="AE1429" s="138"/>
      <c r="AF1429" s="138"/>
      <c r="AG1429" s="138"/>
      <c r="AH1429" s="138"/>
      <c r="AI1429" s="138"/>
      <c r="AJ1429" s="138"/>
      <c r="AK1429" s="138"/>
      <c r="AL1429" s="138"/>
      <c r="AM1429" s="139"/>
      <c r="AN1429" s="139"/>
      <c r="AO1429" s="139"/>
      <c r="AP1429" s="139"/>
      <c r="AQ1429" s="140" t="e">
        <f t="shared" si="68"/>
        <v>#N/A</v>
      </c>
      <c r="AR1429" s="103"/>
      <c r="AT1429" s="131" t="str">
        <f t="shared" si="69"/>
        <v>()</v>
      </c>
      <c r="AU1429" s="132" t="e">
        <f t="shared" si="67"/>
        <v>#N/A</v>
      </c>
    </row>
    <row r="1430" spans="1:47">
      <c r="A1430" s="134"/>
      <c r="B1430" s="134"/>
      <c r="C1430" s="135"/>
      <c r="D1430" s="135"/>
      <c r="E1430" s="135"/>
      <c r="F1430" s="135"/>
      <c r="G1430" s="135"/>
      <c r="H1430" s="135"/>
      <c r="I1430" s="135"/>
      <c r="J1430" s="135"/>
      <c r="K1430" s="135"/>
      <c r="L1430" s="135"/>
      <c r="M1430" s="135"/>
      <c r="N1430" s="136"/>
      <c r="O1430" s="137"/>
      <c r="P1430" s="136"/>
      <c r="Q1430" s="136"/>
      <c r="R1430" s="136"/>
      <c r="S1430" s="138"/>
      <c r="T1430" s="149"/>
      <c r="U1430" s="149"/>
      <c r="V1430" s="149"/>
      <c r="W1430" s="149"/>
      <c r="X1430" s="149"/>
      <c r="Y1430" s="149"/>
      <c r="Z1430" s="150"/>
      <c r="AA1430" s="150"/>
      <c r="AB1430" s="150"/>
      <c r="AC1430" s="138"/>
      <c r="AD1430" s="138"/>
      <c r="AE1430" s="138"/>
      <c r="AF1430" s="138"/>
      <c r="AG1430" s="138"/>
      <c r="AH1430" s="138"/>
      <c r="AI1430" s="138"/>
      <c r="AJ1430" s="138"/>
      <c r="AK1430" s="138"/>
      <c r="AL1430" s="138"/>
      <c r="AM1430" s="139"/>
      <c r="AN1430" s="139"/>
      <c r="AO1430" s="139"/>
      <c r="AP1430" s="139"/>
      <c r="AQ1430" s="140" t="e">
        <f t="shared" si="68"/>
        <v>#N/A</v>
      </c>
      <c r="AR1430" s="103"/>
      <c r="AT1430" s="131" t="str">
        <f t="shared" si="69"/>
        <v>()</v>
      </c>
      <c r="AU1430" s="132" t="e">
        <f t="shared" si="67"/>
        <v>#N/A</v>
      </c>
    </row>
    <row r="1431" spans="1:47">
      <c r="A1431" s="134"/>
      <c r="B1431" s="134"/>
      <c r="C1431" s="135"/>
      <c r="D1431" s="135"/>
      <c r="E1431" s="135"/>
      <c r="F1431" s="135"/>
      <c r="G1431" s="135"/>
      <c r="H1431" s="135"/>
      <c r="I1431" s="135"/>
      <c r="J1431" s="135"/>
      <c r="K1431" s="135"/>
      <c r="L1431" s="135"/>
      <c r="M1431" s="135"/>
      <c r="N1431" s="136"/>
      <c r="O1431" s="137"/>
      <c r="P1431" s="136"/>
      <c r="Q1431" s="136"/>
      <c r="R1431" s="136"/>
      <c r="S1431" s="138"/>
      <c r="T1431" s="149"/>
      <c r="U1431" s="149"/>
      <c r="V1431" s="149"/>
      <c r="W1431" s="149"/>
      <c r="X1431" s="149"/>
      <c r="Y1431" s="149"/>
      <c r="Z1431" s="150"/>
      <c r="AA1431" s="150"/>
      <c r="AB1431" s="150"/>
      <c r="AC1431" s="138"/>
      <c r="AD1431" s="138"/>
      <c r="AE1431" s="138"/>
      <c r="AF1431" s="138"/>
      <c r="AG1431" s="138"/>
      <c r="AH1431" s="138"/>
      <c r="AI1431" s="138"/>
      <c r="AJ1431" s="138"/>
      <c r="AK1431" s="138"/>
      <c r="AL1431" s="138"/>
      <c r="AM1431" s="139"/>
      <c r="AN1431" s="139"/>
      <c r="AO1431" s="139"/>
      <c r="AP1431" s="139"/>
      <c r="AQ1431" s="140" t="e">
        <f t="shared" si="68"/>
        <v>#N/A</v>
      </c>
      <c r="AR1431" s="103"/>
      <c r="AT1431" s="131" t="str">
        <f t="shared" si="69"/>
        <v>()</v>
      </c>
      <c r="AU1431" s="132" t="e">
        <f t="shared" si="67"/>
        <v>#N/A</v>
      </c>
    </row>
    <row r="1432" spans="1:47">
      <c r="A1432" s="134"/>
      <c r="B1432" s="134"/>
      <c r="C1432" s="135"/>
      <c r="D1432" s="135"/>
      <c r="E1432" s="135"/>
      <c r="F1432" s="135"/>
      <c r="G1432" s="135"/>
      <c r="H1432" s="135"/>
      <c r="I1432" s="135"/>
      <c r="J1432" s="135"/>
      <c r="K1432" s="135"/>
      <c r="L1432" s="135"/>
      <c r="M1432" s="135"/>
      <c r="N1432" s="136"/>
      <c r="O1432" s="137"/>
      <c r="P1432" s="136"/>
      <c r="Q1432" s="136"/>
      <c r="R1432" s="136"/>
      <c r="S1432" s="138"/>
      <c r="T1432" s="149"/>
      <c r="U1432" s="149"/>
      <c r="V1432" s="149"/>
      <c r="W1432" s="149"/>
      <c r="X1432" s="149"/>
      <c r="Y1432" s="149"/>
      <c r="Z1432" s="150"/>
      <c r="AA1432" s="150"/>
      <c r="AB1432" s="150"/>
      <c r="AC1432" s="138"/>
      <c r="AD1432" s="138"/>
      <c r="AE1432" s="138"/>
      <c r="AF1432" s="138"/>
      <c r="AG1432" s="138"/>
      <c r="AH1432" s="138"/>
      <c r="AI1432" s="138"/>
      <c r="AJ1432" s="138"/>
      <c r="AK1432" s="138"/>
      <c r="AL1432" s="138"/>
      <c r="AM1432" s="139"/>
      <c r="AN1432" s="139"/>
      <c r="AO1432" s="139"/>
      <c r="AP1432" s="139"/>
      <c r="AQ1432" s="140" t="e">
        <f t="shared" si="68"/>
        <v>#N/A</v>
      </c>
      <c r="AR1432" s="103"/>
      <c r="AT1432" s="131" t="str">
        <f t="shared" si="69"/>
        <v>()</v>
      </c>
      <c r="AU1432" s="132" t="e">
        <f t="shared" si="67"/>
        <v>#N/A</v>
      </c>
    </row>
    <row r="1433" spans="1:47">
      <c r="A1433" s="134"/>
      <c r="B1433" s="134"/>
      <c r="C1433" s="135"/>
      <c r="D1433" s="135"/>
      <c r="E1433" s="135"/>
      <c r="F1433" s="135"/>
      <c r="G1433" s="135"/>
      <c r="H1433" s="135"/>
      <c r="I1433" s="135"/>
      <c r="J1433" s="135"/>
      <c r="K1433" s="135"/>
      <c r="L1433" s="135"/>
      <c r="M1433" s="135"/>
      <c r="N1433" s="136"/>
      <c r="O1433" s="137"/>
      <c r="P1433" s="136"/>
      <c r="Q1433" s="136"/>
      <c r="R1433" s="136"/>
      <c r="S1433" s="138"/>
      <c r="T1433" s="149"/>
      <c r="U1433" s="149"/>
      <c r="V1433" s="149"/>
      <c r="W1433" s="149"/>
      <c r="X1433" s="149"/>
      <c r="Y1433" s="149"/>
      <c r="Z1433" s="150"/>
      <c r="AA1433" s="150"/>
      <c r="AB1433" s="150"/>
      <c r="AC1433" s="138"/>
      <c r="AD1433" s="138"/>
      <c r="AE1433" s="138"/>
      <c r="AF1433" s="138"/>
      <c r="AG1433" s="138"/>
      <c r="AH1433" s="138"/>
      <c r="AI1433" s="138"/>
      <c r="AJ1433" s="138"/>
      <c r="AK1433" s="138"/>
      <c r="AL1433" s="138"/>
      <c r="AM1433" s="139"/>
      <c r="AN1433" s="139"/>
      <c r="AO1433" s="139"/>
      <c r="AP1433" s="139"/>
      <c r="AQ1433" s="140" t="e">
        <f t="shared" si="68"/>
        <v>#N/A</v>
      </c>
      <c r="AR1433" s="103"/>
      <c r="AT1433" s="131" t="str">
        <f t="shared" si="69"/>
        <v>()</v>
      </c>
      <c r="AU1433" s="132" t="e">
        <f t="shared" si="67"/>
        <v>#N/A</v>
      </c>
    </row>
    <row r="1434" spans="1:47">
      <c r="A1434" s="134"/>
      <c r="B1434" s="134"/>
      <c r="C1434" s="135"/>
      <c r="D1434" s="135"/>
      <c r="E1434" s="135"/>
      <c r="F1434" s="135"/>
      <c r="G1434" s="135"/>
      <c r="H1434" s="135"/>
      <c r="I1434" s="135"/>
      <c r="J1434" s="135"/>
      <c r="K1434" s="135"/>
      <c r="L1434" s="135"/>
      <c r="M1434" s="135"/>
      <c r="N1434" s="136"/>
      <c r="O1434" s="137"/>
      <c r="P1434" s="136"/>
      <c r="Q1434" s="136"/>
      <c r="R1434" s="136"/>
      <c r="S1434" s="138"/>
      <c r="T1434" s="149"/>
      <c r="U1434" s="149"/>
      <c r="V1434" s="149"/>
      <c r="W1434" s="149"/>
      <c r="X1434" s="149"/>
      <c r="Y1434" s="149"/>
      <c r="Z1434" s="150"/>
      <c r="AA1434" s="150"/>
      <c r="AB1434" s="150"/>
      <c r="AC1434" s="138"/>
      <c r="AD1434" s="138"/>
      <c r="AE1434" s="138"/>
      <c r="AF1434" s="138"/>
      <c r="AG1434" s="138"/>
      <c r="AH1434" s="138"/>
      <c r="AI1434" s="138"/>
      <c r="AJ1434" s="138"/>
      <c r="AK1434" s="138"/>
      <c r="AL1434" s="138"/>
      <c r="AM1434" s="139"/>
      <c r="AN1434" s="139"/>
      <c r="AO1434" s="139"/>
      <c r="AP1434" s="139"/>
      <c r="AQ1434" s="140" t="e">
        <f t="shared" si="68"/>
        <v>#N/A</v>
      </c>
      <c r="AR1434" s="103"/>
      <c r="AT1434" s="131" t="str">
        <f t="shared" si="69"/>
        <v>()</v>
      </c>
      <c r="AU1434" s="132" t="e">
        <f t="shared" si="67"/>
        <v>#N/A</v>
      </c>
    </row>
    <row r="1435" spans="1:47">
      <c r="A1435" s="134"/>
      <c r="B1435" s="134"/>
      <c r="C1435" s="135"/>
      <c r="D1435" s="135"/>
      <c r="E1435" s="135"/>
      <c r="F1435" s="135"/>
      <c r="G1435" s="135"/>
      <c r="H1435" s="135"/>
      <c r="I1435" s="135"/>
      <c r="J1435" s="135"/>
      <c r="K1435" s="135"/>
      <c r="L1435" s="135"/>
      <c r="M1435" s="135"/>
      <c r="N1435" s="136"/>
      <c r="O1435" s="137"/>
      <c r="P1435" s="136"/>
      <c r="Q1435" s="136"/>
      <c r="R1435" s="136"/>
      <c r="S1435" s="138"/>
      <c r="T1435" s="149"/>
      <c r="U1435" s="149"/>
      <c r="V1435" s="149"/>
      <c r="W1435" s="149"/>
      <c r="X1435" s="149"/>
      <c r="Y1435" s="149"/>
      <c r="Z1435" s="150"/>
      <c r="AA1435" s="150"/>
      <c r="AB1435" s="150"/>
      <c r="AC1435" s="138"/>
      <c r="AD1435" s="138"/>
      <c r="AE1435" s="138"/>
      <c r="AF1435" s="138"/>
      <c r="AG1435" s="138"/>
      <c r="AH1435" s="138"/>
      <c r="AI1435" s="138"/>
      <c r="AJ1435" s="138"/>
      <c r="AK1435" s="138"/>
      <c r="AL1435" s="138"/>
      <c r="AM1435" s="139"/>
      <c r="AN1435" s="139"/>
      <c r="AO1435" s="139"/>
      <c r="AP1435" s="139"/>
      <c r="AQ1435" s="140" t="e">
        <f t="shared" si="68"/>
        <v>#N/A</v>
      </c>
      <c r="AR1435" s="103"/>
      <c r="AT1435" s="131" t="str">
        <f t="shared" si="69"/>
        <v>()</v>
      </c>
      <c r="AU1435" s="132" t="e">
        <f t="shared" si="67"/>
        <v>#N/A</v>
      </c>
    </row>
    <row r="1436" spans="1:47">
      <c r="A1436" s="134"/>
      <c r="B1436" s="134"/>
      <c r="C1436" s="135"/>
      <c r="D1436" s="135"/>
      <c r="E1436" s="135"/>
      <c r="F1436" s="135"/>
      <c r="G1436" s="135"/>
      <c r="H1436" s="135"/>
      <c r="I1436" s="135"/>
      <c r="J1436" s="135"/>
      <c r="K1436" s="135"/>
      <c r="L1436" s="135"/>
      <c r="M1436" s="135"/>
      <c r="N1436" s="136"/>
      <c r="O1436" s="137"/>
      <c r="P1436" s="136"/>
      <c r="Q1436" s="136"/>
      <c r="R1436" s="136"/>
      <c r="S1436" s="138"/>
      <c r="T1436" s="149"/>
      <c r="U1436" s="149"/>
      <c r="V1436" s="149"/>
      <c r="W1436" s="149"/>
      <c r="X1436" s="149"/>
      <c r="Y1436" s="149"/>
      <c r="Z1436" s="150"/>
      <c r="AA1436" s="150"/>
      <c r="AB1436" s="150"/>
      <c r="AC1436" s="138"/>
      <c r="AD1436" s="138"/>
      <c r="AE1436" s="138"/>
      <c r="AF1436" s="138"/>
      <c r="AG1436" s="138"/>
      <c r="AH1436" s="138"/>
      <c r="AI1436" s="138"/>
      <c r="AJ1436" s="138"/>
      <c r="AK1436" s="138"/>
      <c r="AL1436" s="138"/>
      <c r="AM1436" s="139"/>
      <c r="AN1436" s="139"/>
      <c r="AO1436" s="139"/>
      <c r="AP1436" s="139"/>
      <c r="AQ1436" s="140" t="e">
        <f t="shared" si="68"/>
        <v>#N/A</v>
      </c>
      <c r="AR1436" s="103"/>
      <c r="AT1436" s="131" t="str">
        <f t="shared" si="69"/>
        <v>()</v>
      </c>
      <c r="AU1436" s="132" t="e">
        <f t="shared" si="67"/>
        <v>#N/A</v>
      </c>
    </row>
    <row r="1437" spans="1:47">
      <c r="A1437" s="134"/>
      <c r="B1437" s="134"/>
      <c r="C1437" s="135"/>
      <c r="D1437" s="135"/>
      <c r="E1437" s="135"/>
      <c r="F1437" s="135"/>
      <c r="G1437" s="135"/>
      <c r="H1437" s="135"/>
      <c r="I1437" s="135"/>
      <c r="J1437" s="135"/>
      <c r="K1437" s="135"/>
      <c r="L1437" s="135"/>
      <c r="M1437" s="135"/>
      <c r="N1437" s="136"/>
      <c r="O1437" s="137"/>
      <c r="P1437" s="136"/>
      <c r="Q1437" s="136"/>
      <c r="R1437" s="136"/>
      <c r="S1437" s="138"/>
      <c r="T1437" s="149"/>
      <c r="U1437" s="149"/>
      <c r="V1437" s="149"/>
      <c r="W1437" s="149"/>
      <c r="X1437" s="149"/>
      <c r="Y1437" s="149"/>
      <c r="Z1437" s="150"/>
      <c r="AA1437" s="150"/>
      <c r="AB1437" s="150"/>
      <c r="AC1437" s="138"/>
      <c r="AD1437" s="138"/>
      <c r="AE1437" s="138"/>
      <c r="AF1437" s="138"/>
      <c r="AG1437" s="138"/>
      <c r="AH1437" s="138"/>
      <c r="AI1437" s="138"/>
      <c r="AJ1437" s="138"/>
      <c r="AK1437" s="138"/>
      <c r="AL1437" s="138"/>
      <c r="AM1437" s="139"/>
      <c r="AN1437" s="139"/>
      <c r="AO1437" s="139"/>
      <c r="AP1437" s="139"/>
      <c r="AQ1437" s="140" t="e">
        <f t="shared" si="68"/>
        <v>#N/A</v>
      </c>
      <c r="AR1437" s="103"/>
      <c r="AT1437" s="131" t="str">
        <f t="shared" si="69"/>
        <v>()</v>
      </c>
      <c r="AU1437" s="132" t="e">
        <f t="shared" si="67"/>
        <v>#N/A</v>
      </c>
    </row>
    <row r="1438" spans="1:47">
      <c r="A1438" s="134"/>
      <c r="B1438" s="134"/>
      <c r="C1438" s="135"/>
      <c r="D1438" s="135"/>
      <c r="E1438" s="135"/>
      <c r="F1438" s="135"/>
      <c r="G1438" s="135"/>
      <c r="H1438" s="135"/>
      <c r="I1438" s="135"/>
      <c r="J1438" s="135"/>
      <c r="K1438" s="135"/>
      <c r="L1438" s="135"/>
      <c r="M1438" s="135"/>
      <c r="N1438" s="136"/>
      <c r="O1438" s="137"/>
      <c r="P1438" s="136"/>
      <c r="Q1438" s="136"/>
      <c r="R1438" s="136"/>
      <c r="S1438" s="138"/>
      <c r="T1438" s="149"/>
      <c r="U1438" s="149"/>
      <c r="V1438" s="149"/>
      <c r="W1438" s="149"/>
      <c r="X1438" s="149"/>
      <c r="Y1438" s="149"/>
      <c r="Z1438" s="150"/>
      <c r="AA1438" s="150"/>
      <c r="AB1438" s="150"/>
      <c r="AC1438" s="138"/>
      <c r="AD1438" s="138"/>
      <c r="AE1438" s="138"/>
      <c r="AF1438" s="138"/>
      <c r="AG1438" s="138"/>
      <c r="AH1438" s="138"/>
      <c r="AI1438" s="138"/>
      <c r="AJ1438" s="138"/>
      <c r="AK1438" s="138"/>
      <c r="AL1438" s="138"/>
      <c r="AM1438" s="139"/>
      <c r="AN1438" s="139"/>
      <c r="AO1438" s="139"/>
      <c r="AP1438" s="139"/>
      <c r="AQ1438" s="140" t="e">
        <f t="shared" si="68"/>
        <v>#N/A</v>
      </c>
      <c r="AR1438" s="103"/>
      <c r="AT1438" s="131" t="str">
        <f t="shared" si="69"/>
        <v>()</v>
      </c>
      <c r="AU1438" s="132" t="e">
        <f t="shared" ref="AU1438:AU1501" si="70">AT1438&amp;IF(COUNTIF(AQ1439:AQ2350,AQ1438),"，"&amp;VLOOKUP(AQ1438,AQ1439:AU2350,5,0),"")</f>
        <v>#N/A</v>
      </c>
    </row>
    <row r="1439" spans="1:47">
      <c r="A1439" s="134"/>
      <c r="B1439" s="134"/>
      <c r="C1439" s="135"/>
      <c r="D1439" s="135"/>
      <c r="E1439" s="135"/>
      <c r="F1439" s="135"/>
      <c r="G1439" s="135"/>
      <c r="H1439" s="135"/>
      <c r="I1439" s="135"/>
      <c r="J1439" s="135"/>
      <c r="K1439" s="135"/>
      <c r="L1439" s="135"/>
      <c r="M1439" s="135"/>
      <c r="N1439" s="136"/>
      <c r="O1439" s="137"/>
      <c r="P1439" s="136"/>
      <c r="Q1439" s="136"/>
      <c r="R1439" s="136"/>
      <c r="S1439" s="138"/>
      <c r="T1439" s="149"/>
      <c r="U1439" s="149"/>
      <c r="V1439" s="149"/>
      <c r="W1439" s="149"/>
      <c r="X1439" s="149"/>
      <c r="Y1439" s="149"/>
      <c r="Z1439" s="150"/>
      <c r="AA1439" s="150"/>
      <c r="AB1439" s="150"/>
      <c r="AC1439" s="138"/>
      <c r="AD1439" s="138"/>
      <c r="AE1439" s="138"/>
      <c r="AF1439" s="138"/>
      <c r="AG1439" s="138"/>
      <c r="AH1439" s="138"/>
      <c r="AI1439" s="138"/>
      <c r="AJ1439" s="138"/>
      <c r="AK1439" s="138"/>
      <c r="AL1439" s="138"/>
      <c r="AM1439" s="139"/>
      <c r="AN1439" s="139"/>
      <c r="AO1439" s="139"/>
      <c r="AP1439" s="139"/>
      <c r="AQ1439" s="140" t="e">
        <f t="shared" si="68"/>
        <v>#N/A</v>
      </c>
      <c r="AR1439" s="103"/>
      <c r="AT1439" s="131" t="str">
        <f t="shared" si="69"/>
        <v>()</v>
      </c>
      <c r="AU1439" s="132" t="e">
        <f t="shared" si="70"/>
        <v>#N/A</v>
      </c>
    </row>
    <row r="1440" spans="1:47">
      <c r="A1440" s="134"/>
      <c r="B1440" s="134"/>
      <c r="C1440" s="135"/>
      <c r="D1440" s="135"/>
      <c r="E1440" s="135"/>
      <c r="F1440" s="135"/>
      <c r="G1440" s="135"/>
      <c r="H1440" s="135"/>
      <c r="I1440" s="135"/>
      <c r="J1440" s="135"/>
      <c r="K1440" s="135"/>
      <c r="L1440" s="135"/>
      <c r="M1440" s="135"/>
      <c r="N1440" s="136"/>
      <c r="O1440" s="137"/>
      <c r="P1440" s="136"/>
      <c r="Q1440" s="136"/>
      <c r="R1440" s="136"/>
      <c r="S1440" s="138"/>
      <c r="T1440" s="149"/>
      <c r="U1440" s="149"/>
      <c r="V1440" s="149"/>
      <c r="W1440" s="149"/>
      <c r="X1440" s="149"/>
      <c r="Y1440" s="149"/>
      <c r="Z1440" s="150"/>
      <c r="AA1440" s="150"/>
      <c r="AB1440" s="150"/>
      <c r="AC1440" s="138"/>
      <c r="AD1440" s="138"/>
      <c r="AE1440" s="138"/>
      <c r="AF1440" s="138"/>
      <c r="AG1440" s="138"/>
      <c r="AH1440" s="138"/>
      <c r="AI1440" s="138"/>
      <c r="AJ1440" s="138"/>
      <c r="AK1440" s="138"/>
      <c r="AL1440" s="138"/>
      <c r="AM1440" s="139"/>
      <c r="AN1440" s="139"/>
      <c r="AO1440" s="139"/>
      <c r="AP1440" s="139"/>
      <c r="AQ1440" s="140" t="e">
        <f t="shared" si="68"/>
        <v>#N/A</v>
      </c>
      <c r="AR1440" s="103"/>
      <c r="AT1440" s="131" t="str">
        <f t="shared" si="69"/>
        <v>()</v>
      </c>
      <c r="AU1440" s="132" t="e">
        <f t="shared" si="70"/>
        <v>#N/A</v>
      </c>
    </row>
    <row r="1441" spans="1:47">
      <c r="A1441" s="134"/>
      <c r="B1441" s="134"/>
      <c r="C1441" s="135"/>
      <c r="D1441" s="135"/>
      <c r="E1441" s="135"/>
      <c r="F1441" s="135"/>
      <c r="G1441" s="135"/>
      <c r="H1441" s="135"/>
      <c r="I1441" s="135"/>
      <c r="J1441" s="135"/>
      <c r="K1441" s="135"/>
      <c r="L1441" s="135"/>
      <c r="M1441" s="135"/>
      <c r="N1441" s="136"/>
      <c r="O1441" s="137"/>
      <c r="P1441" s="136"/>
      <c r="Q1441" s="136"/>
      <c r="R1441" s="136"/>
      <c r="S1441" s="138"/>
      <c r="T1441" s="149"/>
      <c r="U1441" s="149"/>
      <c r="V1441" s="149"/>
      <c r="W1441" s="149"/>
      <c r="X1441" s="149"/>
      <c r="Y1441" s="149"/>
      <c r="Z1441" s="150"/>
      <c r="AA1441" s="150"/>
      <c r="AB1441" s="150"/>
      <c r="AC1441" s="138"/>
      <c r="AD1441" s="138"/>
      <c r="AE1441" s="138"/>
      <c r="AF1441" s="138"/>
      <c r="AG1441" s="138"/>
      <c r="AH1441" s="138"/>
      <c r="AI1441" s="138"/>
      <c r="AJ1441" s="138"/>
      <c r="AK1441" s="138"/>
      <c r="AL1441" s="138"/>
      <c r="AM1441" s="139"/>
      <c r="AN1441" s="139"/>
      <c r="AO1441" s="139"/>
      <c r="AP1441" s="139"/>
      <c r="AQ1441" s="140" t="e">
        <f t="shared" si="68"/>
        <v>#N/A</v>
      </c>
      <c r="AR1441" s="103"/>
      <c r="AT1441" s="131" t="str">
        <f t="shared" si="69"/>
        <v>()</v>
      </c>
      <c r="AU1441" s="132" t="e">
        <f t="shared" si="70"/>
        <v>#N/A</v>
      </c>
    </row>
    <row r="1442" spans="1:47">
      <c r="A1442" s="134"/>
      <c r="B1442" s="134"/>
      <c r="C1442" s="135"/>
      <c r="D1442" s="135"/>
      <c r="E1442" s="135"/>
      <c r="F1442" s="135"/>
      <c r="G1442" s="135"/>
      <c r="H1442" s="135"/>
      <c r="I1442" s="135"/>
      <c r="J1442" s="135"/>
      <c r="K1442" s="135"/>
      <c r="L1442" s="135"/>
      <c r="M1442" s="135"/>
      <c r="N1442" s="136"/>
      <c r="O1442" s="137"/>
      <c r="P1442" s="136"/>
      <c r="Q1442" s="136"/>
      <c r="R1442" s="136"/>
      <c r="S1442" s="138"/>
      <c r="T1442" s="149"/>
      <c r="U1442" s="149"/>
      <c r="V1442" s="149"/>
      <c r="W1442" s="149"/>
      <c r="X1442" s="149"/>
      <c r="Y1442" s="149"/>
      <c r="Z1442" s="150"/>
      <c r="AA1442" s="150"/>
      <c r="AB1442" s="150"/>
      <c r="AC1442" s="138"/>
      <c r="AD1442" s="138"/>
      <c r="AE1442" s="138"/>
      <c r="AF1442" s="138"/>
      <c r="AG1442" s="138"/>
      <c r="AH1442" s="138"/>
      <c r="AI1442" s="138"/>
      <c r="AJ1442" s="138"/>
      <c r="AK1442" s="138"/>
      <c r="AL1442" s="138"/>
      <c r="AM1442" s="139"/>
      <c r="AN1442" s="139"/>
      <c r="AO1442" s="139"/>
      <c r="AP1442" s="139"/>
      <c r="AQ1442" s="140" t="e">
        <f t="shared" si="68"/>
        <v>#N/A</v>
      </c>
      <c r="AR1442" s="103"/>
      <c r="AT1442" s="131" t="str">
        <f t="shared" si="69"/>
        <v>()</v>
      </c>
      <c r="AU1442" s="132" t="e">
        <f t="shared" si="70"/>
        <v>#N/A</v>
      </c>
    </row>
    <row r="1443" spans="1:47">
      <c r="A1443" s="134"/>
      <c r="B1443" s="134"/>
      <c r="C1443" s="135"/>
      <c r="D1443" s="135"/>
      <c r="E1443" s="135"/>
      <c r="F1443" s="135"/>
      <c r="G1443" s="135"/>
      <c r="H1443" s="135"/>
      <c r="I1443" s="135"/>
      <c r="J1443" s="135"/>
      <c r="K1443" s="135"/>
      <c r="L1443" s="135"/>
      <c r="M1443" s="135"/>
      <c r="N1443" s="136"/>
      <c r="O1443" s="137"/>
      <c r="P1443" s="136"/>
      <c r="Q1443" s="136"/>
      <c r="R1443" s="136"/>
      <c r="S1443" s="138"/>
      <c r="T1443" s="149"/>
      <c r="U1443" s="149"/>
      <c r="V1443" s="149"/>
      <c r="W1443" s="149"/>
      <c r="X1443" s="149"/>
      <c r="Y1443" s="149"/>
      <c r="Z1443" s="150"/>
      <c r="AA1443" s="150"/>
      <c r="AB1443" s="150"/>
      <c r="AC1443" s="138"/>
      <c r="AD1443" s="138"/>
      <c r="AE1443" s="138"/>
      <c r="AF1443" s="138"/>
      <c r="AG1443" s="138"/>
      <c r="AH1443" s="138"/>
      <c r="AI1443" s="138"/>
      <c r="AJ1443" s="138"/>
      <c r="AK1443" s="138"/>
      <c r="AL1443" s="138"/>
      <c r="AM1443" s="139"/>
      <c r="AN1443" s="139"/>
      <c r="AO1443" s="139"/>
      <c r="AP1443" s="139"/>
      <c r="AQ1443" s="140" t="e">
        <f t="shared" si="68"/>
        <v>#N/A</v>
      </c>
      <c r="AR1443" s="103"/>
      <c r="AT1443" s="131" t="str">
        <f t="shared" si="69"/>
        <v>()</v>
      </c>
      <c r="AU1443" s="132" t="e">
        <f t="shared" si="70"/>
        <v>#N/A</v>
      </c>
    </row>
    <row r="1444" spans="1:47">
      <c r="A1444" s="134"/>
      <c r="B1444" s="134"/>
      <c r="C1444" s="135"/>
      <c r="D1444" s="135"/>
      <c r="E1444" s="135"/>
      <c r="F1444" s="135"/>
      <c r="G1444" s="135"/>
      <c r="H1444" s="135"/>
      <c r="I1444" s="135"/>
      <c r="J1444" s="135"/>
      <c r="K1444" s="135"/>
      <c r="L1444" s="135"/>
      <c r="M1444" s="135"/>
      <c r="N1444" s="136"/>
      <c r="O1444" s="137"/>
      <c r="P1444" s="136"/>
      <c r="Q1444" s="136"/>
      <c r="R1444" s="136"/>
      <c r="S1444" s="138"/>
      <c r="T1444" s="149"/>
      <c r="U1444" s="149"/>
      <c r="V1444" s="149"/>
      <c r="W1444" s="149"/>
      <c r="X1444" s="149"/>
      <c r="Y1444" s="149"/>
      <c r="Z1444" s="150"/>
      <c r="AA1444" s="150"/>
      <c r="AB1444" s="150"/>
      <c r="AC1444" s="138"/>
      <c r="AD1444" s="138"/>
      <c r="AE1444" s="138"/>
      <c r="AF1444" s="138"/>
      <c r="AG1444" s="138"/>
      <c r="AH1444" s="138"/>
      <c r="AI1444" s="138"/>
      <c r="AJ1444" s="138"/>
      <c r="AK1444" s="138"/>
      <c r="AL1444" s="138"/>
      <c r="AM1444" s="139"/>
      <c r="AN1444" s="139"/>
      <c r="AO1444" s="139"/>
      <c r="AP1444" s="139"/>
      <c r="AQ1444" s="140" t="e">
        <f t="shared" si="68"/>
        <v>#N/A</v>
      </c>
      <c r="AR1444" s="103"/>
      <c r="AT1444" s="131" t="str">
        <f t="shared" si="69"/>
        <v>()</v>
      </c>
      <c r="AU1444" s="132" t="e">
        <f t="shared" si="70"/>
        <v>#N/A</v>
      </c>
    </row>
    <row r="1445" spans="1:47">
      <c r="A1445" s="134"/>
      <c r="B1445" s="134"/>
      <c r="C1445" s="135"/>
      <c r="D1445" s="135"/>
      <c r="E1445" s="135"/>
      <c r="F1445" s="135"/>
      <c r="G1445" s="135"/>
      <c r="H1445" s="135"/>
      <c r="I1445" s="135"/>
      <c r="J1445" s="135"/>
      <c r="K1445" s="135"/>
      <c r="L1445" s="135"/>
      <c r="M1445" s="135"/>
      <c r="N1445" s="136"/>
      <c r="O1445" s="137"/>
      <c r="P1445" s="136"/>
      <c r="Q1445" s="136"/>
      <c r="R1445" s="136"/>
      <c r="S1445" s="138"/>
      <c r="T1445" s="149"/>
      <c r="U1445" s="149"/>
      <c r="V1445" s="149"/>
      <c r="W1445" s="149"/>
      <c r="X1445" s="149"/>
      <c r="Y1445" s="149"/>
      <c r="Z1445" s="150"/>
      <c r="AA1445" s="150"/>
      <c r="AB1445" s="150"/>
      <c r="AC1445" s="138"/>
      <c r="AD1445" s="138"/>
      <c r="AE1445" s="138"/>
      <c r="AF1445" s="138"/>
      <c r="AG1445" s="138"/>
      <c r="AH1445" s="138"/>
      <c r="AI1445" s="138"/>
      <c r="AJ1445" s="138"/>
      <c r="AK1445" s="138"/>
      <c r="AL1445" s="138"/>
      <c r="AM1445" s="139"/>
      <c r="AN1445" s="139"/>
      <c r="AO1445" s="139"/>
      <c r="AP1445" s="139"/>
      <c r="AQ1445" s="140" t="e">
        <f t="shared" si="68"/>
        <v>#N/A</v>
      </c>
      <c r="AR1445" s="103"/>
      <c r="AT1445" s="131" t="str">
        <f t="shared" si="69"/>
        <v>()</v>
      </c>
      <c r="AU1445" s="132" t="e">
        <f t="shared" si="70"/>
        <v>#N/A</v>
      </c>
    </row>
    <row r="1446" spans="1:47">
      <c r="A1446" s="134"/>
      <c r="B1446" s="134"/>
      <c r="C1446" s="135"/>
      <c r="D1446" s="135"/>
      <c r="E1446" s="135"/>
      <c r="F1446" s="135"/>
      <c r="G1446" s="135"/>
      <c r="H1446" s="135"/>
      <c r="I1446" s="135"/>
      <c r="J1446" s="135"/>
      <c r="K1446" s="135"/>
      <c r="L1446" s="135"/>
      <c r="M1446" s="135"/>
      <c r="N1446" s="136"/>
      <c r="O1446" s="137"/>
      <c r="P1446" s="136"/>
      <c r="Q1446" s="136"/>
      <c r="R1446" s="136"/>
      <c r="S1446" s="138"/>
      <c r="T1446" s="149"/>
      <c r="U1446" s="149"/>
      <c r="V1446" s="149"/>
      <c r="W1446" s="149"/>
      <c r="X1446" s="149"/>
      <c r="Y1446" s="149"/>
      <c r="Z1446" s="150"/>
      <c r="AA1446" s="150"/>
      <c r="AB1446" s="150"/>
      <c r="AC1446" s="138"/>
      <c r="AD1446" s="138"/>
      <c r="AE1446" s="138"/>
      <c r="AF1446" s="138"/>
      <c r="AG1446" s="138"/>
      <c r="AH1446" s="138"/>
      <c r="AI1446" s="138"/>
      <c r="AJ1446" s="138"/>
      <c r="AK1446" s="138"/>
      <c r="AL1446" s="138"/>
      <c r="AM1446" s="139"/>
      <c r="AN1446" s="139"/>
      <c r="AO1446" s="139"/>
      <c r="AP1446" s="139"/>
      <c r="AQ1446" s="140" t="e">
        <f t="shared" si="68"/>
        <v>#N/A</v>
      </c>
      <c r="AR1446" s="103"/>
      <c r="AT1446" s="131" t="str">
        <f t="shared" si="69"/>
        <v>()</v>
      </c>
      <c r="AU1446" s="132" t="e">
        <f t="shared" si="70"/>
        <v>#N/A</v>
      </c>
    </row>
    <row r="1447" spans="1:47">
      <c r="A1447" s="134"/>
      <c r="B1447" s="134"/>
      <c r="C1447" s="135"/>
      <c r="D1447" s="135"/>
      <c r="E1447" s="135"/>
      <c r="F1447" s="135"/>
      <c r="G1447" s="135"/>
      <c r="H1447" s="135"/>
      <c r="I1447" s="135"/>
      <c r="J1447" s="135"/>
      <c r="K1447" s="135"/>
      <c r="L1447" s="135"/>
      <c r="M1447" s="135"/>
      <c r="N1447" s="136"/>
      <c r="O1447" s="137"/>
      <c r="P1447" s="136"/>
      <c r="Q1447" s="136"/>
      <c r="R1447" s="136"/>
      <c r="S1447" s="138"/>
      <c r="T1447" s="149"/>
      <c r="U1447" s="149"/>
      <c r="V1447" s="149"/>
      <c r="W1447" s="149"/>
      <c r="X1447" s="149"/>
      <c r="Y1447" s="149"/>
      <c r="Z1447" s="150"/>
      <c r="AA1447" s="150"/>
      <c r="AB1447" s="150"/>
      <c r="AC1447" s="138"/>
      <c r="AD1447" s="138"/>
      <c r="AE1447" s="138"/>
      <c r="AF1447" s="138"/>
      <c r="AG1447" s="138"/>
      <c r="AH1447" s="138"/>
      <c r="AI1447" s="138"/>
      <c r="AJ1447" s="138"/>
      <c r="AK1447" s="138"/>
      <c r="AL1447" s="138"/>
      <c r="AM1447" s="139"/>
      <c r="AN1447" s="139"/>
      <c r="AO1447" s="139"/>
      <c r="AP1447" s="139"/>
      <c r="AQ1447" s="140" t="e">
        <f t="shared" si="68"/>
        <v>#N/A</v>
      </c>
      <c r="AR1447" s="103"/>
      <c r="AT1447" s="131" t="str">
        <f t="shared" si="69"/>
        <v>()</v>
      </c>
      <c r="AU1447" s="132" t="e">
        <f t="shared" si="70"/>
        <v>#N/A</v>
      </c>
    </row>
    <row r="1448" spans="1:47">
      <c r="A1448" s="134"/>
      <c r="B1448" s="134"/>
      <c r="C1448" s="135"/>
      <c r="D1448" s="135"/>
      <c r="E1448" s="135"/>
      <c r="F1448" s="135"/>
      <c r="G1448" s="135"/>
      <c r="H1448" s="135"/>
      <c r="I1448" s="135"/>
      <c r="J1448" s="135"/>
      <c r="K1448" s="135"/>
      <c r="L1448" s="135"/>
      <c r="M1448" s="135"/>
      <c r="N1448" s="136"/>
      <c r="O1448" s="137"/>
      <c r="P1448" s="136"/>
      <c r="Q1448" s="136"/>
      <c r="R1448" s="136"/>
      <c r="S1448" s="138"/>
      <c r="T1448" s="149"/>
      <c r="U1448" s="149"/>
      <c r="V1448" s="149"/>
      <c r="W1448" s="149"/>
      <c r="X1448" s="149"/>
      <c r="Y1448" s="149"/>
      <c r="Z1448" s="150"/>
      <c r="AA1448" s="150"/>
      <c r="AB1448" s="150"/>
      <c r="AC1448" s="138"/>
      <c r="AD1448" s="138"/>
      <c r="AE1448" s="138"/>
      <c r="AF1448" s="138"/>
      <c r="AG1448" s="138"/>
      <c r="AH1448" s="138"/>
      <c r="AI1448" s="138"/>
      <c r="AJ1448" s="138"/>
      <c r="AK1448" s="138"/>
      <c r="AL1448" s="138"/>
      <c r="AM1448" s="139"/>
      <c r="AN1448" s="139"/>
      <c r="AO1448" s="139"/>
      <c r="AP1448" s="139"/>
      <c r="AQ1448" s="140" t="e">
        <f t="shared" si="68"/>
        <v>#N/A</v>
      </c>
      <c r="AR1448" s="103"/>
      <c r="AT1448" s="131" t="str">
        <f t="shared" si="69"/>
        <v>()</v>
      </c>
      <c r="AU1448" s="132" t="e">
        <f t="shared" si="70"/>
        <v>#N/A</v>
      </c>
    </row>
    <row r="1449" spans="1:47">
      <c r="A1449" s="134"/>
      <c r="B1449" s="134"/>
      <c r="C1449" s="135"/>
      <c r="D1449" s="135"/>
      <c r="E1449" s="135"/>
      <c r="F1449" s="135"/>
      <c r="G1449" s="135"/>
      <c r="H1449" s="135"/>
      <c r="I1449" s="135"/>
      <c r="J1449" s="135"/>
      <c r="K1449" s="135"/>
      <c r="L1449" s="135"/>
      <c r="M1449" s="135"/>
      <c r="N1449" s="136"/>
      <c r="O1449" s="137"/>
      <c r="P1449" s="136"/>
      <c r="Q1449" s="136"/>
      <c r="R1449" s="136"/>
      <c r="S1449" s="138"/>
      <c r="T1449" s="149"/>
      <c r="U1449" s="149"/>
      <c r="V1449" s="149"/>
      <c r="W1449" s="149"/>
      <c r="X1449" s="149"/>
      <c r="Y1449" s="149"/>
      <c r="Z1449" s="150"/>
      <c r="AA1449" s="150"/>
      <c r="AB1449" s="150"/>
      <c r="AC1449" s="138"/>
      <c r="AD1449" s="138"/>
      <c r="AE1449" s="138"/>
      <c r="AF1449" s="138"/>
      <c r="AG1449" s="138"/>
      <c r="AH1449" s="138"/>
      <c r="AI1449" s="138"/>
      <c r="AJ1449" s="138"/>
      <c r="AK1449" s="138"/>
      <c r="AL1449" s="138"/>
      <c r="AM1449" s="139"/>
      <c r="AN1449" s="139"/>
      <c r="AO1449" s="139"/>
      <c r="AP1449" s="139"/>
      <c r="AQ1449" s="140" t="e">
        <f t="shared" si="68"/>
        <v>#N/A</v>
      </c>
      <c r="AR1449" s="103"/>
      <c r="AT1449" s="131" t="str">
        <f t="shared" si="69"/>
        <v>()</v>
      </c>
      <c r="AU1449" s="132" t="e">
        <f t="shared" si="70"/>
        <v>#N/A</v>
      </c>
    </row>
    <row r="1450" spans="1:47">
      <c r="A1450" s="134"/>
      <c r="B1450" s="134"/>
      <c r="C1450" s="135"/>
      <c r="D1450" s="135"/>
      <c r="E1450" s="135"/>
      <c r="F1450" s="135"/>
      <c r="G1450" s="135"/>
      <c r="H1450" s="135"/>
      <c r="I1450" s="135"/>
      <c r="J1450" s="135"/>
      <c r="K1450" s="135"/>
      <c r="L1450" s="135"/>
      <c r="M1450" s="135"/>
      <c r="N1450" s="136"/>
      <c r="O1450" s="137"/>
      <c r="P1450" s="136"/>
      <c r="Q1450" s="136"/>
      <c r="R1450" s="136"/>
      <c r="S1450" s="138"/>
      <c r="T1450" s="149"/>
      <c r="U1450" s="149"/>
      <c r="V1450" s="149"/>
      <c r="W1450" s="149"/>
      <c r="X1450" s="149"/>
      <c r="Y1450" s="149"/>
      <c r="Z1450" s="150"/>
      <c r="AA1450" s="150"/>
      <c r="AB1450" s="150"/>
      <c r="AC1450" s="138"/>
      <c r="AD1450" s="138"/>
      <c r="AE1450" s="138"/>
      <c r="AF1450" s="138"/>
      <c r="AG1450" s="138"/>
      <c r="AH1450" s="138"/>
      <c r="AI1450" s="138"/>
      <c r="AJ1450" s="138"/>
      <c r="AK1450" s="138"/>
      <c r="AL1450" s="138"/>
      <c r="AM1450" s="139"/>
      <c r="AN1450" s="139"/>
      <c r="AO1450" s="139"/>
      <c r="AP1450" s="139"/>
      <c r="AQ1450" s="140" t="e">
        <f t="shared" si="68"/>
        <v>#N/A</v>
      </c>
      <c r="AR1450" s="103"/>
      <c r="AT1450" s="131" t="str">
        <f t="shared" si="69"/>
        <v>()</v>
      </c>
      <c r="AU1450" s="132" t="e">
        <f t="shared" si="70"/>
        <v>#N/A</v>
      </c>
    </row>
    <row r="1451" spans="1:47">
      <c r="A1451" s="134"/>
      <c r="B1451" s="134"/>
      <c r="C1451" s="135"/>
      <c r="D1451" s="135"/>
      <c r="E1451" s="135"/>
      <c r="F1451" s="135"/>
      <c r="G1451" s="135"/>
      <c r="H1451" s="135"/>
      <c r="I1451" s="135"/>
      <c r="J1451" s="135"/>
      <c r="K1451" s="135"/>
      <c r="L1451" s="135"/>
      <c r="M1451" s="135"/>
      <c r="N1451" s="136"/>
      <c r="O1451" s="137"/>
      <c r="P1451" s="136"/>
      <c r="Q1451" s="136"/>
      <c r="R1451" s="136"/>
      <c r="S1451" s="138"/>
      <c r="T1451" s="149"/>
      <c r="U1451" s="149"/>
      <c r="V1451" s="149"/>
      <c r="W1451" s="149"/>
      <c r="X1451" s="149"/>
      <c r="Y1451" s="149"/>
      <c r="Z1451" s="150"/>
      <c r="AA1451" s="150"/>
      <c r="AB1451" s="150"/>
      <c r="AC1451" s="138"/>
      <c r="AD1451" s="138"/>
      <c r="AE1451" s="138"/>
      <c r="AF1451" s="138"/>
      <c r="AG1451" s="138"/>
      <c r="AH1451" s="138"/>
      <c r="AI1451" s="138"/>
      <c r="AJ1451" s="138"/>
      <c r="AK1451" s="138"/>
      <c r="AL1451" s="138"/>
      <c r="AM1451" s="139"/>
      <c r="AN1451" s="139"/>
      <c r="AO1451" s="139"/>
      <c r="AP1451" s="139"/>
      <c r="AQ1451" s="140" t="e">
        <f t="shared" si="68"/>
        <v>#N/A</v>
      </c>
      <c r="AR1451" s="103"/>
      <c r="AT1451" s="131" t="str">
        <f t="shared" si="69"/>
        <v>()</v>
      </c>
      <c r="AU1451" s="132" t="e">
        <f t="shared" si="70"/>
        <v>#N/A</v>
      </c>
    </row>
    <row r="1452" spans="1:47">
      <c r="A1452" s="134"/>
      <c r="B1452" s="134"/>
      <c r="C1452" s="135"/>
      <c r="D1452" s="135"/>
      <c r="E1452" s="135"/>
      <c r="F1452" s="135"/>
      <c r="G1452" s="135"/>
      <c r="H1452" s="135"/>
      <c r="I1452" s="135"/>
      <c r="J1452" s="135"/>
      <c r="K1452" s="135"/>
      <c r="L1452" s="135"/>
      <c r="M1452" s="135"/>
      <c r="N1452" s="136"/>
      <c r="O1452" s="137"/>
      <c r="P1452" s="136"/>
      <c r="Q1452" s="136"/>
      <c r="R1452" s="136"/>
      <c r="S1452" s="138"/>
      <c r="T1452" s="149"/>
      <c r="U1452" s="149"/>
      <c r="V1452" s="149"/>
      <c r="W1452" s="149"/>
      <c r="X1452" s="149"/>
      <c r="Y1452" s="149"/>
      <c r="Z1452" s="150"/>
      <c r="AA1452" s="150"/>
      <c r="AB1452" s="150"/>
      <c r="AC1452" s="138"/>
      <c r="AD1452" s="138"/>
      <c r="AE1452" s="138"/>
      <c r="AF1452" s="138"/>
      <c r="AG1452" s="138"/>
      <c r="AH1452" s="138"/>
      <c r="AI1452" s="138"/>
      <c r="AJ1452" s="138"/>
      <c r="AK1452" s="138"/>
      <c r="AL1452" s="138"/>
      <c r="AM1452" s="139"/>
      <c r="AN1452" s="139"/>
      <c r="AO1452" s="139"/>
      <c r="AP1452" s="139"/>
      <c r="AQ1452" s="140" t="e">
        <f t="shared" si="68"/>
        <v>#N/A</v>
      </c>
      <c r="AR1452" s="103"/>
      <c r="AT1452" s="131" t="str">
        <f t="shared" si="69"/>
        <v>()</v>
      </c>
      <c r="AU1452" s="132" t="e">
        <f t="shared" si="70"/>
        <v>#N/A</v>
      </c>
    </row>
    <row r="1453" spans="1:47">
      <c r="A1453" s="134"/>
      <c r="B1453" s="134"/>
      <c r="C1453" s="135"/>
      <c r="D1453" s="135"/>
      <c r="E1453" s="135"/>
      <c r="F1453" s="135"/>
      <c r="G1453" s="135"/>
      <c r="H1453" s="135"/>
      <c r="I1453" s="135"/>
      <c r="J1453" s="135"/>
      <c r="K1453" s="135"/>
      <c r="L1453" s="135"/>
      <c r="M1453" s="135"/>
      <c r="N1453" s="136"/>
      <c r="O1453" s="137"/>
      <c r="P1453" s="136"/>
      <c r="Q1453" s="136"/>
      <c r="R1453" s="136"/>
      <c r="S1453" s="138"/>
      <c r="T1453" s="149"/>
      <c r="U1453" s="149"/>
      <c r="V1453" s="149"/>
      <c r="W1453" s="149"/>
      <c r="X1453" s="149"/>
      <c r="Y1453" s="149"/>
      <c r="Z1453" s="150"/>
      <c r="AA1453" s="150"/>
      <c r="AB1453" s="150"/>
      <c r="AC1453" s="138"/>
      <c r="AD1453" s="138"/>
      <c r="AE1453" s="138"/>
      <c r="AF1453" s="138"/>
      <c r="AG1453" s="138"/>
      <c r="AH1453" s="138"/>
      <c r="AI1453" s="138"/>
      <c r="AJ1453" s="138"/>
      <c r="AK1453" s="138"/>
      <c r="AL1453" s="138"/>
      <c r="AM1453" s="139"/>
      <c r="AN1453" s="139"/>
      <c r="AO1453" s="139"/>
      <c r="AP1453" s="139"/>
      <c r="AQ1453" s="140" t="e">
        <f t="shared" si="68"/>
        <v>#N/A</v>
      </c>
      <c r="AR1453" s="103"/>
      <c r="AT1453" s="131" t="str">
        <f t="shared" si="69"/>
        <v>()</v>
      </c>
      <c r="AU1453" s="132" t="e">
        <f t="shared" si="70"/>
        <v>#N/A</v>
      </c>
    </row>
    <row r="1454" spans="1:47">
      <c r="A1454" s="134"/>
      <c r="B1454" s="134"/>
      <c r="C1454" s="135"/>
      <c r="D1454" s="135"/>
      <c r="E1454" s="135"/>
      <c r="F1454" s="135"/>
      <c r="G1454" s="135"/>
      <c r="H1454" s="135"/>
      <c r="I1454" s="135"/>
      <c r="J1454" s="135"/>
      <c r="K1454" s="135"/>
      <c r="L1454" s="135"/>
      <c r="M1454" s="135"/>
      <c r="N1454" s="136"/>
      <c r="O1454" s="137"/>
      <c r="P1454" s="136"/>
      <c r="Q1454" s="136"/>
      <c r="R1454" s="136"/>
      <c r="S1454" s="138"/>
      <c r="T1454" s="149"/>
      <c r="U1454" s="149"/>
      <c r="V1454" s="149"/>
      <c r="W1454" s="149"/>
      <c r="X1454" s="149"/>
      <c r="Y1454" s="149"/>
      <c r="Z1454" s="150"/>
      <c r="AA1454" s="150"/>
      <c r="AB1454" s="150"/>
      <c r="AC1454" s="138"/>
      <c r="AD1454" s="138"/>
      <c r="AE1454" s="138"/>
      <c r="AF1454" s="138"/>
      <c r="AG1454" s="138"/>
      <c r="AH1454" s="138"/>
      <c r="AI1454" s="138"/>
      <c r="AJ1454" s="138"/>
      <c r="AK1454" s="138"/>
      <c r="AL1454" s="138"/>
      <c r="AM1454" s="139"/>
      <c r="AN1454" s="139"/>
      <c r="AO1454" s="139"/>
      <c r="AP1454" s="139"/>
      <c r="AQ1454" s="140" t="e">
        <f t="shared" si="68"/>
        <v>#N/A</v>
      </c>
      <c r="AR1454" s="103"/>
      <c r="AT1454" s="131" t="str">
        <f t="shared" si="69"/>
        <v>()</v>
      </c>
      <c r="AU1454" s="132" t="e">
        <f t="shared" si="70"/>
        <v>#N/A</v>
      </c>
    </row>
    <row r="1455" spans="1:47">
      <c r="A1455" s="134"/>
      <c r="B1455" s="134"/>
      <c r="C1455" s="135"/>
      <c r="D1455" s="135"/>
      <c r="E1455" s="135"/>
      <c r="F1455" s="135"/>
      <c r="G1455" s="135"/>
      <c r="H1455" s="135"/>
      <c r="I1455" s="135"/>
      <c r="J1455" s="135"/>
      <c r="K1455" s="135"/>
      <c r="L1455" s="135"/>
      <c r="M1455" s="135"/>
      <c r="N1455" s="136"/>
      <c r="O1455" s="137"/>
      <c r="P1455" s="136"/>
      <c r="Q1455" s="136"/>
      <c r="R1455" s="136"/>
      <c r="S1455" s="138"/>
      <c r="T1455" s="149"/>
      <c r="U1455" s="149"/>
      <c r="V1455" s="149"/>
      <c r="W1455" s="149"/>
      <c r="X1455" s="149"/>
      <c r="Y1455" s="149"/>
      <c r="Z1455" s="150"/>
      <c r="AA1455" s="150"/>
      <c r="AB1455" s="150"/>
      <c r="AC1455" s="138"/>
      <c r="AD1455" s="138"/>
      <c r="AE1455" s="138"/>
      <c r="AF1455" s="138"/>
      <c r="AG1455" s="138"/>
      <c r="AH1455" s="138"/>
      <c r="AI1455" s="138"/>
      <c r="AJ1455" s="138"/>
      <c r="AK1455" s="138"/>
      <c r="AL1455" s="138"/>
      <c r="AM1455" s="139"/>
      <c r="AN1455" s="139"/>
      <c r="AO1455" s="139"/>
      <c r="AP1455" s="139"/>
      <c r="AQ1455" s="140" t="e">
        <f t="shared" si="68"/>
        <v>#N/A</v>
      </c>
      <c r="AR1455" s="103"/>
      <c r="AT1455" s="131" t="str">
        <f t="shared" si="69"/>
        <v>()</v>
      </c>
      <c r="AU1455" s="132" t="e">
        <f t="shared" si="70"/>
        <v>#N/A</v>
      </c>
    </row>
    <row r="1456" spans="1:47">
      <c r="A1456" s="134"/>
      <c r="B1456" s="134"/>
      <c r="C1456" s="135"/>
      <c r="D1456" s="135"/>
      <c r="E1456" s="135"/>
      <c r="F1456" s="135"/>
      <c r="G1456" s="135"/>
      <c r="H1456" s="135"/>
      <c r="I1456" s="135"/>
      <c r="J1456" s="135"/>
      <c r="K1456" s="135"/>
      <c r="L1456" s="135"/>
      <c r="M1456" s="135"/>
      <c r="N1456" s="136"/>
      <c r="O1456" s="137"/>
      <c r="P1456" s="136"/>
      <c r="Q1456" s="136"/>
      <c r="R1456" s="136"/>
      <c r="S1456" s="138"/>
      <c r="T1456" s="149"/>
      <c r="U1456" s="149"/>
      <c r="V1456" s="149"/>
      <c r="W1456" s="149"/>
      <c r="X1456" s="149"/>
      <c r="Y1456" s="149"/>
      <c r="Z1456" s="150"/>
      <c r="AA1456" s="150"/>
      <c r="AB1456" s="150"/>
      <c r="AC1456" s="138"/>
      <c r="AD1456" s="138"/>
      <c r="AE1456" s="138"/>
      <c r="AF1456" s="138"/>
      <c r="AG1456" s="138"/>
      <c r="AH1456" s="138"/>
      <c r="AI1456" s="138"/>
      <c r="AJ1456" s="138"/>
      <c r="AK1456" s="138"/>
      <c r="AL1456" s="138"/>
      <c r="AM1456" s="139"/>
      <c r="AN1456" s="139"/>
      <c r="AO1456" s="139"/>
      <c r="AP1456" s="139"/>
      <c r="AQ1456" s="140" t="e">
        <f t="shared" si="68"/>
        <v>#N/A</v>
      </c>
      <c r="AR1456" s="103"/>
      <c r="AT1456" s="131" t="str">
        <f t="shared" si="69"/>
        <v>()</v>
      </c>
      <c r="AU1456" s="132" t="e">
        <f t="shared" si="70"/>
        <v>#N/A</v>
      </c>
    </row>
    <row r="1457" spans="1:47">
      <c r="A1457" s="134"/>
      <c r="B1457" s="134"/>
      <c r="C1457" s="135"/>
      <c r="D1457" s="135"/>
      <c r="E1457" s="135"/>
      <c r="F1457" s="135"/>
      <c r="G1457" s="135"/>
      <c r="H1457" s="135"/>
      <c r="I1457" s="135"/>
      <c r="J1457" s="135"/>
      <c r="K1457" s="135"/>
      <c r="L1457" s="135"/>
      <c r="M1457" s="135"/>
      <c r="N1457" s="136"/>
      <c r="O1457" s="137"/>
      <c r="P1457" s="136"/>
      <c r="Q1457" s="136"/>
      <c r="R1457" s="136"/>
      <c r="S1457" s="138"/>
      <c r="T1457" s="149"/>
      <c r="U1457" s="149"/>
      <c r="V1457" s="149"/>
      <c r="W1457" s="149"/>
      <c r="X1457" s="149"/>
      <c r="Y1457" s="149"/>
      <c r="Z1457" s="150"/>
      <c r="AA1457" s="150"/>
      <c r="AB1457" s="150"/>
      <c r="AC1457" s="138"/>
      <c r="AD1457" s="138"/>
      <c r="AE1457" s="138"/>
      <c r="AF1457" s="138"/>
      <c r="AG1457" s="138"/>
      <c r="AH1457" s="138"/>
      <c r="AI1457" s="138"/>
      <c r="AJ1457" s="138"/>
      <c r="AK1457" s="138"/>
      <c r="AL1457" s="138"/>
      <c r="AM1457" s="139"/>
      <c r="AN1457" s="139"/>
      <c r="AO1457" s="139"/>
      <c r="AP1457" s="139"/>
      <c r="AQ1457" s="140" t="e">
        <f t="shared" si="68"/>
        <v>#N/A</v>
      </c>
      <c r="AR1457" s="103"/>
      <c r="AT1457" s="131" t="str">
        <f t="shared" si="69"/>
        <v>()</v>
      </c>
      <c r="AU1457" s="132" t="e">
        <f t="shared" si="70"/>
        <v>#N/A</v>
      </c>
    </row>
    <row r="1458" spans="1:47">
      <c r="A1458" s="134"/>
      <c r="B1458" s="134"/>
      <c r="C1458" s="135"/>
      <c r="D1458" s="135"/>
      <c r="E1458" s="135"/>
      <c r="F1458" s="135"/>
      <c r="G1458" s="135"/>
      <c r="H1458" s="135"/>
      <c r="I1458" s="135"/>
      <c r="J1458" s="135"/>
      <c r="K1458" s="135"/>
      <c r="L1458" s="135"/>
      <c r="M1458" s="135"/>
      <c r="N1458" s="136"/>
      <c r="O1458" s="137"/>
      <c r="P1458" s="136"/>
      <c r="Q1458" s="136"/>
      <c r="R1458" s="136"/>
      <c r="S1458" s="138"/>
      <c r="T1458" s="149"/>
      <c r="U1458" s="149"/>
      <c r="V1458" s="149"/>
      <c r="W1458" s="149"/>
      <c r="X1458" s="149"/>
      <c r="Y1458" s="149"/>
      <c r="Z1458" s="150"/>
      <c r="AA1458" s="150"/>
      <c r="AB1458" s="150"/>
      <c r="AC1458" s="138"/>
      <c r="AD1458" s="138"/>
      <c r="AE1458" s="138"/>
      <c r="AF1458" s="138"/>
      <c r="AG1458" s="138"/>
      <c r="AH1458" s="138"/>
      <c r="AI1458" s="138"/>
      <c r="AJ1458" s="138"/>
      <c r="AK1458" s="138"/>
      <c r="AL1458" s="138"/>
      <c r="AM1458" s="139"/>
      <c r="AN1458" s="139"/>
      <c r="AO1458" s="139"/>
      <c r="AP1458" s="139"/>
      <c r="AQ1458" s="140" t="e">
        <f t="shared" si="68"/>
        <v>#N/A</v>
      </c>
      <c r="AR1458" s="103"/>
      <c r="AT1458" s="131" t="str">
        <f t="shared" si="69"/>
        <v>()</v>
      </c>
      <c r="AU1458" s="132" t="e">
        <f t="shared" si="70"/>
        <v>#N/A</v>
      </c>
    </row>
    <row r="1459" spans="1:47">
      <c r="A1459" s="134"/>
      <c r="B1459" s="134"/>
      <c r="C1459" s="135"/>
      <c r="D1459" s="135"/>
      <c r="E1459" s="135"/>
      <c r="F1459" s="135"/>
      <c r="G1459" s="135"/>
      <c r="H1459" s="135"/>
      <c r="I1459" s="135"/>
      <c r="J1459" s="135"/>
      <c r="K1459" s="135"/>
      <c r="L1459" s="135"/>
      <c r="M1459" s="135"/>
      <c r="N1459" s="136"/>
      <c r="O1459" s="137"/>
      <c r="P1459" s="136"/>
      <c r="Q1459" s="136"/>
      <c r="R1459" s="136"/>
      <c r="S1459" s="138"/>
      <c r="T1459" s="149"/>
      <c r="U1459" s="149"/>
      <c r="V1459" s="149"/>
      <c r="W1459" s="149"/>
      <c r="X1459" s="149"/>
      <c r="Y1459" s="149"/>
      <c r="Z1459" s="150"/>
      <c r="AA1459" s="150"/>
      <c r="AB1459" s="150"/>
      <c r="AC1459" s="138"/>
      <c r="AD1459" s="138"/>
      <c r="AE1459" s="138"/>
      <c r="AF1459" s="138"/>
      <c r="AG1459" s="138"/>
      <c r="AH1459" s="138"/>
      <c r="AI1459" s="138"/>
      <c r="AJ1459" s="138"/>
      <c r="AK1459" s="138"/>
      <c r="AL1459" s="138"/>
      <c r="AM1459" s="139"/>
      <c r="AN1459" s="139"/>
      <c r="AO1459" s="139"/>
      <c r="AP1459" s="139"/>
      <c r="AQ1459" s="140" t="e">
        <f t="shared" si="68"/>
        <v>#N/A</v>
      </c>
      <c r="AR1459" s="103"/>
      <c r="AT1459" s="131" t="str">
        <f t="shared" si="69"/>
        <v>()</v>
      </c>
      <c r="AU1459" s="132" t="e">
        <f t="shared" si="70"/>
        <v>#N/A</v>
      </c>
    </row>
    <row r="1460" spans="1:47">
      <c r="A1460" s="134"/>
      <c r="B1460" s="134"/>
      <c r="C1460" s="135"/>
      <c r="D1460" s="135"/>
      <c r="E1460" s="135"/>
      <c r="F1460" s="135"/>
      <c r="G1460" s="135"/>
      <c r="H1460" s="135"/>
      <c r="I1460" s="135"/>
      <c r="J1460" s="135"/>
      <c r="K1460" s="135"/>
      <c r="L1460" s="135"/>
      <c r="M1460" s="135"/>
      <c r="N1460" s="136"/>
      <c r="O1460" s="137"/>
      <c r="P1460" s="136"/>
      <c r="Q1460" s="136"/>
      <c r="R1460" s="136"/>
      <c r="S1460" s="138"/>
      <c r="T1460" s="149"/>
      <c r="U1460" s="149"/>
      <c r="V1460" s="149"/>
      <c r="W1460" s="149"/>
      <c r="X1460" s="149"/>
      <c r="Y1460" s="149"/>
      <c r="Z1460" s="150"/>
      <c r="AA1460" s="150"/>
      <c r="AB1460" s="150"/>
      <c r="AC1460" s="138"/>
      <c r="AD1460" s="138"/>
      <c r="AE1460" s="138"/>
      <c r="AF1460" s="138"/>
      <c r="AG1460" s="138"/>
      <c r="AH1460" s="138"/>
      <c r="AI1460" s="138"/>
      <c r="AJ1460" s="138"/>
      <c r="AK1460" s="138"/>
      <c r="AL1460" s="138"/>
      <c r="AM1460" s="139"/>
      <c r="AN1460" s="139"/>
      <c r="AO1460" s="139"/>
      <c r="AP1460" s="139"/>
      <c r="AQ1460" s="140" t="e">
        <f t="shared" si="68"/>
        <v>#N/A</v>
      </c>
      <c r="AR1460" s="103"/>
      <c r="AT1460" s="131" t="str">
        <f t="shared" si="69"/>
        <v>()</v>
      </c>
      <c r="AU1460" s="132" t="e">
        <f t="shared" si="70"/>
        <v>#N/A</v>
      </c>
    </row>
    <row r="1461" spans="1:47">
      <c r="A1461" s="134"/>
      <c r="B1461" s="134"/>
      <c r="C1461" s="135"/>
      <c r="D1461" s="135"/>
      <c r="E1461" s="135"/>
      <c r="F1461" s="135"/>
      <c r="G1461" s="135"/>
      <c r="H1461" s="135"/>
      <c r="I1461" s="135"/>
      <c r="J1461" s="135"/>
      <c r="K1461" s="135"/>
      <c r="L1461" s="135"/>
      <c r="M1461" s="135"/>
      <c r="N1461" s="136"/>
      <c r="O1461" s="137"/>
      <c r="P1461" s="136"/>
      <c r="Q1461" s="136"/>
      <c r="R1461" s="136"/>
      <c r="S1461" s="138"/>
      <c r="T1461" s="149"/>
      <c r="U1461" s="149"/>
      <c r="V1461" s="149"/>
      <c r="W1461" s="149"/>
      <c r="X1461" s="149"/>
      <c r="Y1461" s="149"/>
      <c r="Z1461" s="150"/>
      <c r="AA1461" s="150"/>
      <c r="AB1461" s="150"/>
      <c r="AC1461" s="138"/>
      <c r="AD1461" s="138"/>
      <c r="AE1461" s="138"/>
      <c r="AF1461" s="138"/>
      <c r="AG1461" s="138"/>
      <c r="AH1461" s="138"/>
      <c r="AI1461" s="138"/>
      <c r="AJ1461" s="138"/>
      <c r="AK1461" s="138"/>
      <c r="AL1461" s="138"/>
      <c r="AM1461" s="139"/>
      <c r="AN1461" s="139"/>
      <c r="AO1461" s="139"/>
      <c r="AP1461" s="139"/>
      <c r="AQ1461" s="140" t="e">
        <f t="shared" si="68"/>
        <v>#N/A</v>
      </c>
      <c r="AR1461" s="103"/>
      <c r="AT1461" s="131" t="str">
        <f t="shared" si="69"/>
        <v>()</v>
      </c>
      <c r="AU1461" s="132" t="e">
        <f t="shared" si="70"/>
        <v>#N/A</v>
      </c>
    </row>
    <row r="1462" spans="1:47">
      <c r="A1462" s="134"/>
      <c r="B1462" s="134"/>
      <c r="C1462" s="135"/>
      <c r="D1462" s="135"/>
      <c r="E1462" s="135"/>
      <c r="F1462" s="135"/>
      <c r="G1462" s="135"/>
      <c r="H1462" s="135"/>
      <c r="I1462" s="135"/>
      <c r="J1462" s="135"/>
      <c r="K1462" s="135"/>
      <c r="L1462" s="135"/>
      <c r="M1462" s="135"/>
      <c r="N1462" s="136"/>
      <c r="O1462" s="137"/>
      <c r="P1462" s="136"/>
      <c r="Q1462" s="136"/>
      <c r="R1462" s="136"/>
      <c r="S1462" s="138"/>
      <c r="T1462" s="149"/>
      <c r="U1462" s="149"/>
      <c r="V1462" s="149"/>
      <c r="W1462" s="149"/>
      <c r="X1462" s="149"/>
      <c r="Y1462" s="149"/>
      <c r="Z1462" s="150"/>
      <c r="AA1462" s="150"/>
      <c r="AB1462" s="150"/>
      <c r="AC1462" s="138"/>
      <c r="AD1462" s="138"/>
      <c r="AE1462" s="138"/>
      <c r="AF1462" s="138"/>
      <c r="AG1462" s="138"/>
      <c r="AH1462" s="138"/>
      <c r="AI1462" s="138"/>
      <c r="AJ1462" s="138"/>
      <c r="AK1462" s="138"/>
      <c r="AL1462" s="138"/>
      <c r="AM1462" s="139"/>
      <c r="AN1462" s="139"/>
      <c r="AO1462" s="139"/>
      <c r="AP1462" s="139"/>
      <c r="AQ1462" s="140" t="e">
        <f t="shared" si="68"/>
        <v>#N/A</v>
      </c>
      <c r="AR1462" s="103"/>
      <c r="AT1462" s="131" t="str">
        <f t="shared" si="69"/>
        <v>()</v>
      </c>
      <c r="AU1462" s="132" t="e">
        <f t="shared" si="70"/>
        <v>#N/A</v>
      </c>
    </row>
    <row r="1463" spans="1:47">
      <c r="A1463" s="134"/>
      <c r="B1463" s="134"/>
      <c r="C1463" s="135"/>
      <c r="D1463" s="135"/>
      <c r="E1463" s="135"/>
      <c r="F1463" s="135"/>
      <c r="G1463" s="135"/>
      <c r="H1463" s="135"/>
      <c r="I1463" s="135"/>
      <c r="J1463" s="135"/>
      <c r="K1463" s="135"/>
      <c r="L1463" s="135"/>
      <c r="M1463" s="135"/>
      <c r="N1463" s="136"/>
      <c r="O1463" s="137"/>
      <c r="P1463" s="136"/>
      <c r="Q1463" s="136"/>
      <c r="R1463" s="136"/>
      <c r="S1463" s="138"/>
      <c r="T1463" s="149"/>
      <c r="U1463" s="149"/>
      <c r="V1463" s="149"/>
      <c r="W1463" s="149"/>
      <c r="X1463" s="149"/>
      <c r="Y1463" s="149"/>
      <c r="Z1463" s="150"/>
      <c r="AA1463" s="150"/>
      <c r="AB1463" s="150"/>
      <c r="AC1463" s="138"/>
      <c r="AD1463" s="138"/>
      <c r="AE1463" s="138"/>
      <c r="AF1463" s="138"/>
      <c r="AG1463" s="138"/>
      <c r="AH1463" s="138"/>
      <c r="AI1463" s="138"/>
      <c r="AJ1463" s="138"/>
      <c r="AK1463" s="138"/>
      <c r="AL1463" s="138"/>
      <c r="AM1463" s="139"/>
      <c r="AN1463" s="139"/>
      <c r="AO1463" s="139"/>
      <c r="AP1463" s="139"/>
      <c r="AQ1463" s="140" t="e">
        <f t="shared" si="68"/>
        <v>#N/A</v>
      </c>
      <c r="AR1463" s="103"/>
      <c r="AT1463" s="131" t="str">
        <f t="shared" si="69"/>
        <v>()</v>
      </c>
      <c r="AU1463" s="132" t="e">
        <f t="shared" si="70"/>
        <v>#N/A</v>
      </c>
    </row>
    <row r="1464" spans="1:47">
      <c r="A1464" s="134"/>
      <c r="B1464" s="134"/>
      <c r="C1464" s="135"/>
      <c r="D1464" s="135"/>
      <c r="E1464" s="135"/>
      <c r="F1464" s="135"/>
      <c r="G1464" s="135"/>
      <c r="H1464" s="135"/>
      <c r="I1464" s="135"/>
      <c r="J1464" s="135"/>
      <c r="K1464" s="135"/>
      <c r="L1464" s="135"/>
      <c r="M1464" s="135"/>
      <c r="N1464" s="136"/>
      <c r="O1464" s="137"/>
      <c r="P1464" s="136"/>
      <c r="Q1464" s="136"/>
      <c r="R1464" s="136"/>
      <c r="S1464" s="138"/>
      <c r="T1464" s="149"/>
      <c r="U1464" s="149"/>
      <c r="V1464" s="149"/>
      <c r="W1464" s="149"/>
      <c r="X1464" s="149"/>
      <c r="Y1464" s="149"/>
      <c r="Z1464" s="150"/>
      <c r="AA1464" s="150"/>
      <c r="AB1464" s="150"/>
      <c r="AC1464" s="138"/>
      <c r="AD1464" s="138"/>
      <c r="AE1464" s="138"/>
      <c r="AF1464" s="138"/>
      <c r="AG1464" s="138"/>
      <c r="AH1464" s="138"/>
      <c r="AI1464" s="138"/>
      <c r="AJ1464" s="138"/>
      <c r="AK1464" s="138"/>
      <c r="AL1464" s="138"/>
      <c r="AM1464" s="139"/>
      <c r="AN1464" s="139"/>
      <c r="AO1464" s="139"/>
      <c r="AP1464" s="139"/>
      <c r="AQ1464" s="140" t="e">
        <f t="shared" si="68"/>
        <v>#N/A</v>
      </c>
      <c r="AR1464" s="103"/>
      <c r="AT1464" s="131" t="str">
        <f t="shared" si="69"/>
        <v>()</v>
      </c>
      <c r="AU1464" s="132" t="e">
        <f t="shared" si="70"/>
        <v>#N/A</v>
      </c>
    </row>
    <row r="1465" spans="1:47">
      <c r="A1465" s="134"/>
      <c r="B1465" s="134"/>
      <c r="C1465" s="135"/>
      <c r="D1465" s="135"/>
      <c r="E1465" s="135"/>
      <c r="F1465" s="135"/>
      <c r="G1465" s="135"/>
      <c r="H1465" s="135"/>
      <c r="I1465" s="135"/>
      <c r="J1465" s="135"/>
      <c r="K1465" s="135"/>
      <c r="L1465" s="135"/>
      <c r="M1465" s="135"/>
      <c r="N1465" s="136"/>
      <c r="O1465" s="137"/>
      <c r="P1465" s="136"/>
      <c r="Q1465" s="136"/>
      <c r="R1465" s="136"/>
      <c r="S1465" s="138"/>
      <c r="T1465" s="149"/>
      <c r="U1465" s="149"/>
      <c r="V1465" s="149"/>
      <c r="W1465" s="149"/>
      <c r="X1465" s="149"/>
      <c r="Y1465" s="149"/>
      <c r="Z1465" s="150"/>
      <c r="AA1465" s="150"/>
      <c r="AB1465" s="150"/>
      <c r="AC1465" s="138"/>
      <c r="AD1465" s="138"/>
      <c r="AE1465" s="138"/>
      <c r="AF1465" s="138"/>
      <c r="AG1465" s="138"/>
      <c r="AH1465" s="138"/>
      <c r="AI1465" s="138"/>
      <c r="AJ1465" s="138"/>
      <c r="AK1465" s="138"/>
      <c r="AL1465" s="138"/>
      <c r="AM1465" s="139"/>
      <c r="AN1465" s="139"/>
      <c r="AO1465" s="139"/>
      <c r="AP1465" s="139"/>
      <c r="AQ1465" s="140" t="e">
        <f t="shared" si="68"/>
        <v>#N/A</v>
      </c>
      <c r="AR1465" s="103"/>
      <c r="AT1465" s="131" t="str">
        <f t="shared" si="69"/>
        <v>()</v>
      </c>
      <c r="AU1465" s="132" t="e">
        <f t="shared" si="70"/>
        <v>#N/A</v>
      </c>
    </row>
    <row r="1466" spans="1:47">
      <c r="A1466" s="134"/>
      <c r="B1466" s="134"/>
      <c r="C1466" s="135"/>
      <c r="D1466" s="135"/>
      <c r="E1466" s="135"/>
      <c r="F1466" s="135"/>
      <c r="G1466" s="135"/>
      <c r="H1466" s="135"/>
      <c r="I1466" s="135"/>
      <c r="J1466" s="135"/>
      <c r="K1466" s="135"/>
      <c r="L1466" s="135"/>
      <c r="M1466" s="135"/>
      <c r="N1466" s="136"/>
      <c r="O1466" s="137"/>
      <c r="P1466" s="136"/>
      <c r="Q1466" s="136"/>
      <c r="R1466" s="136"/>
      <c r="S1466" s="138"/>
      <c r="T1466" s="149"/>
      <c r="U1466" s="149"/>
      <c r="V1466" s="149"/>
      <c r="W1466" s="149"/>
      <c r="X1466" s="149"/>
      <c r="Y1466" s="149"/>
      <c r="Z1466" s="150"/>
      <c r="AA1466" s="150"/>
      <c r="AB1466" s="150"/>
      <c r="AC1466" s="138"/>
      <c r="AD1466" s="138"/>
      <c r="AE1466" s="138"/>
      <c r="AF1466" s="138"/>
      <c r="AG1466" s="138"/>
      <c r="AH1466" s="138"/>
      <c r="AI1466" s="138"/>
      <c r="AJ1466" s="138"/>
      <c r="AK1466" s="138"/>
      <c r="AL1466" s="138"/>
      <c r="AM1466" s="139"/>
      <c r="AN1466" s="139"/>
      <c r="AO1466" s="139"/>
      <c r="AP1466" s="139"/>
      <c r="AQ1466" s="140" t="e">
        <f t="shared" si="68"/>
        <v>#N/A</v>
      </c>
      <c r="AR1466" s="103"/>
      <c r="AT1466" s="131" t="str">
        <f t="shared" si="69"/>
        <v>()</v>
      </c>
      <c r="AU1466" s="132" t="e">
        <f t="shared" si="70"/>
        <v>#N/A</v>
      </c>
    </row>
    <row r="1467" spans="1:47">
      <c r="A1467" s="134"/>
      <c r="B1467" s="134"/>
      <c r="C1467" s="135"/>
      <c r="D1467" s="135"/>
      <c r="E1467" s="135"/>
      <c r="F1467" s="135"/>
      <c r="G1467" s="135"/>
      <c r="H1467" s="135"/>
      <c r="I1467" s="135"/>
      <c r="J1467" s="135"/>
      <c r="K1467" s="135"/>
      <c r="L1467" s="135"/>
      <c r="M1467" s="135"/>
      <c r="N1467" s="136"/>
      <c r="O1467" s="137"/>
      <c r="P1467" s="136"/>
      <c r="Q1467" s="136"/>
      <c r="R1467" s="136"/>
      <c r="S1467" s="138"/>
      <c r="T1467" s="149"/>
      <c r="U1467" s="149"/>
      <c r="V1467" s="149"/>
      <c r="W1467" s="149"/>
      <c r="X1467" s="149"/>
      <c r="Y1467" s="149"/>
      <c r="Z1467" s="150"/>
      <c r="AA1467" s="150"/>
      <c r="AB1467" s="150"/>
      <c r="AC1467" s="138"/>
      <c r="AD1467" s="138"/>
      <c r="AE1467" s="138"/>
      <c r="AF1467" s="138"/>
      <c r="AG1467" s="138"/>
      <c r="AH1467" s="138"/>
      <c r="AI1467" s="138"/>
      <c r="AJ1467" s="138"/>
      <c r="AK1467" s="138"/>
      <c r="AL1467" s="138"/>
      <c r="AM1467" s="139"/>
      <c r="AN1467" s="139"/>
      <c r="AO1467" s="139"/>
      <c r="AP1467" s="139"/>
      <c r="AQ1467" s="140" t="e">
        <f t="shared" si="68"/>
        <v>#N/A</v>
      </c>
      <c r="AR1467" s="103"/>
      <c r="AT1467" s="131" t="str">
        <f t="shared" si="69"/>
        <v>()</v>
      </c>
      <c r="AU1467" s="132" t="e">
        <f t="shared" si="70"/>
        <v>#N/A</v>
      </c>
    </row>
    <row r="1468" spans="1:47">
      <c r="A1468" s="134"/>
      <c r="B1468" s="134"/>
      <c r="C1468" s="135"/>
      <c r="D1468" s="135"/>
      <c r="E1468" s="135"/>
      <c r="F1468" s="135"/>
      <c r="G1468" s="135"/>
      <c r="H1468" s="135"/>
      <c r="I1468" s="135"/>
      <c r="J1468" s="135"/>
      <c r="K1468" s="135"/>
      <c r="L1468" s="135"/>
      <c r="M1468" s="135"/>
      <c r="N1468" s="136"/>
      <c r="O1468" s="137"/>
      <c r="P1468" s="136"/>
      <c r="Q1468" s="136"/>
      <c r="R1468" s="136"/>
      <c r="S1468" s="138"/>
      <c r="T1468" s="149"/>
      <c r="U1468" s="149"/>
      <c r="V1468" s="149"/>
      <c r="W1468" s="149"/>
      <c r="X1468" s="149"/>
      <c r="Y1468" s="149"/>
      <c r="Z1468" s="150"/>
      <c r="AA1468" s="150"/>
      <c r="AB1468" s="150"/>
      <c r="AC1468" s="138"/>
      <c r="AD1468" s="138"/>
      <c r="AE1468" s="138"/>
      <c r="AF1468" s="138"/>
      <c r="AG1468" s="138"/>
      <c r="AH1468" s="138"/>
      <c r="AI1468" s="138"/>
      <c r="AJ1468" s="138"/>
      <c r="AK1468" s="138"/>
      <c r="AL1468" s="138"/>
      <c r="AM1468" s="139"/>
      <c r="AN1468" s="139"/>
      <c r="AO1468" s="139"/>
      <c r="AP1468" s="139"/>
      <c r="AQ1468" s="140" t="e">
        <f t="shared" si="68"/>
        <v>#N/A</v>
      </c>
      <c r="AR1468" s="103"/>
      <c r="AT1468" s="131" t="str">
        <f t="shared" si="69"/>
        <v>()</v>
      </c>
      <c r="AU1468" s="132" t="e">
        <f t="shared" si="70"/>
        <v>#N/A</v>
      </c>
    </row>
    <row r="1469" spans="1:47">
      <c r="A1469" s="134"/>
      <c r="B1469" s="134"/>
      <c r="C1469" s="135"/>
      <c r="D1469" s="135"/>
      <c r="E1469" s="135"/>
      <c r="F1469" s="135"/>
      <c r="G1469" s="135"/>
      <c r="H1469" s="135"/>
      <c r="I1469" s="135"/>
      <c r="J1469" s="135"/>
      <c r="K1469" s="135"/>
      <c r="L1469" s="135"/>
      <c r="M1469" s="135"/>
      <c r="N1469" s="136"/>
      <c r="O1469" s="137"/>
      <c r="P1469" s="136"/>
      <c r="Q1469" s="136"/>
      <c r="R1469" s="136"/>
      <c r="S1469" s="138"/>
      <c r="T1469" s="149"/>
      <c r="U1469" s="149"/>
      <c r="V1469" s="149"/>
      <c r="W1469" s="149"/>
      <c r="X1469" s="149"/>
      <c r="Y1469" s="149"/>
      <c r="Z1469" s="150"/>
      <c r="AA1469" s="150"/>
      <c r="AB1469" s="150"/>
      <c r="AC1469" s="138"/>
      <c r="AD1469" s="138"/>
      <c r="AE1469" s="138"/>
      <c r="AF1469" s="138"/>
      <c r="AG1469" s="138"/>
      <c r="AH1469" s="138"/>
      <c r="AI1469" s="138"/>
      <c r="AJ1469" s="138"/>
      <c r="AK1469" s="138"/>
      <c r="AL1469" s="138"/>
      <c r="AM1469" s="139"/>
      <c r="AN1469" s="139"/>
      <c r="AO1469" s="139"/>
      <c r="AP1469" s="139"/>
      <c r="AQ1469" s="140" t="e">
        <f t="shared" si="68"/>
        <v>#N/A</v>
      </c>
      <c r="AR1469" s="103"/>
      <c r="AT1469" s="131" t="str">
        <f t="shared" si="69"/>
        <v>()</v>
      </c>
      <c r="AU1469" s="132" t="e">
        <f t="shared" si="70"/>
        <v>#N/A</v>
      </c>
    </row>
    <row r="1470" spans="1:47">
      <c r="A1470" s="134"/>
      <c r="B1470" s="134"/>
      <c r="C1470" s="135"/>
      <c r="D1470" s="135"/>
      <c r="E1470" s="135"/>
      <c r="F1470" s="135"/>
      <c r="G1470" s="135"/>
      <c r="H1470" s="135"/>
      <c r="I1470" s="135"/>
      <c r="J1470" s="135"/>
      <c r="K1470" s="135"/>
      <c r="L1470" s="135"/>
      <c r="M1470" s="135"/>
      <c r="N1470" s="136"/>
      <c r="O1470" s="137"/>
      <c r="P1470" s="136"/>
      <c r="Q1470" s="136"/>
      <c r="R1470" s="136"/>
      <c r="S1470" s="138"/>
      <c r="T1470" s="149"/>
      <c r="U1470" s="149"/>
      <c r="V1470" s="149"/>
      <c r="W1470" s="149"/>
      <c r="X1470" s="149"/>
      <c r="Y1470" s="149"/>
      <c r="Z1470" s="150"/>
      <c r="AA1470" s="150"/>
      <c r="AB1470" s="150"/>
      <c r="AC1470" s="138"/>
      <c r="AD1470" s="138"/>
      <c r="AE1470" s="138"/>
      <c r="AF1470" s="138"/>
      <c r="AG1470" s="138"/>
      <c r="AH1470" s="138"/>
      <c r="AI1470" s="138"/>
      <c r="AJ1470" s="138"/>
      <c r="AK1470" s="138"/>
      <c r="AL1470" s="138"/>
      <c r="AM1470" s="139"/>
      <c r="AN1470" s="139"/>
      <c r="AO1470" s="139"/>
      <c r="AP1470" s="139"/>
      <c r="AQ1470" s="140" t="e">
        <f t="shared" si="68"/>
        <v>#N/A</v>
      </c>
      <c r="AR1470" s="103"/>
      <c r="AT1470" s="131" t="str">
        <f t="shared" si="69"/>
        <v>()</v>
      </c>
      <c r="AU1470" s="132" t="e">
        <f t="shared" si="70"/>
        <v>#N/A</v>
      </c>
    </row>
    <row r="1471" spans="1:47">
      <c r="A1471" s="134"/>
      <c r="B1471" s="134"/>
      <c r="C1471" s="135"/>
      <c r="D1471" s="135"/>
      <c r="E1471" s="135"/>
      <c r="F1471" s="135"/>
      <c r="G1471" s="135"/>
      <c r="H1471" s="135"/>
      <c r="I1471" s="135"/>
      <c r="J1471" s="135"/>
      <c r="K1471" s="135"/>
      <c r="L1471" s="135"/>
      <c r="M1471" s="135"/>
      <c r="N1471" s="136"/>
      <c r="O1471" s="137"/>
      <c r="P1471" s="136"/>
      <c r="Q1471" s="136"/>
      <c r="R1471" s="136"/>
      <c r="S1471" s="138"/>
      <c r="T1471" s="149"/>
      <c r="U1471" s="149"/>
      <c r="V1471" s="149"/>
      <c r="W1471" s="149"/>
      <c r="X1471" s="149"/>
      <c r="Y1471" s="149"/>
      <c r="Z1471" s="150"/>
      <c r="AA1471" s="150"/>
      <c r="AB1471" s="150"/>
      <c r="AC1471" s="138"/>
      <c r="AD1471" s="138"/>
      <c r="AE1471" s="138"/>
      <c r="AF1471" s="138"/>
      <c r="AG1471" s="138"/>
      <c r="AH1471" s="138"/>
      <c r="AI1471" s="138"/>
      <c r="AJ1471" s="138"/>
      <c r="AK1471" s="138"/>
      <c r="AL1471" s="138"/>
      <c r="AM1471" s="139"/>
      <c r="AN1471" s="139"/>
      <c r="AO1471" s="139"/>
      <c r="AP1471" s="139"/>
      <c r="AQ1471" s="140" t="e">
        <f t="shared" si="68"/>
        <v>#N/A</v>
      </c>
      <c r="AR1471" s="103"/>
      <c r="AT1471" s="131" t="str">
        <f t="shared" si="69"/>
        <v>()</v>
      </c>
      <c r="AU1471" s="132" t="e">
        <f t="shared" si="70"/>
        <v>#N/A</v>
      </c>
    </row>
    <row r="1472" spans="1:47">
      <c r="A1472" s="134"/>
      <c r="B1472" s="134"/>
      <c r="C1472" s="135"/>
      <c r="D1472" s="135"/>
      <c r="E1472" s="135"/>
      <c r="F1472" s="135"/>
      <c r="G1472" s="135"/>
      <c r="H1472" s="135"/>
      <c r="I1472" s="135"/>
      <c r="J1472" s="135"/>
      <c r="K1472" s="135"/>
      <c r="L1472" s="135"/>
      <c r="M1472" s="135"/>
      <c r="N1472" s="136"/>
      <c r="O1472" s="137"/>
      <c r="P1472" s="136"/>
      <c r="Q1472" s="136"/>
      <c r="R1472" s="136"/>
      <c r="S1472" s="138"/>
      <c r="T1472" s="149"/>
      <c r="U1472" s="149"/>
      <c r="V1472" s="149"/>
      <c r="W1472" s="149"/>
      <c r="X1472" s="149"/>
      <c r="Y1472" s="149"/>
      <c r="Z1472" s="150"/>
      <c r="AA1472" s="150"/>
      <c r="AB1472" s="150"/>
      <c r="AC1472" s="138"/>
      <c r="AD1472" s="138"/>
      <c r="AE1472" s="138"/>
      <c r="AF1472" s="138"/>
      <c r="AG1472" s="138"/>
      <c r="AH1472" s="138"/>
      <c r="AI1472" s="138"/>
      <c r="AJ1472" s="138"/>
      <c r="AK1472" s="138"/>
      <c r="AL1472" s="138"/>
      <c r="AM1472" s="139"/>
      <c r="AN1472" s="139"/>
      <c r="AO1472" s="139"/>
      <c r="AP1472" s="139"/>
      <c r="AQ1472" s="140" t="e">
        <f t="shared" si="68"/>
        <v>#N/A</v>
      </c>
      <c r="AR1472" s="103"/>
      <c r="AT1472" s="131" t="str">
        <f t="shared" si="69"/>
        <v>()</v>
      </c>
      <c r="AU1472" s="132" t="e">
        <f t="shared" si="70"/>
        <v>#N/A</v>
      </c>
    </row>
    <row r="1473" spans="1:47">
      <c r="A1473" s="134"/>
      <c r="B1473" s="134"/>
      <c r="C1473" s="135"/>
      <c r="D1473" s="135"/>
      <c r="E1473" s="135"/>
      <c r="F1473" s="135"/>
      <c r="G1473" s="135"/>
      <c r="H1473" s="135"/>
      <c r="I1473" s="135"/>
      <c r="J1473" s="135"/>
      <c r="K1473" s="135"/>
      <c r="L1473" s="135"/>
      <c r="M1473" s="135"/>
      <c r="N1473" s="136"/>
      <c r="O1473" s="137"/>
      <c r="P1473" s="136"/>
      <c r="Q1473" s="136"/>
      <c r="R1473" s="136"/>
      <c r="S1473" s="138"/>
      <c r="T1473" s="149"/>
      <c r="U1473" s="149"/>
      <c r="V1473" s="149"/>
      <c r="W1473" s="149"/>
      <c r="X1473" s="149"/>
      <c r="Y1473" s="149"/>
      <c r="Z1473" s="150"/>
      <c r="AA1473" s="150"/>
      <c r="AB1473" s="150"/>
      <c r="AC1473" s="138"/>
      <c r="AD1473" s="138"/>
      <c r="AE1473" s="138"/>
      <c r="AF1473" s="138"/>
      <c r="AG1473" s="138"/>
      <c r="AH1473" s="138"/>
      <c r="AI1473" s="138"/>
      <c r="AJ1473" s="138"/>
      <c r="AK1473" s="138"/>
      <c r="AL1473" s="138"/>
      <c r="AM1473" s="139"/>
      <c r="AN1473" s="139"/>
      <c r="AO1473" s="139"/>
      <c r="AP1473" s="139"/>
      <c r="AQ1473" s="140" t="e">
        <f t="shared" si="68"/>
        <v>#N/A</v>
      </c>
      <c r="AR1473" s="103"/>
      <c r="AT1473" s="131" t="str">
        <f t="shared" si="69"/>
        <v>()</v>
      </c>
      <c r="AU1473" s="132" t="e">
        <f t="shared" si="70"/>
        <v>#N/A</v>
      </c>
    </row>
    <row r="1474" spans="1:47">
      <c r="A1474" s="134"/>
      <c r="B1474" s="134"/>
      <c r="C1474" s="135"/>
      <c r="D1474" s="135"/>
      <c r="E1474" s="135"/>
      <c r="F1474" s="135"/>
      <c r="G1474" s="135"/>
      <c r="H1474" s="135"/>
      <c r="I1474" s="135"/>
      <c r="J1474" s="135"/>
      <c r="K1474" s="135"/>
      <c r="L1474" s="135"/>
      <c r="M1474" s="135"/>
      <c r="N1474" s="136"/>
      <c r="O1474" s="137"/>
      <c r="P1474" s="136"/>
      <c r="Q1474" s="136"/>
      <c r="R1474" s="136"/>
      <c r="S1474" s="138"/>
      <c r="T1474" s="149"/>
      <c r="U1474" s="149"/>
      <c r="V1474" s="149"/>
      <c r="W1474" s="149"/>
      <c r="X1474" s="149"/>
      <c r="Y1474" s="149"/>
      <c r="Z1474" s="150"/>
      <c r="AA1474" s="150"/>
      <c r="AB1474" s="150"/>
      <c r="AC1474" s="138"/>
      <c r="AD1474" s="138"/>
      <c r="AE1474" s="138"/>
      <c r="AF1474" s="138"/>
      <c r="AG1474" s="138"/>
      <c r="AH1474" s="138"/>
      <c r="AI1474" s="138"/>
      <c r="AJ1474" s="138"/>
      <c r="AK1474" s="138"/>
      <c r="AL1474" s="138"/>
      <c r="AM1474" s="139"/>
      <c r="AN1474" s="139"/>
      <c r="AO1474" s="139"/>
      <c r="AP1474" s="139"/>
      <c r="AQ1474" s="140" t="e">
        <f t="shared" si="68"/>
        <v>#N/A</v>
      </c>
      <c r="AR1474" s="103"/>
      <c r="AT1474" s="131" t="str">
        <f t="shared" si="69"/>
        <v>()</v>
      </c>
      <c r="AU1474" s="132" t="e">
        <f t="shared" si="70"/>
        <v>#N/A</v>
      </c>
    </row>
    <row r="1475" spans="1:47">
      <c r="A1475" s="134"/>
      <c r="B1475" s="134"/>
      <c r="C1475" s="135"/>
      <c r="D1475" s="135"/>
      <c r="E1475" s="135"/>
      <c r="F1475" s="135"/>
      <c r="G1475" s="135"/>
      <c r="H1475" s="135"/>
      <c r="I1475" s="135"/>
      <c r="J1475" s="135"/>
      <c r="K1475" s="135"/>
      <c r="L1475" s="135"/>
      <c r="M1475" s="135"/>
      <c r="N1475" s="136"/>
      <c r="O1475" s="137"/>
      <c r="P1475" s="136"/>
      <c r="Q1475" s="136"/>
      <c r="R1475" s="136"/>
      <c r="S1475" s="138"/>
      <c r="T1475" s="149"/>
      <c r="U1475" s="149"/>
      <c r="V1475" s="149"/>
      <c r="W1475" s="149"/>
      <c r="X1475" s="149"/>
      <c r="Y1475" s="149"/>
      <c r="Z1475" s="150"/>
      <c r="AA1475" s="150"/>
      <c r="AB1475" s="150"/>
      <c r="AC1475" s="138"/>
      <c r="AD1475" s="138"/>
      <c r="AE1475" s="138"/>
      <c r="AF1475" s="138"/>
      <c r="AG1475" s="138"/>
      <c r="AH1475" s="138"/>
      <c r="AI1475" s="138"/>
      <c r="AJ1475" s="138"/>
      <c r="AK1475" s="138"/>
      <c r="AL1475" s="138"/>
      <c r="AM1475" s="139"/>
      <c r="AN1475" s="139"/>
      <c r="AO1475" s="139"/>
      <c r="AP1475" s="139"/>
      <c r="AQ1475" s="140" t="e">
        <f t="shared" si="68"/>
        <v>#N/A</v>
      </c>
      <c r="AR1475" s="103"/>
      <c r="AT1475" s="131" t="str">
        <f t="shared" si="69"/>
        <v>()</v>
      </c>
      <c r="AU1475" s="132" t="e">
        <f t="shared" si="70"/>
        <v>#N/A</v>
      </c>
    </row>
    <row r="1476" spans="1:47">
      <c r="A1476" s="134"/>
      <c r="B1476" s="134"/>
      <c r="C1476" s="135"/>
      <c r="D1476" s="135"/>
      <c r="E1476" s="135"/>
      <c r="F1476" s="135"/>
      <c r="G1476" s="135"/>
      <c r="H1476" s="135"/>
      <c r="I1476" s="135"/>
      <c r="J1476" s="135"/>
      <c r="K1476" s="135"/>
      <c r="L1476" s="135"/>
      <c r="M1476" s="135"/>
      <c r="N1476" s="136"/>
      <c r="O1476" s="137"/>
      <c r="P1476" s="136"/>
      <c r="Q1476" s="136"/>
      <c r="R1476" s="136"/>
      <c r="S1476" s="138"/>
      <c r="T1476" s="149"/>
      <c r="U1476" s="149"/>
      <c r="V1476" s="149"/>
      <c r="W1476" s="149"/>
      <c r="X1476" s="149"/>
      <c r="Y1476" s="149"/>
      <c r="Z1476" s="150"/>
      <c r="AA1476" s="150"/>
      <c r="AB1476" s="150"/>
      <c r="AC1476" s="138"/>
      <c r="AD1476" s="138"/>
      <c r="AE1476" s="138"/>
      <c r="AF1476" s="138"/>
      <c r="AG1476" s="138"/>
      <c r="AH1476" s="138"/>
      <c r="AI1476" s="138"/>
      <c r="AJ1476" s="138"/>
      <c r="AK1476" s="138"/>
      <c r="AL1476" s="138"/>
      <c r="AM1476" s="139"/>
      <c r="AN1476" s="139"/>
      <c r="AO1476" s="139"/>
      <c r="AP1476" s="139"/>
      <c r="AQ1476" s="140" t="e">
        <f t="shared" ref="AQ1476:AQ1539" si="71">VLOOKUP(S1476&amp;AF1476,AV:AW,2,0)</f>
        <v>#N/A</v>
      </c>
      <c r="AR1476" s="103"/>
      <c r="AT1476" s="131" t="str">
        <f t="shared" ref="AT1476:AT1539" si="72">C1476&amp;"("&amp;D1476&amp;")"</f>
        <v>()</v>
      </c>
      <c r="AU1476" s="132" t="e">
        <f t="shared" si="70"/>
        <v>#N/A</v>
      </c>
    </row>
    <row r="1477" spans="1:47">
      <c r="A1477" s="134"/>
      <c r="B1477" s="134"/>
      <c r="C1477" s="135"/>
      <c r="D1477" s="135"/>
      <c r="E1477" s="135"/>
      <c r="F1477" s="135"/>
      <c r="G1477" s="135"/>
      <c r="H1477" s="135"/>
      <c r="I1477" s="135"/>
      <c r="J1477" s="135"/>
      <c r="K1477" s="135"/>
      <c r="L1477" s="135"/>
      <c r="M1477" s="135"/>
      <c r="N1477" s="136"/>
      <c r="O1477" s="137"/>
      <c r="P1477" s="136"/>
      <c r="Q1477" s="136"/>
      <c r="R1477" s="136"/>
      <c r="S1477" s="138"/>
      <c r="T1477" s="149"/>
      <c r="U1477" s="149"/>
      <c r="V1477" s="149"/>
      <c r="W1477" s="149"/>
      <c r="X1477" s="149"/>
      <c r="Y1477" s="149"/>
      <c r="Z1477" s="150"/>
      <c r="AA1477" s="150"/>
      <c r="AB1477" s="150"/>
      <c r="AC1477" s="138"/>
      <c r="AD1477" s="138"/>
      <c r="AE1477" s="138"/>
      <c r="AF1477" s="138"/>
      <c r="AG1477" s="138"/>
      <c r="AH1477" s="138"/>
      <c r="AI1477" s="138"/>
      <c r="AJ1477" s="138"/>
      <c r="AK1477" s="138"/>
      <c r="AL1477" s="138"/>
      <c r="AM1477" s="139"/>
      <c r="AN1477" s="139"/>
      <c r="AO1477" s="139"/>
      <c r="AP1477" s="139"/>
      <c r="AQ1477" s="140" t="e">
        <f t="shared" si="71"/>
        <v>#N/A</v>
      </c>
      <c r="AR1477" s="103"/>
      <c r="AT1477" s="131" t="str">
        <f t="shared" si="72"/>
        <v>()</v>
      </c>
      <c r="AU1477" s="132" t="e">
        <f t="shared" si="70"/>
        <v>#N/A</v>
      </c>
    </row>
    <row r="1478" spans="1:47">
      <c r="A1478" s="134"/>
      <c r="B1478" s="134"/>
      <c r="C1478" s="135"/>
      <c r="D1478" s="135"/>
      <c r="E1478" s="135"/>
      <c r="F1478" s="135"/>
      <c r="G1478" s="135"/>
      <c r="H1478" s="135"/>
      <c r="I1478" s="135"/>
      <c r="J1478" s="135"/>
      <c r="K1478" s="135"/>
      <c r="L1478" s="135"/>
      <c r="M1478" s="135"/>
      <c r="N1478" s="136"/>
      <c r="O1478" s="137"/>
      <c r="P1478" s="136"/>
      <c r="Q1478" s="136"/>
      <c r="R1478" s="136"/>
      <c r="S1478" s="138"/>
      <c r="T1478" s="149"/>
      <c r="U1478" s="149"/>
      <c r="V1478" s="149"/>
      <c r="W1478" s="149"/>
      <c r="X1478" s="149"/>
      <c r="Y1478" s="149"/>
      <c r="Z1478" s="150"/>
      <c r="AA1478" s="150"/>
      <c r="AB1478" s="150"/>
      <c r="AC1478" s="138"/>
      <c r="AD1478" s="138"/>
      <c r="AE1478" s="138"/>
      <c r="AF1478" s="138"/>
      <c r="AG1478" s="138"/>
      <c r="AH1478" s="138"/>
      <c r="AI1478" s="138"/>
      <c r="AJ1478" s="138"/>
      <c r="AK1478" s="138"/>
      <c r="AL1478" s="138"/>
      <c r="AM1478" s="139"/>
      <c r="AN1478" s="139"/>
      <c r="AO1478" s="139"/>
      <c r="AP1478" s="139"/>
      <c r="AQ1478" s="140" t="e">
        <f t="shared" si="71"/>
        <v>#N/A</v>
      </c>
      <c r="AR1478" s="103"/>
      <c r="AT1478" s="131" t="str">
        <f t="shared" si="72"/>
        <v>()</v>
      </c>
      <c r="AU1478" s="132" t="e">
        <f t="shared" si="70"/>
        <v>#N/A</v>
      </c>
    </row>
    <row r="1479" spans="1:47">
      <c r="A1479" s="134"/>
      <c r="B1479" s="134"/>
      <c r="C1479" s="135"/>
      <c r="D1479" s="135"/>
      <c r="E1479" s="135"/>
      <c r="F1479" s="135"/>
      <c r="G1479" s="135"/>
      <c r="H1479" s="135"/>
      <c r="I1479" s="135"/>
      <c r="J1479" s="135"/>
      <c r="K1479" s="135"/>
      <c r="L1479" s="135"/>
      <c r="M1479" s="135"/>
      <c r="N1479" s="136"/>
      <c r="O1479" s="137"/>
      <c r="P1479" s="136"/>
      <c r="Q1479" s="136"/>
      <c r="R1479" s="136"/>
      <c r="S1479" s="138"/>
      <c r="T1479" s="149"/>
      <c r="U1479" s="149"/>
      <c r="V1479" s="149"/>
      <c r="W1479" s="149"/>
      <c r="X1479" s="149"/>
      <c r="Y1479" s="149"/>
      <c r="Z1479" s="150"/>
      <c r="AA1479" s="150"/>
      <c r="AB1479" s="150"/>
      <c r="AC1479" s="138"/>
      <c r="AD1479" s="138"/>
      <c r="AE1479" s="138"/>
      <c r="AF1479" s="138"/>
      <c r="AG1479" s="138"/>
      <c r="AH1479" s="138"/>
      <c r="AI1479" s="138"/>
      <c r="AJ1479" s="138"/>
      <c r="AK1479" s="138"/>
      <c r="AL1479" s="138"/>
      <c r="AM1479" s="139"/>
      <c r="AN1479" s="139"/>
      <c r="AO1479" s="139"/>
      <c r="AP1479" s="139"/>
      <c r="AQ1479" s="140" t="e">
        <f t="shared" si="71"/>
        <v>#N/A</v>
      </c>
      <c r="AR1479" s="103"/>
      <c r="AT1479" s="131" t="str">
        <f t="shared" si="72"/>
        <v>()</v>
      </c>
      <c r="AU1479" s="132" t="e">
        <f t="shared" si="70"/>
        <v>#N/A</v>
      </c>
    </row>
    <row r="1480" spans="1:47">
      <c r="A1480" s="134"/>
      <c r="B1480" s="134"/>
      <c r="C1480" s="135"/>
      <c r="D1480" s="135"/>
      <c r="E1480" s="135"/>
      <c r="F1480" s="135"/>
      <c r="G1480" s="135"/>
      <c r="H1480" s="135"/>
      <c r="I1480" s="135"/>
      <c r="J1480" s="135"/>
      <c r="K1480" s="135"/>
      <c r="L1480" s="135"/>
      <c r="M1480" s="135"/>
      <c r="N1480" s="136"/>
      <c r="O1480" s="137"/>
      <c r="P1480" s="136"/>
      <c r="Q1480" s="136"/>
      <c r="R1480" s="136"/>
      <c r="S1480" s="138"/>
      <c r="T1480" s="149"/>
      <c r="U1480" s="149"/>
      <c r="V1480" s="149"/>
      <c r="W1480" s="149"/>
      <c r="X1480" s="149"/>
      <c r="Y1480" s="149"/>
      <c r="Z1480" s="150"/>
      <c r="AA1480" s="150"/>
      <c r="AB1480" s="150"/>
      <c r="AC1480" s="138"/>
      <c r="AD1480" s="138"/>
      <c r="AE1480" s="138"/>
      <c r="AF1480" s="138"/>
      <c r="AG1480" s="138"/>
      <c r="AH1480" s="138"/>
      <c r="AI1480" s="138"/>
      <c r="AJ1480" s="138"/>
      <c r="AK1480" s="138"/>
      <c r="AL1480" s="138"/>
      <c r="AM1480" s="139"/>
      <c r="AN1480" s="139"/>
      <c r="AO1480" s="139"/>
      <c r="AP1480" s="139"/>
      <c r="AQ1480" s="140" t="e">
        <f t="shared" si="71"/>
        <v>#N/A</v>
      </c>
      <c r="AR1480" s="103"/>
      <c r="AT1480" s="131" t="str">
        <f t="shared" si="72"/>
        <v>()</v>
      </c>
      <c r="AU1480" s="132" t="e">
        <f t="shared" si="70"/>
        <v>#N/A</v>
      </c>
    </row>
    <row r="1481" spans="1:47">
      <c r="A1481" s="134"/>
      <c r="B1481" s="134"/>
      <c r="C1481" s="135"/>
      <c r="D1481" s="135"/>
      <c r="E1481" s="135"/>
      <c r="F1481" s="135"/>
      <c r="G1481" s="135"/>
      <c r="H1481" s="135"/>
      <c r="I1481" s="135"/>
      <c r="J1481" s="135"/>
      <c r="K1481" s="135"/>
      <c r="L1481" s="135"/>
      <c r="M1481" s="135"/>
      <c r="N1481" s="136"/>
      <c r="O1481" s="137"/>
      <c r="P1481" s="136"/>
      <c r="Q1481" s="136"/>
      <c r="R1481" s="136"/>
      <c r="S1481" s="138"/>
      <c r="T1481" s="149"/>
      <c r="U1481" s="149"/>
      <c r="V1481" s="149"/>
      <c r="W1481" s="149"/>
      <c r="X1481" s="149"/>
      <c r="Y1481" s="149"/>
      <c r="Z1481" s="150"/>
      <c r="AA1481" s="150"/>
      <c r="AB1481" s="150"/>
      <c r="AC1481" s="138"/>
      <c r="AD1481" s="138"/>
      <c r="AE1481" s="138"/>
      <c r="AF1481" s="138"/>
      <c r="AG1481" s="138"/>
      <c r="AH1481" s="138"/>
      <c r="AI1481" s="138"/>
      <c r="AJ1481" s="138"/>
      <c r="AK1481" s="138"/>
      <c r="AL1481" s="138"/>
      <c r="AM1481" s="139"/>
      <c r="AN1481" s="139"/>
      <c r="AO1481" s="139"/>
      <c r="AP1481" s="139"/>
      <c r="AQ1481" s="140" t="e">
        <f t="shared" si="71"/>
        <v>#N/A</v>
      </c>
      <c r="AR1481" s="103"/>
      <c r="AT1481" s="131" t="str">
        <f t="shared" si="72"/>
        <v>()</v>
      </c>
      <c r="AU1481" s="132" t="e">
        <f t="shared" si="70"/>
        <v>#N/A</v>
      </c>
    </row>
    <row r="1482" spans="1:47">
      <c r="A1482" s="134"/>
      <c r="B1482" s="134"/>
      <c r="C1482" s="135"/>
      <c r="D1482" s="135"/>
      <c r="E1482" s="135"/>
      <c r="F1482" s="135"/>
      <c r="G1482" s="135"/>
      <c r="H1482" s="135"/>
      <c r="I1482" s="135"/>
      <c r="J1482" s="135"/>
      <c r="K1482" s="135"/>
      <c r="L1482" s="135"/>
      <c r="M1482" s="135"/>
      <c r="N1482" s="136"/>
      <c r="O1482" s="137"/>
      <c r="P1482" s="136"/>
      <c r="Q1482" s="136"/>
      <c r="R1482" s="136"/>
      <c r="S1482" s="138"/>
      <c r="T1482" s="149"/>
      <c r="U1482" s="149"/>
      <c r="V1482" s="149"/>
      <c r="W1482" s="149"/>
      <c r="X1482" s="149"/>
      <c r="Y1482" s="149"/>
      <c r="Z1482" s="150"/>
      <c r="AA1482" s="150"/>
      <c r="AB1482" s="150"/>
      <c r="AC1482" s="138"/>
      <c r="AD1482" s="138"/>
      <c r="AE1482" s="138"/>
      <c r="AF1482" s="138"/>
      <c r="AG1482" s="138"/>
      <c r="AH1482" s="138"/>
      <c r="AI1482" s="138"/>
      <c r="AJ1482" s="138"/>
      <c r="AK1482" s="138"/>
      <c r="AL1482" s="138"/>
      <c r="AM1482" s="139"/>
      <c r="AN1482" s="139"/>
      <c r="AO1482" s="139"/>
      <c r="AP1482" s="139"/>
      <c r="AQ1482" s="140" t="e">
        <f t="shared" si="71"/>
        <v>#N/A</v>
      </c>
      <c r="AR1482" s="103"/>
      <c r="AT1482" s="131" t="str">
        <f t="shared" si="72"/>
        <v>()</v>
      </c>
      <c r="AU1482" s="132" t="e">
        <f t="shared" si="70"/>
        <v>#N/A</v>
      </c>
    </row>
    <row r="1483" spans="1:47">
      <c r="A1483" s="134"/>
      <c r="B1483" s="134"/>
      <c r="C1483" s="135"/>
      <c r="D1483" s="135"/>
      <c r="E1483" s="135"/>
      <c r="F1483" s="135"/>
      <c r="G1483" s="135"/>
      <c r="H1483" s="135"/>
      <c r="I1483" s="135"/>
      <c r="J1483" s="135"/>
      <c r="K1483" s="135"/>
      <c r="L1483" s="135"/>
      <c r="M1483" s="135"/>
      <c r="N1483" s="136"/>
      <c r="O1483" s="137"/>
      <c r="P1483" s="136"/>
      <c r="Q1483" s="136"/>
      <c r="R1483" s="136"/>
      <c r="S1483" s="138"/>
      <c r="T1483" s="149"/>
      <c r="U1483" s="149"/>
      <c r="V1483" s="149"/>
      <c r="W1483" s="149"/>
      <c r="X1483" s="149"/>
      <c r="Y1483" s="149"/>
      <c r="Z1483" s="150"/>
      <c r="AA1483" s="150"/>
      <c r="AB1483" s="150"/>
      <c r="AC1483" s="138"/>
      <c r="AD1483" s="138"/>
      <c r="AE1483" s="138"/>
      <c r="AF1483" s="138"/>
      <c r="AG1483" s="138"/>
      <c r="AH1483" s="138"/>
      <c r="AI1483" s="138"/>
      <c r="AJ1483" s="138"/>
      <c r="AK1483" s="138"/>
      <c r="AL1483" s="138"/>
      <c r="AM1483" s="139"/>
      <c r="AN1483" s="139"/>
      <c r="AO1483" s="139"/>
      <c r="AP1483" s="139"/>
      <c r="AQ1483" s="140" t="e">
        <f t="shared" si="71"/>
        <v>#N/A</v>
      </c>
      <c r="AR1483" s="103"/>
      <c r="AT1483" s="131" t="str">
        <f t="shared" si="72"/>
        <v>()</v>
      </c>
      <c r="AU1483" s="132" t="e">
        <f t="shared" si="70"/>
        <v>#N/A</v>
      </c>
    </row>
    <row r="1484" spans="1:47">
      <c r="A1484" s="134"/>
      <c r="B1484" s="134"/>
      <c r="C1484" s="135"/>
      <c r="D1484" s="135"/>
      <c r="E1484" s="135"/>
      <c r="F1484" s="135"/>
      <c r="G1484" s="135"/>
      <c r="H1484" s="135"/>
      <c r="I1484" s="135"/>
      <c r="J1484" s="135"/>
      <c r="K1484" s="135"/>
      <c r="L1484" s="135"/>
      <c r="M1484" s="135"/>
      <c r="N1484" s="136"/>
      <c r="O1484" s="137"/>
      <c r="P1484" s="136"/>
      <c r="Q1484" s="136"/>
      <c r="R1484" s="136"/>
      <c r="S1484" s="138"/>
      <c r="T1484" s="149"/>
      <c r="U1484" s="149"/>
      <c r="V1484" s="149"/>
      <c r="W1484" s="149"/>
      <c r="X1484" s="149"/>
      <c r="Y1484" s="149"/>
      <c r="Z1484" s="150"/>
      <c r="AA1484" s="150"/>
      <c r="AB1484" s="150"/>
      <c r="AC1484" s="138"/>
      <c r="AD1484" s="138"/>
      <c r="AE1484" s="138"/>
      <c r="AF1484" s="138"/>
      <c r="AG1484" s="138"/>
      <c r="AH1484" s="138"/>
      <c r="AI1484" s="138"/>
      <c r="AJ1484" s="138"/>
      <c r="AK1484" s="138"/>
      <c r="AL1484" s="138"/>
      <c r="AM1484" s="139"/>
      <c r="AN1484" s="139"/>
      <c r="AO1484" s="139"/>
      <c r="AP1484" s="139"/>
      <c r="AQ1484" s="140" t="e">
        <f t="shared" si="71"/>
        <v>#N/A</v>
      </c>
      <c r="AR1484" s="103"/>
      <c r="AT1484" s="131" t="str">
        <f t="shared" si="72"/>
        <v>()</v>
      </c>
      <c r="AU1484" s="132" t="e">
        <f t="shared" si="70"/>
        <v>#N/A</v>
      </c>
    </row>
    <row r="1485" spans="1:47">
      <c r="A1485" s="134"/>
      <c r="B1485" s="134"/>
      <c r="C1485" s="135"/>
      <c r="D1485" s="135"/>
      <c r="E1485" s="135"/>
      <c r="F1485" s="135"/>
      <c r="G1485" s="135"/>
      <c r="H1485" s="135"/>
      <c r="I1485" s="135"/>
      <c r="J1485" s="135"/>
      <c r="K1485" s="135"/>
      <c r="L1485" s="135"/>
      <c r="M1485" s="135"/>
      <c r="N1485" s="136"/>
      <c r="O1485" s="137"/>
      <c r="P1485" s="136"/>
      <c r="Q1485" s="136"/>
      <c r="R1485" s="136"/>
      <c r="S1485" s="138"/>
      <c r="T1485" s="149"/>
      <c r="U1485" s="149"/>
      <c r="V1485" s="149"/>
      <c r="W1485" s="149"/>
      <c r="X1485" s="149"/>
      <c r="Y1485" s="149"/>
      <c r="Z1485" s="150"/>
      <c r="AA1485" s="150"/>
      <c r="AB1485" s="150"/>
      <c r="AC1485" s="138"/>
      <c r="AD1485" s="138"/>
      <c r="AE1485" s="138"/>
      <c r="AF1485" s="138"/>
      <c r="AG1485" s="138"/>
      <c r="AH1485" s="138"/>
      <c r="AI1485" s="138"/>
      <c r="AJ1485" s="138"/>
      <c r="AK1485" s="138"/>
      <c r="AL1485" s="138"/>
      <c r="AM1485" s="139"/>
      <c r="AN1485" s="139"/>
      <c r="AO1485" s="139"/>
      <c r="AP1485" s="139"/>
      <c r="AQ1485" s="140" t="e">
        <f t="shared" si="71"/>
        <v>#N/A</v>
      </c>
      <c r="AR1485" s="103"/>
      <c r="AT1485" s="131" t="str">
        <f t="shared" si="72"/>
        <v>()</v>
      </c>
      <c r="AU1485" s="132" t="e">
        <f t="shared" si="70"/>
        <v>#N/A</v>
      </c>
    </row>
    <row r="1486" spans="1:47">
      <c r="A1486" s="134"/>
      <c r="B1486" s="134"/>
      <c r="C1486" s="135"/>
      <c r="D1486" s="135"/>
      <c r="E1486" s="135"/>
      <c r="F1486" s="135"/>
      <c r="G1486" s="135"/>
      <c r="H1486" s="135"/>
      <c r="I1486" s="135"/>
      <c r="J1486" s="135"/>
      <c r="K1486" s="135"/>
      <c r="L1486" s="135"/>
      <c r="M1486" s="135"/>
      <c r="N1486" s="136"/>
      <c r="O1486" s="137"/>
      <c r="P1486" s="136"/>
      <c r="Q1486" s="136"/>
      <c r="R1486" s="136"/>
      <c r="S1486" s="138"/>
      <c r="T1486" s="149"/>
      <c r="U1486" s="149"/>
      <c r="V1486" s="149"/>
      <c r="W1486" s="149"/>
      <c r="X1486" s="149"/>
      <c r="Y1486" s="149"/>
      <c r="Z1486" s="150"/>
      <c r="AA1486" s="150"/>
      <c r="AB1486" s="150"/>
      <c r="AC1486" s="138"/>
      <c r="AD1486" s="138"/>
      <c r="AE1486" s="138"/>
      <c r="AF1486" s="138"/>
      <c r="AG1486" s="138"/>
      <c r="AH1486" s="138"/>
      <c r="AI1486" s="138"/>
      <c r="AJ1486" s="138"/>
      <c r="AK1486" s="138"/>
      <c r="AL1486" s="138"/>
      <c r="AM1486" s="139"/>
      <c r="AN1486" s="139"/>
      <c r="AO1486" s="139"/>
      <c r="AP1486" s="139"/>
      <c r="AQ1486" s="140" t="e">
        <f t="shared" si="71"/>
        <v>#N/A</v>
      </c>
      <c r="AR1486" s="103"/>
      <c r="AT1486" s="131" t="str">
        <f t="shared" si="72"/>
        <v>()</v>
      </c>
      <c r="AU1486" s="132" t="e">
        <f t="shared" si="70"/>
        <v>#N/A</v>
      </c>
    </row>
    <row r="1487" spans="1:47">
      <c r="A1487" s="134"/>
      <c r="B1487" s="134"/>
      <c r="C1487" s="135"/>
      <c r="D1487" s="135"/>
      <c r="E1487" s="135"/>
      <c r="F1487" s="135"/>
      <c r="G1487" s="135"/>
      <c r="H1487" s="135"/>
      <c r="I1487" s="135"/>
      <c r="J1487" s="135"/>
      <c r="K1487" s="135"/>
      <c r="L1487" s="135"/>
      <c r="M1487" s="135"/>
      <c r="N1487" s="136"/>
      <c r="O1487" s="137"/>
      <c r="P1487" s="136"/>
      <c r="Q1487" s="136"/>
      <c r="R1487" s="136"/>
      <c r="S1487" s="138"/>
      <c r="T1487" s="149"/>
      <c r="U1487" s="149"/>
      <c r="V1487" s="149"/>
      <c r="W1487" s="149"/>
      <c r="X1487" s="149"/>
      <c r="Y1487" s="149"/>
      <c r="Z1487" s="150"/>
      <c r="AA1487" s="150"/>
      <c r="AB1487" s="150"/>
      <c r="AC1487" s="138"/>
      <c r="AD1487" s="138"/>
      <c r="AE1487" s="138"/>
      <c r="AF1487" s="138"/>
      <c r="AG1487" s="138"/>
      <c r="AH1487" s="138"/>
      <c r="AI1487" s="138"/>
      <c r="AJ1487" s="138"/>
      <c r="AK1487" s="138"/>
      <c r="AL1487" s="138"/>
      <c r="AM1487" s="139"/>
      <c r="AN1487" s="139"/>
      <c r="AO1487" s="139"/>
      <c r="AP1487" s="139"/>
      <c r="AQ1487" s="140" t="e">
        <f t="shared" si="71"/>
        <v>#N/A</v>
      </c>
      <c r="AR1487" s="103"/>
      <c r="AT1487" s="131" t="str">
        <f t="shared" si="72"/>
        <v>()</v>
      </c>
      <c r="AU1487" s="132" t="e">
        <f t="shared" si="70"/>
        <v>#N/A</v>
      </c>
    </row>
    <row r="1488" spans="1:47">
      <c r="A1488" s="134"/>
      <c r="B1488" s="134"/>
      <c r="C1488" s="135"/>
      <c r="D1488" s="135"/>
      <c r="E1488" s="135"/>
      <c r="F1488" s="135"/>
      <c r="G1488" s="135"/>
      <c r="H1488" s="135"/>
      <c r="I1488" s="135"/>
      <c r="J1488" s="135"/>
      <c r="K1488" s="135"/>
      <c r="L1488" s="135"/>
      <c r="M1488" s="135"/>
      <c r="N1488" s="136"/>
      <c r="O1488" s="137"/>
      <c r="P1488" s="136"/>
      <c r="Q1488" s="136"/>
      <c r="R1488" s="136"/>
      <c r="S1488" s="138"/>
      <c r="T1488" s="149"/>
      <c r="U1488" s="149"/>
      <c r="V1488" s="149"/>
      <c r="W1488" s="149"/>
      <c r="X1488" s="149"/>
      <c r="Y1488" s="149"/>
      <c r="Z1488" s="150"/>
      <c r="AA1488" s="150"/>
      <c r="AB1488" s="150"/>
      <c r="AC1488" s="138"/>
      <c r="AD1488" s="138"/>
      <c r="AE1488" s="138"/>
      <c r="AF1488" s="138"/>
      <c r="AG1488" s="138"/>
      <c r="AH1488" s="138"/>
      <c r="AI1488" s="138"/>
      <c r="AJ1488" s="138"/>
      <c r="AK1488" s="138"/>
      <c r="AL1488" s="138"/>
      <c r="AM1488" s="139"/>
      <c r="AN1488" s="139"/>
      <c r="AO1488" s="139"/>
      <c r="AP1488" s="139"/>
      <c r="AQ1488" s="140" t="e">
        <f t="shared" si="71"/>
        <v>#N/A</v>
      </c>
      <c r="AR1488" s="103"/>
      <c r="AT1488" s="131" t="str">
        <f t="shared" si="72"/>
        <v>()</v>
      </c>
      <c r="AU1488" s="132" t="e">
        <f t="shared" si="70"/>
        <v>#N/A</v>
      </c>
    </row>
    <row r="1489" spans="1:47">
      <c r="A1489" s="134"/>
      <c r="B1489" s="134"/>
      <c r="C1489" s="135"/>
      <c r="D1489" s="135"/>
      <c r="E1489" s="135"/>
      <c r="F1489" s="135"/>
      <c r="G1489" s="135"/>
      <c r="H1489" s="135"/>
      <c r="I1489" s="135"/>
      <c r="J1489" s="135"/>
      <c r="K1489" s="135"/>
      <c r="L1489" s="135"/>
      <c r="M1489" s="135"/>
      <c r="N1489" s="136"/>
      <c r="O1489" s="137"/>
      <c r="P1489" s="136"/>
      <c r="Q1489" s="136"/>
      <c r="R1489" s="136"/>
      <c r="S1489" s="138"/>
      <c r="T1489" s="149"/>
      <c r="U1489" s="149"/>
      <c r="V1489" s="149"/>
      <c r="W1489" s="149"/>
      <c r="X1489" s="149"/>
      <c r="Y1489" s="149"/>
      <c r="Z1489" s="150"/>
      <c r="AA1489" s="150"/>
      <c r="AB1489" s="150"/>
      <c r="AC1489" s="138"/>
      <c r="AD1489" s="138"/>
      <c r="AE1489" s="138"/>
      <c r="AF1489" s="138"/>
      <c r="AG1489" s="138"/>
      <c r="AH1489" s="138"/>
      <c r="AI1489" s="138"/>
      <c r="AJ1489" s="138"/>
      <c r="AK1489" s="138"/>
      <c r="AL1489" s="138"/>
      <c r="AM1489" s="139"/>
      <c r="AN1489" s="139"/>
      <c r="AO1489" s="139"/>
      <c r="AP1489" s="139"/>
      <c r="AQ1489" s="140" t="e">
        <f t="shared" si="71"/>
        <v>#N/A</v>
      </c>
      <c r="AR1489" s="103"/>
      <c r="AT1489" s="131" t="str">
        <f t="shared" si="72"/>
        <v>()</v>
      </c>
      <c r="AU1489" s="132" t="e">
        <f t="shared" si="70"/>
        <v>#N/A</v>
      </c>
    </row>
    <row r="1490" spans="1:47">
      <c r="A1490" s="134"/>
      <c r="B1490" s="134"/>
      <c r="C1490" s="135"/>
      <c r="D1490" s="135"/>
      <c r="E1490" s="135"/>
      <c r="F1490" s="135"/>
      <c r="G1490" s="135"/>
      <c r="H1490" s="135"/>
      <c r="I1490" s="135"/>
      <c r="J1490" s="135"/>
      <c r="K1490" s="135"/>
      <c r="L1490" s="135"/>
      <c r="M1490" s="135"/>
      <c r="N1490" s="136"/>
      <c r="O1490" s="137"/>
      <c r="P1490" s="136"/>
      <c r="Q1490" s="136"/>
      <c r="R1490" s="136"/>
      <c r="S1490" s="138"/>
      <c r="T1490" s="149"/>
      <c r="U1490" s="149"/>
      <c r="V1490" s="149"/>
      <c r="W1490" s="149"/>
      <c r="X1490" s="149"/>
      <c r="Y1490" s="149"/>
      <c r="Z1490" s="150"/>
      <c r="AA1490" s="150"/>
      <c r="AB1490" s="150"/>
      <c r="AC1490" s="138"/>
      <c r="AD1490" s="138"/>
      <c r="AE1490" s="138"/>
      <c r="AF1490" s="138"/>
      <c r="AG1490" s="138"/>
      <c r="AH1490" s="138"/>
      <c r="AI1490" s="138"/>
      <c r="AJ1490" s="138"/>
      <c r="AK1490" s="138"/>
      <c r="AL1490" s="138"/>
      <c r="AM1490" s="139"/>
      <c r="AN1490" s="139"/>
      <c r="AO1490" s="139"/>
      <c r="AP1490" s="139"/>
      <c r="AQ1490" s="140" t="e">
        <f t="shared" si="71"/>
        <v>#N/A</v>
      </c>
      <c r="AR1490" s="103"/>
      <c r="AT1490" s="131" t="str">
        <f t="shared" si="72"/>
        <v>()</v>
      </c>
      <c r="AU1490" s="132" t="e">
        <f t="shared" si="70"/>
        <v>#N/A</v>
      </c>
    </row>
    <row r="1491" spans="1:47">
      <c r="A1491" s="134"/>
      <c r="B1491" s="134"/>
      <c r="C1491" s="135"/>
      <c r="D1491" s="135"/>
      <c r="E1491" s="135"/>
      <c r="F1491" s="135"/>
      <c r="G1491" s="135"/>
      <c r="H1491" s="135"/>
      <c r="I1491" s="135"/>
      <c r="J1491" s="135"/>
      <c r="K1491" s="135"/>
      <c r="L1491" s="135"/>
      <c r="M1491" s="135"/>
      <c r="N1491" s="136"/>
      <c r="O1491" s="137"/>
      <c r="P1491" s="136"/>
      <c r="Q1491" s="136"/>
      <c r="R1491" s="136"/>
      <c r="S1491" s="138"/>
      <c r="T1491" s="149"/>
      <c r="U1491" s="149"/>
      <c r="V1491" s="149"/>
      <c r="W1491" s="149"/>
      <c r="X1491" s="149"/>
      <c r="Y1491" s="149"/>
      <c r="Z1491" s="150"/>
      <c r="AA1491" s="150"/>
      <c r="AB1491" s="150"/>
      <c r="AC1491" s="138"/>
      <c r="AD1491" s="138"/>
      <c r="AE1491" s="138"/>
      <c r="AF1491" s="138"/>
      <c r="AG1491" s="138"/>
      <c r="AH1491" s="138"/>
      <c r="AI1491" s="138"/>
      <c r="AJ1491" s="138"/>
      <c r="AK1491" s="138"/>
      <c r="AL1491" s="138"/>
      <c r="AM1491" s="139"/>
      <c r="AN1491" s="139"/>
      <c r="AO1491" s="139"/>
      <c r="AP1491" s="139"/>
      <c r="AQ1491" s="140" t="e">
        <f t="shared" si="71"/>
        <v>#N/A</v>
      </c>
      <c r="AR1491" s="103"/>
      <c r="AT1491" s="131" t="str">
        <f t="shared" si="72"/>
        <v>()</v>
      </c>
      <c r="AU1491" s="132" t="e">
        <f t="shared" si="70"/>
        <v>#N/A</v>
      </c>
    </row>
    <row r="1492" spans="1:47">
      <c r="A1492" s="134"/>
      <c r="B1492" s="134"/>
      <c r="C1492" s="135"/>
      <c r="D1492" s="135"/>
      <c r="E1492" s="135"/>
      <c r="F1492" s="135"/>
      <c r="G1492" s="135"/>
      <c r="H1492" s="135"/>
      <c r="I1492" s="135"/>
      <c r="J1492" s="135"/>
      <c r="K1492" s="135"/>
      <c r="L1492" s="135"/>
      <c r="M1492" s="135"/>
      <c r="N1492" s="136"/>
      <c r="O1492" s="137"/>
      <c r="P1492" s="136"/>
      <c r="Q1492" s="136"/>
      <c r="R1492" s="136"/>
      <c r="S1492" s="138"/>
      <c r="T1492" s="149"/>
      <c r="U1492" s="149"/>
      <c r="V1492" s="149"/>
      <c r="W1492" s="149"/>
      <c r="X1492" s="149"/>
      <c r="Y1492" s="149"/>
      <c r="Z1492" s="150"/>
      <c r="AA1492" s="150"/>
      <c r="AB1492" s="150"/>
      <c r="AC1492" s="138"/>
      <c r="AD1492" s="138"/>
      <c r="AE1492" s="138"/>
      <c r="AF1492" s="138"/>
      <c r="AG1492" s="138"/>
      <c r="AH1492" s="138"/>
      <c r="AI1492" s="138"/>
      <c r="AJ1492" s="138"/>
      <c r="AK1492" s="138"/>
      <c r="AL1492" s="138"/>
      <c r="AM1492" s="139"/>
      <c r="AN1492" s="139"/>
      <c r="AO1492" s="139"/>
      <c r="AP1492" s="139"/>
      <c r="AQ1492" s="140" t="e">
        <f t="shared" si="71"/>
        <v>#N/A</v>
      </c>
      <c r="AR1492" s="103"/>
      <c r="AT1492" s="131" t="str">
        <f t="shared" si="72"/>
        <v>()</v>
      </c>
      <c r="AU1492" s="132" t="e">
        <f t="shared" si="70"/>
        <v>#N/A</v>
      </c>
    </row>
    <row r="1493" spans="1:47">
      <c r="A1493" s="134"/>
      <c r="B1493" s="134"/>
      <c r="C1493" s="135"/>
      <c r="D1493" s="135"/>
      <c r="E1493" s="135"/>
      <c r="F1493" s="135"/>
      <c r="G1493" s="135"/>
      <c r="H1493" s="135"/>
      <c r="I1493" s="135"/>
      <c r="J1493" s="135"/>
      <c r="K1493" s="135"/>
      <c r="L1493" s="135"/>
      <c r="M1493" s="135"/>
      <c r="N1493" s="136"/>
      <c r="O1493" s="137"/>
      <c r="P1493" s="136"/>
      <c r="Q1493" s="136"/>
      <c r="R1493" s="136"/>
      <c r="S1493" s="138"/>
      <c r="T1493" s="149"/>
      <c r="U1493" s="149"/>
      <c r="V1493" s="149"/>
      <c r="W1493" s="149"/>
      <c r="X1493" s="149"/>
      <c r="Y1493" s="149"/>
      <c r="Z1493" s="150"/>
      <c r="AA1493" s="150"/>
      <c r="AB1493" s="150"/>
      <c r="AC1493" s="138"/>
      <c r="AD1493" s="138"/>
      <c r="AE1493" s="138"/>
      <c r="AF1493" s="138"/>
      <c r="AG1493" s="138"/>
      <c r="AH1493" s="138"/>
      <c r="AI1493" s="138"/>
      <c r="AJ1493" s="138"/>
      <c r="AK1493" s="138"/>
      <c r="AL1493" s="138"/>
      <c r="AM1493" s="139"/>
      <c r="AN1493" s="139"/>
      <c r="AO1493" s="139"/>
      <c r="AP1493" s="139"/>
      <c r="AQ1493" s="140" t="e">
        <f t="shared" si="71"/>
        <v>#N/A</v>
      </c>
      <c r="AR1493" s="103"/>
      <c r="AT1493" s="131" t="str">
        <f t="shared" si="72"/>
        <v>()</v>
      </c>
      <c r="AU1493" s="132" t="e">
        <f t="shared" si="70"/>
        <v>#N/A</v>
      </c>
    </row>
    <row r="1494" spans="1:47">
      <c r="A1494" s="134"/>
      <c r="B1494" s="134"/>
      <c r="C1494" s="135"/>
      <c r="D1494" s="135"/>
      <c r="E1494" s="135"/>
      <c r="F1494" s="135"/>
      <c r="G1494" s="135"/>
      <c r="H1494" s="135"/>
      <c r="I1494" s="135"/>
      <c r="J1494" s="135"/>
      <c r="K1494" s="135"/>
      <c r="L1494" s="135"/>
      <c r="M1494" s="135"/>
      <c r="N1494" s="136"/>
      <c r="O1494" s="137"/>
      <c r="P1494" s="136"/>
      <c r="Q1494" s="136"/>
      <c r="R1494" s="136"/>
      <c r="S1494" s="138"/>
      <c r="T1494" s="149"/>
      <c r="U1494" s="149"/>
      <c r="V1494" s="149"/>
      <c r="W1494" s="149"/>
      <c r="X1494" s="149"/>
      <c r="Y1494" s="149"/>
      <c r="Z1494" s="150"/>
      <c r="AA1494" s="150"/>
      <c r="AB1494" s="150"/>
      <c r="AC1494" s="138"/>
      <c r="AD1494" s="138"/>
      <c r="AE1494" s="138"/>
      <c r="AF1494" s="138"/>
      <c r="AG1494" s="138"/>
      <c r="AH1494" s="138"/>
      <c r="AI1494" s="138"/>
      <c r="AJ1494" s="138"/>
      <c r="AK1494" s="138"/>
      <c r="AL1494" s="138"/>
      <c r="AM1494" s="139"/>
      <c r="AN1494" s="139"/>
      <c r="AO1494" s="139"/>
      <c r="AP1494" s="139"/>
      <c r="AQ1494" s="140" t="e">
        <f t="shared" si="71"/>
        <v>#N/A</v>
      </c>
      <c r="AR1494" s="103"/>
      <c r="AT1494" s="131" t="str">
        <f t="shared" si="72"/>
        <v>()</v>
      </c>
      <c r="AU1494" s="132" t="e">
        <f t="shared" si="70"/>
        <v>#N/A</v>
      </c>
    </row>
    <row r="1495" spans="1:47">
      <c r="A1495" s="134"/>
      <c r="B1495" s="134"/>
      <c r="C1495" s="135"/>
      <c r="D1495" s="135"/>
      <c r="E1495" s="135"/>
      <c r="F1495" s="135"/>
      <c r="G1495" s="135"/>
      <c r="H1495" s="135"/>
      <c r="I1495" s="135"/>
      <c r="J1495" s="135"/>
      <c r="K1495" s="135"/>
      <c r="L1495" s="135"/>
      <c r="M1495" s="135"/>
      <c r="N1495" s="136"/>
      <c r="O1495" s="137"/>
      <c r="P1495" s="136"/>
      <c r="Q1495" s="136"/>
      <c r="R1495" s="136"/>
      <c r="S1495" s="138"/>
      <c r="T1495" s="149"/>
      <c r="U1495" s="149"/>
      <c r="V1495" s="149"/>
      <c r="W1495" s="149"/>
      <c r="X1495" s="149"/>
      <c r="Y1495" s="149"/>
      <c r="Z1495" s="150"/>
      <c r="AA1495" s="150"/>
      <c r="AB1495" s="150"/>
      <c r="AC1495" s="138"/>
      <c r="AD1495" s="138"/>
      <c r="AE1495" s="138"/>
      <c r="AF1495" s="138"/>
      <c r="AG1495" s="138"/>
      <c r="AH1495" s="138"/>
      <c r="AI1495" s="138"/>
      <c r="AJ1495" s="138"/>
      <c r="AK1495" s="138"/>
      <c r="AL1495" s="138"/>
      <c r="AM1495" s="139"/>
      <c r="AN1495" s="139"/>
      <c r="AO1495" s="139"/>
      <c r="AP1495" s="139"/>
      <c r="AQ1495" s="140" t="e">
        <f t="shared" si="71"/>
        <v>#N/A</v>
      </c>
      <c r="AR1495" s="103"/>
      <c r="AT1495" s="131" t="str">
        <f t="shared" si="72"/>
        <v>()</v>
      </c>
      <c r="AU1495" s="132" t="e">
        <f t="shared" si="70"/>
        <v>#N/A</v>
      </c>
    </row>
    <row r="1496" spans="1:47">
      <c r="A1496" s="134"/>
      <c r="B1496" s="134"/>
      <c r="C1496" s="135"/>
      <c r="D1496" s="135"/>
      <c r="E1496" s="135"/>
      <c r="F1496" s="135"/>
      <c r="G1496" s="135"/>
      <c r="H1496" s="135"/>
      <c r="I1496" s="135"/>
      <c r="J1496" s="135"/>
      <c r="K1496" s="135"/>
      <c r="L1496" s="135"/>
      <c r="M1496" s="135"/>
      <c r="N1496" s="136"/>
      <c r="O1496" s="137"/>
      <c r="P1496" s="136"/>
      <c r="Q1496" s="136"/>
      <c r="R1496" s="136"/>
      <c r="S1496" s="138"/>
      <c r="T1496" s="149"/>
      <c r="U1496" s="149"/>
      <c r="V1496" s="149"/>
      <c r="W1496" s="149"/>
      <c r="X1496" s="149"/>
      <c r="Y1496" s="149"/>
      <c r="Z1496" s="150"/>
      <c r="AA1496" s="150"/>
      <c r="AB1496" s="150"/>
      <c r="AC1496" s="138"/>
      <c r="AD1496" s="138"/>
      <c r="AE1496" s="138"/>
      <c r="AF1496" s="138"/>
      <c r="AG1496" s="138"/>
      <c r="AH1496" s="138"/>
      <c r="AI1496" s="138"/>
      <c r="AJ1496" s="138"/>
      <c r="AK1496" s="138"/>
      <c r="AL1496" s="138"/>
      <c r="AM1496" s="139"/>
      <c r="AN1496" s="139"/>
      <c r="AO1496" s="139"/>
      <c r="AP1496" s="139"/>
      <c r="AQ1496" s="140" t="e">
        <f t="shared" si="71"/>
        <v>#N/A</v>
      </c>
      <c r="AR1496" s="103"/>
      <c r="AT1496" s="131" t="str">
        <f t="shared" si="72"/>
        <v>()</v>
      </c>
      <c r="AU1496" s="132" t="e">
        <f t="shared" si="70"/>
        <v>#N/A</v>
      </c>
    </row>
    <row r="1497" spans="1:47">
      <c r="A1497" s="134"/>
      <c r="B1497" s="134"/>
      <c r="C1497" s="135"/>
      <c r="D1497" s="135"/>
      <c r="E1497" s="135"/>
      <c r="F1497" s="135"/>
      <c r="G1497" s="135"/>
      <c r="H1497" s="135"/>
      <c r="I1497" s="135"/>
      <c r="J1497" s="135"/>
      <c r="K1497" s="135"/>
      <c r="L1497" s="135"/>
      <c r="M1497" s="135"/>
      <c r="N1497" s="136"/>
      <c r="O1497" s="137"/>
      <c r="P1497" s="136"/>
      <c r="Q1497" s="136"/>
      <c r="R1497" s="136"/>
      <c r="S1497" s="138"/>
      <c r="T1497" s="149"/>
      <c r="U1497" s="149"/>
      <c r="V1497" s="149"/>
      <c r="W1497" s="149"/>
      <c r="X1497" s="149"/>
      <c r="Y1497" s="149"/>
      <c r="Z1497" s="150"/>
      <c r="AA1497" s="150"/>
      <c r="AB1497" s="150"/>
      <c r="AC1497" s="138"/>
      <c r="AD1497" s="138"/>
      <c r="AE1497" s="138"/>
      <c r="AF1497" s="138"/>
      <c r="AG1497" s="138"/>
      <c r="AH1497" s="138"/>
      <c r="AI1497" s="138"/>
      <c r="AJ1497" s="138"/>
      <c r="AK1497" s="138"/>
      <c r="AL1497" s="138"/>
      <c r="AM1497" s="139"/>
      <c r="AN1497" s="139"/>
      <c r="AO1497" s="139"/>
      <c r="AP1497" s="139"/>
      <c r="AQ1497" s="140" t="e">
        <f t="shared" si="71"/>
        <v>#N/A</v>
      </c>
      <c r="AR1497" s="103"/>
      <c r="AT1497" s="131" t="str">
        <f t="shared" si="72"/>
        <v>()</v>
      </c>
      <c r="AU1497" s="132" t="e">
        <f t="shared" si="70"/>
        <v>#N/A</v>
      </c>
    </row>
    <row r="1498" spans="1:47">
      <c r="A1498" s="134"/>
      <c r="B1498" s="134"/>
      <c r="C1498" s="135"/>
      <c r="D1498" s="135"/>
      <c r="E1498" s="135"/>
      <c r="F1498" s="135"/>
      <c r="G1498" s="135"/>
      <c r="H1498" s="135"/>
      <c r="I1498" s="135"/>
      <c r="J1498" s="135"/>
      <c r="K1498" s="135"/>
      <c r="L1498" s="135"/>
      <c r="M1498" s="135"/>
      <c r="N1498" s="136"/>
      <c r="O1498" s="137"/>
      <c r="P1498" s="136"/>
      <c r="Q1498" s="136"/>
      <c r="R1498" s="136"/>
      <c r="S1498" s="138"/>
      <c r="T1498" s="149"/>
      <c r="U1498" s="149"/>
      <c r="V1498" s="149"/>
      <c r="W1498" s="149"/>
      <c r="X1498" s="149"/>
      <c r="Y1498" s="149"/>
      <c r="Z1498" s="150"/>
      <c r="AA1498" s="150"/>
      <c r="AB1498" s="150"/>
      <c r="AC1498" s="138"/>
      <c r="AD1498" s="138"/>
      <c r="AE1498" s="138"/>
      <c r="AF1498" s="138"/>
      <c r="AG1498" s="138"/>
      <c r="AH1498" s="138"/>
      <c r="AI1498" s="138"/>
      <c r="AJ1498" s="138"/>
      <c r="AK1498" s="138"/>
      <c r="AL1498" s="138"/>
      <c r="AM1498" s="139"/>
      <c r="AN1498" s="139"/>
      <c r="AO1498" s="139"/>
      <c r="AP1498" s="139"/>
      <c r="AQ1498" s="140" t="e">
        <f t="shared" si="71"/>
        <v>#N/A</v>
      </c>
      <c r="AR1498" s="103"/>
      <c r="AT1498" s="131" t="str">
        <f t="shared" si="72"/>
        <v>()</v>
      </c>
      <c r="AU1498" s="132" t="e">
        <f t="shared" si="70"/>
        <v>#N/A</v>
      </c>
    </row>
    <row r="1499" spans="1:47">
      <c r="A1499" s="134"/>
      <c r="B1499" s="134"/>
      <c r="C1499" s="135"/>
      <c r="D1499" s="135"/>
      <c r="E1499" s="135"/>
      <c r="F1499" s="135"/>
      <c r="G1499" s="135"/>
      <c r="H1499" s="135"/>
      <c r="I1499" s="135"/>
      <c r="J1499" s="135"/>
      <c r="K1499" s="135"/>
      <c r="L1499" s="135"/>
      <c r="M1499" s="135"/>
      <c r="N1499" s="136"/>
      <c r="O1499" s="137"/>
      <c r="P1499" s="136"/>
      <c r="Q1499" s="136"/>
      <c r="R1499" s="136"/>
      <c r="S1499" s="138"/>
      <c r="T1499" s="149"/>
      <c r="U1499" s="149"/>
      <c r="V1499" s="149"/>
      <c r="W1499" s="149"/>
      <c r="X1499" s="149"/>
      <c r="Y1499" s="149"/>
      <c r="Z1499" s="150"/>
      <c r="AA1499" s="150"/>
      <c r="AB1499" s="150"/>
      <c r="AC1499" s="138"/>
      <c r="AD1499" s="138"/>
      <c r="AE1499" s="138"/>
      <c r="AF1499" s="138"/>
      <c r="AG1499" s="138"/>
      <c r="AH1499" s="138"/>
      <c r="AI1499" s="138"/>
      <c r="AJ1499" s="138"/>
      <c r="AK1499" s="138"/>
      <c r="AL1499" s="138"/>
      <c r="AM1499" s="139"/>
      <c r="AN1499" s="139"/>
      <c r="AO1499" s="139"/>
      <c r="AP1499" s="139"/>
      <c r="AQ1499" s="140" t="e">
        <f t="shared" si="71"/>
        <v>#N/A</v>
      </c>
      <c r="AR1499" s="103"/>
      <c r="AT1499" s="131" t="str">
        <f t="shared" si="72"/>
        <v>()</v>
      </c>
      <c r="AU1499" s="132" t="e">
        <f t="shared" si="70"/>
        <v>#N/A</v>
      </c>
    </row>
    <row r="1500" spans="1:47">
      <c r="A1500" s="134"/>
      <c r="B1500" s="134"/>
      <c r="C1500" s="135"/>
      <c r="D1500" s="135"/>
      <c r="E1500" s="135"/>
      <c r="F1500" s="135"/>
      <c r="G1500" s="135"/>
      <c r="H1500" s="135"/>
      <c r="I1500" s="135"/>
      <c r="J1500" s="135"/>
      <c r="K1500" s="135"/>
      <c r="L1500" s="135"/>
      <c r="M1500" s="135"/>
      <c r="N1500" s="136"/>
      <c r="O1500" s="137"/>
      <c r="P1500" s="136"/>
      <c r="Q1500" s="136"/>
      <c r="R1500" s="136"/>
      <c r="S1500" s="138"/>
      <c r="T1500" s="149"/>
      <c r="U1500" s="149"/>
      <c r="V1500" s="149"/>
      <c r="W1500" s="149"/>
      <c r="X1500" s="149"/>
      <c r="Y1500" s="149"/>
      <c r="Z1500" s="150"/>
      <c r="AA1500" s="150"/>
      <c r="AB1500" s="150"/>
      <c r="AC1500" s="138"/>
      <c r="AD1500" s="138"/>
      <c r="AE1500" s="138"/>
      <c r="AF1500" s="138"/>
      <c r="AG1500" s="138"/>
      <c r="AH1500" s="138"/>
      <c r="AI1500" s="138"/>
      <c r="AJ1500" s="138"/>
      <c r="AK1500" s="138"/>
      <c r="AL1500" s="138"/>
      <c r="AM1500" s="139"/>
      <c r="AN1500" s="139"/>
      <c r="AO1500" s="139"/>
      <c r="AP1500" s="139"/>
      <c r="AQ1500" s="140" t="e">
        <f t="shared" si="71"/>
        <v>#N/A</v>
      </c>
      <c r="AR1500" s="103"/>
      <c r="AT1500" s="131" t="str">
        <f t="shared" si="72"/>
        <v>()</v>
      </c>
      <c r="AU1500" s="132" t="e">
        <f t="shared" si="70"/>
        <v>#N/A</v>
      </c>
    </row>
    <row r="1501" spans="1:47">
      <c r="A1501" s="134"/>
      <c r="B1501" s="134"/>
      <c r="C1501" s="135"/>
      <c r="D1501" s="135"/>
      <c r="E1501" s="135"/>
      <c r="F1501" s="135"/>
      <c r="G1501" s="135"/>
      <c r="H1501" s="135"/>
      <c r="I1501" s="135"/>
      <c r="J1501" s="135"/>
      <c r="K1501" s="135"/>
      <c r="L1501" s="135"/>
      <c r="M1501" s="135"/>
      <c r="N1501" s="136"/>
      <c r="O1501" s="137"/>
      <c r="P1501" s="136"/>
      <c r="Q1501" s="136"/>
      <c r="R1501" s="136"/>
      <c r="S1501" s="138"/>
      <c r="T1501" s="149"/>
      <c r="U1501" s="149"/>
      <c r="V1501" s="149"/>
      <c r="W1501" s="149"/>
      <c r="X1501" s="149"/>
      <c r="Y1501" s="149"/>
      <c r="Z1501" s="150"/>
      <c r="AA1501" s="150"/>
      <c r="AB1501" s="150"/>
      <c r="AC1501" s="138"/>
      <c r="AD1501" s="138"/>
      <c r="AE1501" s="138"/>
      <c r="AF1501" s="138"/>
      <c r="AG1501" s="138"/>
      <c r="AH1501" s="138"/>
      <c r="AI1501" s="138"/>
      <c r="AJ1501" s="138"/>
      <c r="AK1501" s="138"/>
      <c r="AL1501" s="138"/>
      <c r="AM1501" s="139"/>
      <c r="AN1501" s="139"/>
      <c r="AO1501" s="139"/>
      <c r="AP1501" s="139"/>
      <c r="AQ1501" s="140" t="e">
        <f t="shared" si="71"/>
        <v>#N/A</v>
      </c>
      <c r="AR1501" s="103"/>
      <c r="AT1501" s="131" t="str">
        <f t="shared" si="72"/>
        <v>()</v>
      </c>
      <c r="AU1501" s="132" t="e">
        <f t="shared" si="70"/>
        <v>#N/A</v>
      </c>
    </row>
    <row r="1502" spans="1:47">
      <c r="A1502" s="134"/>
      <c r="B1502" s="134"/>
      <c r="C1502" s="135"/>
      <c r="D1502" s="135"/>
      <c r="E1502" s="135"/>
      <c r="F1502" s="135"/>
      <c r="G1502" s="135"/>
      <c r="H1502" s="135"/>
      <c r="I1502" s="135"/>
      <c r="J1502" s="135"/>
      <c r="K1502" s="135"/>
      <c r="L1502" s="135"/>
      <c r="M1502" s="135"/>
      <c r="N1502" s="136"/>
      <c r="O1502" s="137"/>
      <c r="P1502" s="136"/>
      <c r="Q1502" s="136"/>
      <c r="R1502" s="136"/>
      <c r="S1502" s="138"/>
      <c r="T1502" s="149"/>
      <c r="U1502" s="149"/>
      <c r="V1502" s="149"/>
      <c r="W1502" s="149"/>
      <c r="X1502" s="149"/>
      <c r="Y1502" s="149"/>
      <c r="Z1502" s="150"/>
      <c r="AA1502" s="150"/>
      <c r="AB1502" s="150"/>
      <c r="AC1502" s="138"/>
      <c r="AD1502" s="138"/>
      <c r="AE1502" s="138"/>
      <c r="AF1502" s="138"/>
      <c r="AG1502" s="138"/>
      <c r="AH1502" s="138"/>
      <c r="AI1502" s="138"/>
      <c r="AJ1502" s="138"/>
      <c r="AK1502" s="138"/>
      <c r="AL1502" s="138"/>
      <c r="AM1502" s="139"/>
      <c r="AN1502" s="139"/>
      <c r="AO1502" s="139"/>
      <c r="AP1502" s="139"/>
      <c r="AQ1502" s="140" t="e">
        <f t="shared" si="71"/>
        <v>#N/A</v>
      </c>
      <c r="AR1502" s="103"/>
      <c r="AT1502" s="131" t="str">
        <f t="shared" si="72"/>
        <v>()</v>
      </c>
      <c r="AU1502" s="132" t="e">
        <f t="shared" ref="AU1502:AU1565" si="73">AT1502&amp;IF(COUNTIF(AQ1503:AQ2414,AQ1502),"，"&amp;VLOOKUP(AQ1502,AQ1503:AU2414,5,0),"")</f>
        <v>#N/A</v>
      </c>
    </row>
    <row r="1503" spans="1:47">
      <c r="A1503" s="134"/>
      <c r="B1503" s="134"/>
      <c r="C1503" s="135"/>
      <c r="D1503" s="135"/>
      <c r="E1503" s="135"/>
      <c r="F1503" s="135"/>
      <c r="G1503" s="135"/>
      <c r="H1503" s="135"/>
      <c r="I1503" s="135"/>
      <c r="J1503" s="135"/>
      <c r="K1503" s="135"/>
      <c r="L1503" s="135"/>
      <c r="M1503" s="135"/>
      <c r="N1503" s="136"/>
      <c r="O1503" s="137"/>
      <c r="P1503" s="136"/>
      <c r="Q1503" s="136"/>
      <c r="R1503" s="136"/>
      <c r="S1503" s="138"/>
      <c r="T1503" s="149"/>
      <c r="U1503" s="149"/>
      <c r="V1503" s="149"/>
      <c r="W1503" s="149"/>
      <c r="X1503" s="149"/>
      <c r="Y1503" s="149"/>
      <c r="Z1503" s="150"/>
      <c r="AA1503" s="150"/>
      <c r="AB1503" s="150"/>
      <c r="AC1503" s="138"/>
      <c r="AD1503" s="138"/>
      <c r="AE1503" s="138"/>
      <c r="AF1503" s="138"/>
      <c r="AG1503" s="138"/>
      <c r="AH1503" s="138"/>
      <c r="AI1503" s="138"/>
      <c r="AJ1503" s="138"/>
      <c r="AK1503" s="138"/>
      <c r="AL1503" s="138"/>
      <c r="AM1503" s="139"/>
      <c r="AN1503" s="139"/>
      <c r="AO1503" s="139"/>
      <c r="AP1503" s="139"/>
      <c r="AQ1503" s="140" t="e">
        <f t="shared" si="71"/>
        <v>#N/A</v>
      </c>
      <c r="AR1503" s="103"/>
      <c r="AT1503" s="131" t="str">
        <f t="shared" si="72"/>
        <v>()</v>
      </c>
      <c r="AU1503" s="132" t="e">
        <f t="shared" si="73"/>
        <v>#N/A</v>
      </c>
    </row>
    <row r="1504" spans="1:47">
      <c r="A1504" s="134"/>
      <c r="B1504" s="134"/>
      <c r="C1504" s="135"/>
      <c r="D1504" s="135"/>
      <c r="E1504" s="135"/>
      <c r="F1504" s="135"/>
      <c r="G1504" s="135"/>
      <c r="H1504" s="135"/>
      <c r="I1504" s="135"/>
      <c r="J1504" s="135"/>
      <c r="K1504" s="135"/>
      <c r="L1504" s="135"/>
      <c r="M1504" s="135"/>
      <c r="N1504" s="136"/>
      <c r="O1504" s="137"/>
      <c r="P1504" s="136"/>
      <c r="Q1504" s="136"/>
      <c r="R1504" s="136"/>
      <c r="S1504" s="138"/>
      <c r="T1504" s="149"/>
      <c r="U1504" s="149"/>
      <c r="V1504" s="149"/>
      <c r="W1504" s="149"/>
      <c r="X1504" s="149"/>
      <c r="Y1504" s="149"/>
      <c r="Z1504" s="150"/>
      <c r="AA1504" s="150"/>
      <c r="AB1504" s="150"/>
      <c r="AC1504" s="138"/>
      <c r="AD1504" s="138"/>
      <c r="AE1504" s="138"/>
      <c r="AF1504" s="138"/>
      <c r="AG1504" s="138"/>
      <c r="AH1504" s="138"/>
      <c r="AI1504" s="138"/>
      <c r="AJ1504" s="138"/>
      <c r="AK1504" s="138"/>
      <c r="AL1504" s="138"/>
      <c r="AM1504" s="139"/>
      <c r="AN1504" s="139"/>
      <c r="AO1504" s="139"/>
      <c r="AP1504" s="139"/>
      <c r="AQ1504" s="140" t="e">
        <f t="shared" si="71"/>
        <v>#N/A</v>
      </c>
      <c r="AR1504" s="103"/>
      <c r="AT1504" s="131" t="str">
        <f t="shared" si="72"/>
        <v>()</v>
      </c>
      <c r="AU1504" s="132" t="e">
        <f t="shared" si="73"/>
        <v>#N/A</v>
      </c>
    </row>
    <row r="1505" spans="1:47">
      <c r="A1505" s="134"/>
      <c r="B1505" s="134"/>
      <c r="C1505" s="135"/>
      <c r="D1505" s="135"/>
      <c r="E1505" s="135"/>
      <c r="F1505" s="135"/>
      <c r="G1505" s="135"/>
      <c r="H1505" s="135"/>
      <c r="I1505" s="135"/>
      <c r="J1505" s="135"/>
      <c r="K1505" s="135"/>
      <c r="L1505" s="135"/>
      <c r="M1505" s="135"/>
      <c r="N1505" s="136"/>
      <c r="O1505" s="137"/>
      <c r="P1505" s="136"/>
      <c r="Q1505" s="136"/>
      <c r="R1505" s="136"/>
      <c r="S1505" s="138"/>
      <c r="T1505" s="149"/>
      <c r="U1505" s="149"/>
      <c r="V1505" s="149"/>
      <c r="W1505" s="149"/>
      <c r="X1505" s="149"/>
      <c r="Y1505" s="149"/>
      <c r="Z1505" s="150"/>
      <c r="AA1505" s="150"/>
      <c r="AB1505" s="150"/>
      <c r="AC1505" s="138"/>
      <c r="AD1505" s="138"/>
      <c r="AE1505" s="138"/>
      <c r="AF1505" s="138"/>
      <c r="AG1505" s="138"/>
      <c r="AH1505" s="138"/>
      <c r="AI1505" s="138"/>
      <c r="AJ1505" s="138"/>
      <c r="AK1505" s="138"/>
      <c r="AL1505" s="138"/>
      <c r="AM1505" s="139"/>
      <c r="AN1505" s="139"/>
      <c r="AO1505" s="139"/>
      <c r="AP1505" s="139"/>
      <c r="AQ1505" s="140" t="e">
        <f t="shared" si="71"/>
        <v>#N/A</v>
      </c>
      <c r="AR1505" s="103"/>
      <c r="AT1505" s="131" t="str">
        <f t="shared" si="72"/>
        <v>()</v>
      </c>
      <c r="AU1505" s="132" t="e">
        <f t="shared" si="73"/>
        <v>#N/A</v>
      </c>
    </row>
    <row r="1506" spans="1:47">
      <c r="A1506" s="134"/>
      <c r="B1506" s="134"/>
      <c r="C1506" s="135"/>
      <c r="D1506" s="135"/>
      <c r="E1506" s="135"/>
      <c r="F1506" s="135"/>
      <c r="G1506" s="135"/>
      <c r="H1506" s="135"/>
      <c r="I1506" s="135"/>
      <c r="J1506" s="135"/>
      <c r="K1506" s="135"/>
      <c r="L1506" s="135"/>
      <c r="M1506" s="135"/>
      <c r="N1506" s="136"/>
      <c r="O1506" s="137"/>
      <c r="P1506" s="136"/>
      <c r="Q1506" s="136"/>
      <c r="R1506" s="136"/>
      <c r="S1506" s="138"/>
      <c r="T1506" s="149"/>
      <c r="U1506" s="149"/>
      <c r="V1506" s="149"/>
      <c r="W1506" s="149"/>
      <c r="X1506" s="149"/>
      <c r="Y1506" s="149"/>
      <c r="Z1506" s="150"/>
      <c r="AA1506" s="150"/>
      <c r="AB1506" s="150"/>
      <c r="AC1506" s="138"/>
      <c r="AD1506" s="138"/>
      <c r="AE1506" s="138"/>
      <c r="AF1506" s="138"/>
      <c r="AG1506" s="138"/>
      <c r="AH1506" s="138"/>
      <c r="AI1506" s="138"/>
      <c r="AJ1506" s="138"/>
      <c r="AK1506" s="138"/>
      <c r="AL1506" s="138"/>
      <c r="AM1506" s="139"/>
      <c r="AN1506" s="139"/>
      <c r="AO1506" s="139"/>
      <c r="AP1506" s="139"/>
      <c r="AQ1506" s="140" t="e">
        <f t="shared" si="71"/>
        <v>#N/A</v>
      </c>
      <c r="AR1506" s="103"/>
      <c r="AT1506" s="131" t="str">
        <f t="shared" si="72"/>
        <v>()</v>
      </c>
      <c r="AU1506" s="132" t="e">
        <f t="shared" si="73"/>
        <v>#N/A</v>
      </c>
    </row>
    <row r="1507" spans="1:47">
      <c r="A1507" s="134"/>
      <c r="B1507" s="134"/>
      <c r="C1507" s="135"/>
      <c r="D1507" s="135"/>
      <c r="E1507" s="135"/>
      <c r="F1507" s="135"/>
      <c r="G1507" s="135"/>
      <c r="H1507" s="135"/>
      <c r="I1507" s="135"/>
      <c r="J1507" s="135"/>
      <c r="K1507" s="135"/>
      <c r="L1507" s="135"/>
      <c r="M1507" s="135"/>
      <c r="N1507" s="136"/>
      <c r="O1507" s="137"/>
      <c r="P1507" s="136"/>
      <c r="Q1507" s="136"/>
      <c r="R1507" s="136"/>
      <c r="S1507" s="138"/>
      <c r="T1507" s="149"/>
      <c r="U1507" s="149"/>
      <c r="V1507" s="149"/>
      <c r="W1507" s="149"/>
      <c r="X1507" s="149"/>
      <c r="Y1507" s="149"/>
      <c r="Z1507" s="150"/>
      <c r="AA1507" s="150"/>
      <c r="AB1507" s="150"/>
      <c r="AC1507" s="138"/>
      <c r="AD1507" s="138"/>
      <c r="AE1507" s="138"/>
      <c r="AF1507" s="138"/>
      <c r="AG1507" s="138"/>
      <c r="AH1507" s="138"/>
      <c r="AI1507" s="138"/>
      <c r="AJ1507" s="138"/>
      <c r="AK1507" s="138"/>
      <c r="AL1507" s="138"/>
      <c r="AM1507" s="139"/>
      <c r="AN1507" s="139"/>
      <c r="AO1507" s="139"/>
      <c r="AP1507" s="139"/>
      <c r="AQ1507" s="140" t="e">
        <f t="shared" si="71"/>
        <v>#N/A</v>
      </c>
      <c r="AR1507" s="103"/>
      <c r="AT1507" s="131" t="str">
        <f t="shared" si="72"/>
        <v>()</v>
      </c>
      <c r="AU1507" s="132" t="e">
        <f t="shared" si="73"/>
        <v>#N/A</v>
      </c>
    </row>
    <row r="1508" spans="1:47">
      <c r="A1508" s="134"/>
      <c r="B1508" s="134"/>
      <c r="C1508" s="135"/>
      <c r="D1508" s="135"/>
      <c r="E1508" s="135"/>
      <c r="F1508" s="135"/>
      <c r="G1508" s="135"/>
      <c r="H1508" s="135"/>
      <c r="I1508" s="135"/>
      <c r="J1508" s="135"/>
      <c r="K1508" s="135"/>
      <c r="L1508" s="135"/>
      <c r="M1508" s="135"/>
      <c r="N1508" s="136"/>
      <c r="O1508" s="137"/>
      <c r="P1508" s="136"/>
      <c r="Q1508" s="136"/>
      <c r="R1508" s="136"/>
      <c r="S1508" s="138"/>
      <c r="T1508" s="149"/>
      <c r="U1508" s="149"/>
      <c r="V1508" s="149"/>
      <c r="W1508" s="149"/>
      <c r="X1508" s="149"/>
      <c r="Y1508" s="149"/>
      <c r="Z1508" s="150"/>
      <c r="AA1508" s="150"/>
      <c r="AB1508" s="150"/>
      <c r="AC1508" s="138"/>
      <c r="AD1508" s="138"/>
      <c r="AE1508" s="138"/>
      <c r="AF1508" s="138"/>
      <c r="AG1508" s="138"/>
      <c r="AH1508" s="138"/>
      <c r="AI1508" s="138"/>
      <c r="AJ1508" s="138"/>
      <c r="AK1508" s="138"/>
      <c r="AL1508" s="138"/>
      <c r="AM1508" s="139"/>
      <c r="AN1508" s="139"/>
      <c r="AO1508" s="139"/>
      <c r="AP1508" s="139"/>
      <c r="AQ1508" s="140" t="e">
        <f t="shared" si="71"/>
        <v>#N/A</v>
      </c>
      <c r="AR1508" s="103"/>
      <c r="AT1508" s="131" t="str">
        <f t="shared" si="72"/>
        <v>()</v>
      </c>
      <c r="AU1508" s="132" t="e">
        <f t="shared" si="73"/>
        <v>#N/A</v>
      </c>
    </row>
    <row r="1509" spans="1:47">
      <c r="A1509" s="134"/>
      <c r="B1509" s="134"/>
      <c r="C1509" s="135"/>
      <c r="D1509" s="135"/>
      <c r="E1509" s="135"/>
      <c r="F1509" s="135"/>
      <c r="G1509" s="135"/>
      <c r="H1509" s="135"/>
      <c r="I1509" s="135"/>
      <c r="J1509" s="135"/>
      <c r="K1509" s="135"/>
      <c r="L1509" s="135"/>
      <c r="M1509" s="135"/>
      <c r="N1509" s="136"/>
      <c r="O1509" s="137"/>
      <c r="P1509" s="136"/>
      <c r="Q1509" s="136"/>
      <c r="R1509" s="136"/>
      <c r="S1509" s="138"/>
      <c r="T1509" s="149"/>
      <c r="U1509" s="149"/>
      <c r="V1509" s="149"/>
      <c r="W1509" s="149"/>
      <c r="X1509" s="149"/>
      <c r="Y1509" s="149"/>
      <c r="Z1509" s="150"/>
      <c r="AA1509" s="150"/>
      <c r="AB1509" s="150"/>
      <c r="AC1509" s="138"/>
      <c r="AD1509" s="138"/>
      <c r="AE1509" s="138"/>
      <c r="AF1509" s="138"/>
      <c r="AG1509" s="138"/>
      <c r="AH1509" s="138"/>
      <c r="AI1509" s="138"/>
      <c r="AJ1509" s="138"/>
      <c r="AK1509" s="138"/>
      <c r="AL1509" s="138"/>
      <c r="AM1509" s="139"/>
      <c r="AN1509" s="139"/>
      <c r="AO1509" s="139"/>
      <c r="AP1509" s="139"/>
      <c r="AQ1509" s="140" t="e">
        <f t="shared" si="71"/>
        <v>#N/A</v>
      </c>
      <c r="AR1509" s="103"/>
      <c r="AT1509" s="131" t="str">
        <f t="shared" si="72"/>
        <v>()</v>
      </c>
      <c r="AU1509" s="132" t="e">
        <f t="shared" si="73"/>
        <v>#N/A</v>
      </c>
    </row>
    <row r="1510" spans="1:47">
      <c r="A1510" s="134"/>
      <c r="B1510" s="134"/>
      <c r="C1510" s="135"/>
      <c r="D1510" s="135"/>
      <c r="E1510" s="135"/>
      <c r="F1510" s="135"/>
      <c r="G1510" s="135"/>
      <c r="H1510" s="135"/>
      <c r="I1510" s="135"/>
      <c r="J1510" s="135"/>
      <c r="K1510" s="135"/>
      <c r="L1510" s="135"/>
      <c r="M1510" s="135"/>
      <c r="N1510" s="136"/>
      <c r="O1510" s="137"/>
      <c r="P1510" s="136"/>
      <c r="Q1510" s="136"/>
      <c r="R1510" s="136"/>
      <c r="S1510" s="138"/>
      <c r="T1510" s="149"/>
      <c r="U1510" s="149"/>
      <c r="V1510" s="149"/>
      <c r="W1510" s="149"/>
      <c r="X1510" s="149"/>
      <c r="Y1510" s="149"/>
      <c r="Z1510" s="150"/>
      <c r="AA1510" s="150"/>
      <c r="AB1510" s="150"/>
      <c r="AC1510" s="138"/>
      <c r="AD1510" s="138"/>
      <c r="AE1510" s="138"/>
      <c r="AF1510" s="138"/>
      <c r="AG1510" s="138"/>
      <c r="AH1510" s="138"/>
      <c r="AI1510" s="138"/>
      <c r="AJ1510" s="138"/>
      <c r="AK1510" s="138"/>
      <c r="AL1510" s="138"/>
      <c r="AM1510" s="139"/>
      <c r="AN1510" s="139"/>
      <c r="AO1510" s="139"/>
      <c r="AP1510" s="139"/>
      <c r="AQ1510" s="140" t="e">
        <f t="shared" si="71"/>
        <v>#N/A</v>
      </c>
      <c r="AR1510" s="103"/>
      <c r="AT1510" s="131" t="str">
        <f t="shared" si="72"/>
        <v>()</v>
      </c>
      <c r="AU1510" s="132" t="e">
        <f t="shared" si="73"/>
        <v>#N/A</v>
      </c>
    </row>
    <row r="1511" spans="1:47">
      <c r="A1511" s="134"/>
      <c r="B1511" s="134"/>
      <c r="C1511" s="135"/>
      <c r="D1511" s="135"/>
      <c r="E1511" s="135"/>
      <c r="F1511" s="135"/>
      <c r="G1511" s="135"/>
      <c r="H1511" s="135"/>
      <c r="I1511" s="135"/>
      <c r="J1511" s="135"/>
      <c r="K1511" s="135"/>
      <c r="L1511" s="135"/>
      <c r="M1511" s="135"/>
      <c r="N1511" s="136"/>
      <c r="O1511" s="137"/>
      <c r="P1511" s="136"/>
      <c r="Q1511" s="136"/>
      <c r="R1511" s="136"/>
      <c r="S1511" s="138"/>
      <c r="T1511" s="149"/>
      <c r="U1511" s="149"/>
      <c r="V1511" s="149"/>
      <c r="W1511" s="149"/>
      <c r="X1511" s="149"/>
      <c r="Y1511" s="149"/>
      <c r="Z1511" s="150"/>
      <c r="AA1511" s="150"/>
      <c r="AB1511" s="150"/>
      <c r="AC1511" s="138"/>
      <c r="AD1511" s="138"/>
      <c r="AE1511" s="138"/>
      <c r="AF1511" s="138"/>
      <c r="AG1511" s="138"/>
      <c r="AH1511" s="138"/>
      <c r="AI1511" s="138"/>
      <c r="AJ1511" s="138"/>
      <c r="AK1511" s="138"/>
      <c r="AL1511" s="138"/>
      <c r="AM1511" s="139"/>
      <c r="AN1511" s="139"/>
      <c r="AO1511" s="139"/>
      <c r="AP1511" s="139"/>
      <c r="AQ1511" s="140" t="e">
        <f t="shared" si="71"/>
        <v>#N/A</v>
      </c>
      <c r="AR1511" s="103"/>
      <c r="AT1511" s="131" t="str">
        <f t="shared" si="72"/>
        <v>()</v>
      </c>
      <c r="AU1511" s="132" t="e">
        <f t="shared" si="73"/>
        <v>#N/A</v>
      </c>
    </row>
    <row r="1512" spans="1:47">
      <c r="A1512" s="134"/>
      <c r="B1512" s="134"/>
      <c r="C1512" s="135"/>
      <c r="D1512" s="135"/>
      <c r="E1512" s="135"/>
      <c r="F1512" s="135"/>
      <c r="G1512" s="135"/>
      <c r="H1512" s="135"/>
      <c r="I1512" s="135"/>
      <c r="J1512" s="135"/>
      <c r="K1512" s="135"/>
      <c r="L1512" s="135"/>
      <c r="M1512" s="135"/>
      <c r="N1512" s="136"/>
      <c r="O1512" s="137"/>
      <c r="P1512" s="136"/>
      <c r="Q1512" s="136"/>
      <c r="R1512" s="136"/>
      <c r="S1512" s="138"/>
      <c r="T1512" s="149"/>
      <c r="U1512" s="149"/>
      <c r="V1512" s="149"/>
      <c r="W1512" s="149"/>
      <c r="X1512" s="149"/>
      <c r="Y1512" s="149"/>
      <c r="Z1512" s="150"/>
      <c r="AA1512" s="150"/>
      <c r="AB1512" s="150"/>
      <c r="AC1512" s="138"/>
      <c r="AD1512" s="138"/>
      <c r="AE1512" s="138"/>
      <c r="AF1512" s="138"/>
      <c r="AG1512" s="138"/>
      <c r="AH1512" s="138"/>
      <c r="AI1512" s="138"/>
      <c r="AJ1512" s="138"/>
      <c r="AK1512" s="138"/>
      <c r="AL1512" s="138"/>
      <c r="AM1512" s="139"/>
      <c r="AN1512" s="139"/>
      <c r="AO1512" s="139"/>
      <c r="AP1512" s="139"/>
      <c r="AQ1512" s="140" t="e">
        <f t="shared" si="71"/>
        <v>#N/A</v>
      </c>
      <c r="AR1512" s="103"/>
      <c r="AT1512" s="131" t="str">
        <f t="shared" si="72"/>
        <v>()</v>
      </c>
      <c r="AU1512" s="132" t="e">
        <f t="shared" si="73"/>
        <v>#N/A</v>
      </c>
    </row>
    <row r="1513" spans="1:47">
      <c r="A1513" s="134"/>
      <c r="B1513" s="134"/>
      <c r="C1513" s="135"/>
      <c r="D1513" s="135"/>
      <c r="E1513" s="135"/>
      <c r="F1513" s="135"/>
      <c r="G1513" s="135"/>
      <c r="H1513" s="135"/>
      <c r="I1513" s="135"/>
      <c r="J1513" s="135"/>
      <c r="K1513" s="135"/>
      <c r="L1513" s="135"/>
      <c r="M1513" s="135"/>
      <c r="N1513" s="136"/>
      <c r="O1513" s="137"/>
      <c r="P1513" s="136"/>
      <c r="Q1513" s="136"/>
      <c r="R1513" s="136"/>
      <c r="S1513" s="138"/>
      <c r="T1513" s="149"/>
      <c r="U1513" s="149"/>
      <c r="V1513" s="149"/>
      <c r="W1513" s="149"/>
      <c r="X1513" s="149"/>
      <c r="Y1513" s="149"/>
      <c r="Z1513" s="150"/>
      <c r="AA1513" s="150"/>
      <c r="AB1513" s="150"/>
      <c r="AC1513" s="138"/>
      <c r="AD1513" s="138"/>
      <c r="AE1513" s="138"/>
      <c r="AF1513" s="138"/>
      <c r="AG1513" s="138"/>
      <c r="AH1513" s="138"/>
      <c r="AI1513" s="138"/>
      <c r="AJ1513" s="138"/>
      <c r="AK1513" s="138"/>
      <c r="AL1513" s="138"/>
      <c r="AM1513" s="139"/>
      <c r="AN1513" s="139"/>
      <c r="AO1513" s="139"/>
      <c r="AP1513" s="139"/>
      <c r="AQ1513" s="140" t="e">
        <f t="shared" si="71"/>
        <v>#N/A</v>
      </c>
      <c r="AR1513" s="103"/>
      <c r="AT1513" s="131" t="str">
        <f t="shared" si="72"/>
        <v>()</v>
      </c>
      <c r="AU1513" s="132" t="e">
        <f t="shared" si="73"/>
        <v>#N/A</v>
      </c>
    </row>
    <row r="1514" spans="1:47">
      <c r="A1514" s="134"/>
      <c r="B1514" s="134"/>
      <c r="C1514" s="135"/>
      <c r="D1514" s="135"/>
      <c r="E1514" s="135"/>
      <c r="F1514" s="135"/>
      <c r="G1514" s="135"/>
      <c r="H1514" s="135"/>
      <c r="I1514" s="135"/>
      <c r="J1514" s="135"/>
      <c r="K1514" s="135"/>
      <c r="L1514" s="135"/>
      <c r="M1514" s="135"/>
      <c r="N1514" s="136"/>
      <c r="O1514" s="137"/>
      <c r="P1514" s="136"/>
      <c r="Q1514" s="136"/>
      <c r="R1514" s="136"/>
      <c r="S1514" s="138"/>
      <c r="T1514" s="149"/>
      <c r="U1514" s="149"/>
      <c r="V1514" s="149"/>
      <c r="W1514" s="149"/>
      <c r="X1514" s="149"/>
      <c r="Y1514" s="149"/>
      <c r="Z1514" s="150"/>
      <c r="AA1514" s="150"/>
      <c r="AB1514" s="150"/>
      <c r="AC1514" s="138"/>
      <c r="AD1514" s="138"/>
      <c r="AE1514" s="138"/>
      <c r="AF1514" s="138"/>
      <c r="AG1514" s="138"/>
      <c r="AH1514" s="138"/>
      <c r="AI1514" s="138"/>
      <c r="AJ1514" s="138"/>
      <c r="AK1514" s="138"/>
      <c r="AL1514" s="138"/>
      <c r="AM1514" s="139"/>
      <c r="AN1514" s="139"/>
      <c r="AO1514" s="139"/>
      <c r="AP1514" s="139"/>
      <c r="AQ1514" s="140" t="e">
        <f t="shared" si="71"/>
        <v>#N/A</v>
      </c>
      <c r="AR1514" s="103"/>
      <c r="AT1514" s="131" t="str">
        <f t="shared" si="72"/>
        <v>()</v>
      </c>
      <c r="AU1514" s="132" t="e">
        <f t="shared" si="73"/>
        <v>#N/A</v>
      </c>
    </row>
    <row r="1515" spans="1:47">
      <c r="A1515" s="134"/>
      <c r="B1515" s="134"/>
      <c r="C1515" s="135"/>
      <c r="D1515" s="135"/>
      <c r="E1515" s="135"/>
      <c r="F1515" s="135"/>
      <c r="G1515" s="135"/>
      <c r="H1515" s="135"/>
      <c r="I1515" s="135"/>
      <c r="J1515" s="135"/>
      <c r="K1515" s="135"/>
      <c r="L1515" s="135"/>
      <c r="M1515" s="135"/>
      <c r="N1515" s="136"/>
      <c r="O1515" s="137"/>
      <c r="P1515" s="136"/>
      <c r="Q1515" s="136"/>
      <c r="R1515" s="136"/>
      <c r="S1515" s="138"/>
      <c r="T1515" s="149"/>
      <c r="U1515" s="149"/>
      <c r="V1515" s="149"/>
      <c r="W1515" s="149"/>
      <c r="X1515" s="149"/>
      <c r="Y1515" s="149"/>
      <c r="Z1515" s="150"/>
      <c r="AA1515" s="150"/>
      <c r="AB1515" s="150"/>
      <c r="AC1515" s="138"/>
      <c r="AD1515" s="138"/>
      <c r="AE1515" s="138"/>
      <c r="AF1515" s="138"/>
      <c r="AG1515" s="138"/>
      <c r="AH1515" s="138"/>
      <c r="AI1515" s="138"/>
      <c r="AJ1515" s="138"/>
      <c r="AK1515" s="138"/>
      <c r="AL1515" s="138"/>
      <c r="AM1515" s="139"/>
      <c r="AN1515" s="139"/>
      <c r="AO1515" s="139"/>
      <c r="AP1515" s="139"/>
      <c r="AQ1515" s="140" t="e">
        <f t="shared" si="71"/>
        <v>#N/A</v>
      </c>
      <c r="AR1515" s="103"/>
      <c r="AT1515" s="131" t="str">
        <f t="shared" si="72"/>
        <v>()</v>
      </c>
      <c r="AU1515" s="132" t="e">
        <f t="shared" si="73"/>
        <v>#N/A</v>
      </c>
    </row>
    <row r="1516" spans="1:47">
      <c r="A1516" s="134"/>
      <c r="B1516" s="134"/>
      <c r="C1516" s="135"/>
      <c r="D1516" s="135"/>
      <c r="E1516" s="135"/>
      <c r="F1516" s="135"/>
      <c r="G1516" s="135"/>
      <c r="H1516" s="135"/>
      <c r="I1516" s="135"/>
      <c r="J1516" s="135"/>
      <c r="K1516" s="135"/>
      <c r="L1516" s="135"/>
      <c r="M1516" s="135"/>
      <c r="N1516" s="136"/>
      <c r="O1516" s="137"/>
      <c r="P1516" s="136"/>
      <c r="Q1516" s="136"/>
      <c r="R1516" s="136"/>
      <c r="S1516" s="138"/>
      <c r="T1516" s="149"/>
      <c r="U1516" s="149"/>
      <c r="V1516" s="149"/>
      <c r="W1516" s="149"/>
      <c r="X1516" s="149"/>
      <c r="Y1516" s="149"/>
      <c r="Z1516" s="150"/>
      <c r="AA1516" s="150"/>
      <c r="AB1516" s="150"/>
      <c r="AC1516" s="138"/>
      <c r="AD1516" s="138"/>
      <c r="AE1516" s="138"/>
      <c r="AF1516" s="138"/>
      <c r="AG1516" s="138"/>
      <c r="AH1516" s="138"/>
      <c r="AI1516" s="138"/>
      <c r="AJ1516" s="138"/>
      <c r="AK1516" s="138"/>
      <c r="AL1516" s="138"/>
      <c r="AM1516" s="139"/>
      <c r="AN1516" s="139"/>
      <c r="AO1516" s="139"/>
      <c r="AP1516" s="139"/>
      <c r="AQ1516" s="140" t="e">
        <f t="shared" si="71"/>
        <v>#N/A</v>
      </c>
      <c r="AR1516" s="103"/>
      <c r="AT1516" s="131" t="str">
        <f t="shared" si="72"/>
        <v>()</v>
      </c>
      <c r="AU1516" s="132" t="e">
        <f t="shared" si="73"/>
        <v>#N/A</v>
      </c>
    </row>
    <row r="1517" spans="1:47">
      <c r="A1517" s="134"/>
      <c r="B1517" s="134"/>
      <c r="C1517" s="135"/>
      <c r="D1517" s="135"/>
      <c r="E1517" s="135"/>
      <c r="F1517" s="135"/>
      <c r="G1517" s="135"/>
      <c r="H1517" s="135"/>
      <c r="I1517" s="135"/>
      <c r="J1517" s="135"/>
      <c r="K1517" s="135"/>
      <c r="L1517" s="135"/>
      <c r="M1517" s="135"/>
      <c r="N1517" s="136"/>
      <c r="O1517" s="137"/>
      <c r="P1517" s="136"/>
      <c r="Q1517" s="136"/>
      <c r="R1517" s="136"/>
      <c r="S1517" s="138"/>
      <c r="T1517" s="149"/>
      <c r="U1517" s="149"/>
      <c r="V1517" s="149"/>
      <c r="W1517" s="149"/>
      <c r="X1517" s="149"/>
      <c r="Y1517" s="149"/>
      <c r="Z1517" s="150"/>
      <c r="AA1517" s="150"/>
      <c r="AB1517" s="150"/>
      <c r="AC1517" s="138"/>
      <c r="AD1517" s="138"/>
      <c r="AE1517" s="138"/>
      <c r="AF1517" s="138"/>
      <c r="AG1517" s="138"/>
      <c r="AH1517" s="138"/>
      <c r="AI1517" s="138"/>
      <c r="AJ1517" s="138"/>
      <c r="AK1517" s="138"/>
      <c r="AL1517" s="138"/>
      <c r="AM1517" s="139"/>
      <c r="AN1517" s="139"/>
      <c r="AO1517" s="139"/>
      <c r="AP1517" s="139"/>
      <c r="AQ1517" s="140" t="e">
        <f t="shared" si="71"/>
        <v>#N/A</v>
      </c>
      <c r="AR1517" s="103"/>
      <c r="AT1517" s="131" t="str">
        <f t="shared" si="72"/>
        <v>()</v>
      </c>
      <c r="AU1517" s="132" t="e">
        <f t="shared" si="73"/>
        <v>#N/A</v>
      </c>
    </row>
    <row r="1518" spans="1:47">
      <c r="A1518" s="134"/>
      <c r="B1518" s="134"/>
      <c r="C1518" s="135"/>
      <c r="D1518" s="135"/>
      <c r="E1518" s="135"/>
      <c r="F1518" s="135"/>
      <c r="G1518" s="135"/>
      <c r="H1518" s="135"/>
      <c r="I1518" s="135"/>
      <c r="J1518" s="135"/>
      <c r="K1518" s="135"/>
      <c r="L1518" s="135"/>
      <c r="M1518" s="135"/>
      <c r="N1518" s="136"/>
      <c r="O1518" s="137"/>
      <c r="P1518" s="136"/>
      <c r="Q1518" s="136"/>
      <c r="R1518" s="136"/>
      <c r="S1518" s="138"/>
      <c r="T1518" s="149"/>
      <c r="U1518" s="149"/>
      <c r="V1518" s="149"/>
      <c r="W1518" s="149"/>
      <c r="X1518" s="149"/>
      <c r="Y1518" s="149"/>
      <c r="Z1518" s="150"/>
      <c r="AA1518" s="150"/>
      <c r="AB1518" s="150"/>
      <c r="AC1518" s="138"/>
      <c r="AD1518" s="138"/>
      <c r="AE1518" s="138"/>
      <c r="AF1518" s="138"/>
      <c r="AG1518" s="138"/>
      <c r="AH1518" s="138"/>
      <c r="AI1518" s="138"/>
      <c r="AJ1518" s="138"/>
      <c r="AK1518" s="138"/>
      <c r="AL1518" s="138"/>
      <c r="AM1518" s="139"/>
      <c r="AN1518" s="139"/>
      <c r="AO1518" s="139"/>
      <c r="AP1518" s="139"/>
      <c r="AQ1518" s="140" t="e">
        <f t="shared" si="71"/>
        <v>#N/A</v>
      </c>
      <c r="AR1518" s="103"/>
      <c r="AT1518" s="131" t="str">
        <f t="shared" si="72"/>
        <v>()</v>
      </c>
      <c r="AU1518" s="132" t="e">
        <f t="shared" si="73"/>
        <v>#N/A</v>
      </c>
    </row>
    <row r="1519" spans="1:47">
      <c r="A1519" s="134"/>
      <c r="B1519" s="134"/>
      <c r="C1519" s="135"/>
      <c r="D1519" s="135"/>
      <c r="E1519" s="135"/>
      <c r="F1519" s="135"/>
      <c r="G1519" s="135"/>
      <c r="H1519" s="135"/>
      <c r="I1519" s="135"/>
      <c r="J1519" s="135"/>
      <c r="K1519" s="135"/>
      <c r="L1519" s="135"/>
      <c r="M1519" s="135"/>
      <c r="N1519" s="136"/>
      <c r="O1519" s="137"/>
      <c r="P1519" s="136"/>
      <c r="Q1519" s="136"/>
      <c r="R1519" s="136"/>
      <c r="S1519" s="138"/>
      <c r="T1519" s="149"/>
      <c r="U1519" s="149"/>
      <c r="V1519" s="149"/>
      <c r="W1519" s="149"/>
      <c r="X1519" s="149"/>
      <c r="Y1519" s="149"/>
      <c r="Z1519" s="150"/>
      <c r="AA1519" s="150"/>
      <c r="AB1519" s="150"/>
      <c r="AC1519" s="138"/>
      <c r="AD1519" s="138"/>
      <c r="AE1519" s="138"/>
      <c r="AF1519" s="138"/>
      <c r="AG1519" s="138"/>
      <c r="AH1519" s="138"/>
      <c r="AI1519" s="138"/>
      <c r="AJ1519" s="138"/>
      <c r="AK1519" s="138"/>
      <c r="AL1519" s="138"/>
      <c r="AM1519" s="139"/>
      <c r="AN1519" s="139"/>
      <c r="AO1519" s="139"/>
      <c r="AP1519" s="139"/>
      <c r="AQ1519" s="140" t="e">
        <f t="shared" si="71"/>
        <v>#N/A</v>
      </c>
      <c r="AR1519" s="103"/>
      <c r="AT1519" s="131" t="str">
        <f t="shared" si="72"/>
        <v>()</v>
      </c>
      <c r="AU1519" s="132" t="e">
        <f t="shared" si="73"/>
        <v>#N/A</v>
      </c>
    </row>
    <row r="1520" spans="1:47">
      <c r="A1520" s="134"/>
      <c r="B1520" s="134"/>
      <c r="C1520" s="135"/>
      <c r="D1520" s="135"/>
      <c r="E1520" s="135"/>
      <c r="F1520" s="135"/>
      <c r="G1520" s="135"/>
      <c r="H1520" s="135"/>
      <c r="I1520" s="135"/>
      <c r="J1520" s="135"/>
      <c r="K1520" s="135"/>
      <c r="L1520" s="135"/>
      <c r="M1520" s="135"/>
      <c r="N1520" s="136"/>
      <c r="O1520" s="137"/>
      <c r="P1520" s="136"/>
      <c r="Q1520" s="136"/>
      <c r="R1520" s="136"/>
      <c r="S1520" s="138"/>
      <c r="T1520" s="149"/>
      <c r="U1520" s="149"/>
      <c r="V1520" s="149"/>
      <c r="W1520" s="149"/>
      <c r="X1520" s="149"/>
      <c r="Y1520" s="149"/>
      <c r="Z1520" s="150"/>
      <c r="AA1520" s="150"/>
      <c r="AB1520" s="150"/>
      <c r="AC1520" s="138"/>
      <c r="AD1520" s="138"/>
      <c r="AE1520" s="138"/>
      <c r="AF1520" s="138"/>
      <c r="AG1520" s="138"/>
      <c r="AH1520" s="138"/>
      <c r="AI1520" s="138"/>
      <c r="AJ1520" s="138"/>
      <c r="AK1520" s="138"/>
      <c r="AL1520" s="138"/>
      <c r="AM1520" s="139"/>
      <c r="AN1520" s="139"/>
      <c r="AO1520" s="139"/>
      <c r="AP1520" s="139"/>
      <c r="AQ1520" s="140" t="e">
        <f t="shared" si="71"/>
        <v>#N/A</v>
      </c>
      <c r="AR1520" s="103"/>
      <c r="AT1520" s="131" t="str">
        <f t="shared" si="72"/>
        <v>()</v>
      </c>
      <c r="AU1520" s="132" t="e">
        <f t="shared" si="73"/>
        <v>#N/A</v>
      </c>
    </row>
    <row r="1521" spans="1:47">
      <c r="A1521" s="134"/>
      <c r="B1521" s="134"/>
      <c r="C1521" s="135"/>
      <c r="D1521" s="135"/>
      <c r="E1521" s="135"/>
      <c r="F1521" s="135"/>
      <c r="G1521" s="135"/>
      <c r="H1521" s="135"/>
      <c r="I1521" s="135"/>
      <c r="J1521" s="135"/>
      <c r="K1521" s="135"/>
      <c r="L1521" s="135"/>
      <c r="M1521" s="135"/>
      <c r="N1521" s="136"/>
      <c r="O1521" s="137"/>
      <c r="P1521" s="136"/>
      <c r="Q1521" s="136"/>
      <c r="R1521" s="136"/>
      <c r="S1521" s="138"/>
      <c r="T1521" s="149"/>
      <c r="U1521" s="149"/>
      <c r="V1521" s="149"/>
      <c r="W1521" s="149"/>
      <c r="X1521" s="149"/>
      <c r="Y1521" s="149"/>
      <c r="Z1521" s="150"/>
      <c r="AA1521" s="150"/>
      <c r="AB1521" s="150"/>
      <c r="AC1521" s="138"/>
      <c r="AD1521" s="138"/>
      <c r="AE1521" s="138"/>
      <c r="AF1521" s="138"/>
      <c r="AG1521" s="138"/>
      <c r="AH1521" s="138"/>
      <c r="AI1521" s="138"/>
      <c r="AJ1521" s="138"/>
      <c r="AK1521" s="138"/>
      <c r="AL1521" s="138"/>
      <c r="AM1521" s="139"/>
      <c r="AN1521" s="139"/>
      <c r="AO1521" s="139"/>
      <c r="AP1521" s="139"/>
      <c r="AQ1521" s="140" t="e">
        <f t="shared" si="71"/>
        <v>#N/A</v>
      </c>
      <c r="AR1521" s="103"/>
      <c r="AT1521" s="131" t="str">
        <f t="shared" si="72"/>
        <v>()</v>
      </c>
      <c r="AU1521" s="132" t="e">
        <f t="shared" si="73"/>
        <v>#N/A</v>
      </c>
    </row>
    <row r="1522" spans="1:47">
      <c r="A1522" s="134"/>
      <c r="B1522" s="134"/>
      <c r="C1522" s="135"/>
      <c r="D1522" s="135"/>
      <c r="E1522" s="135"/>
      <c r="F1522" s="135"/>
      <c r="G1522" s="135"/>
      <c r="H1522" s="135"/>
      <c r="I1522" s="135"/>
      <c r="J1522" s="135"/>
      <c r="K1522" s="135"/>
      <c r="L1522" s="135"/>
      <c r="M1522" s="135"/>
      <c r="N1522" s="136"/>
      <c r="O1522" s="137"/>
      <c r="P1522" s="136"/>
      <c r="Q1522" s="136"/>
      <c r="R1522" s="136"/>
      <c r="S1522" s="138"/>
      <c r="T1522" s="149"/>
      <c r="U1522" s="149"/>
      <c r="V1522" s="149"/>
      <c r="W1522" s="149"/>
      <c r="X1522" s="149"/>
      <c r="Y1522" s="149"/>
      <c r="Z1522" s="150"/>
      <c r="AA1522" s="150"/>
      <c r="AB1522" s="150"/>
      <c r="AC1522" s="138"/>
      <c r="AD1522" s="138"/>
      <c r="AE1522" s="138"/>
      <c r="AF1522" s="138"/>
      <c r="AG1522" s="138"/>
      <c r="AH1522" s="138"/>
      <c r="AI1522" s="138"/>
      <c r="AJ1522" s="138"/>
      <c r="AK1522" s="138"/>
      <c r="AL1522" s="138"/>
      <c r="AM1522" s="139"/>
      <c r="AN1522" s="139"/>
      <c r="AO1522" s="139"/>
      <c r="AP1522" s="139"/>
      <c r="AQ1522" s="140" t="e">
        <f t="shared" si="71"/>
        <v>#N/A</v>
      </c>
      <c r="AR1522" s="103"/>
      <c r="AT1522" s="131" t="str">
        <f t="shared" si="72"/>
        <v>()</v>
      </c>
      <c r="AU1522" s="132" t="e">
        <f t="shared" si="73"/>
        <v>#N/A</v>
      </c>
    </row>
    <row r="1523" spans="1:47">
      <c r="A1523" s="134"/>
      <c r="B1523" s="134"/>
      <c r="C1523" s="135"/>
      <c r="D1523" s="135"/>
      <c r="E1523" s="135"/>
      <c r="F1523" s="135"/>
      <c r="G1523" s="135"/>
      <c r="H1523" s="135"/>
      <c r="I1523" s="135"/>
      <c r="J1523" s="135"/>
      <c r="K1523" s="135"/>
      <c r="L1523" s="135"/>
      <c r="M1523" s="135"/>
      <c r="N1523" s="136"/>
      <c r="O1523" s="137"/>
      <c r="P1523" s="136"/>
      <c r="Q1523" s="136"/>
      <c r="R1523" s="136"/>
      <c r="S1523" s="138"/>
      <c r="T1523" s="149"/>
      <c r="U1523" s="149"/>
      <c r="V1523" s="149"/>
      <c r="W1523" s="149"/>
      <c r="X1523" s="149"/>
      <c r="Y1523" s="149"/>
      <c r="Z1523" s="150"/>
      <c r="AA1523" s="150"/>
      <c r="AB1523" s="150"/>
      <c r="AC1523" s="138"/>
      <c r="AD1523" s="138"/>
      <c r="AE1523" s="138"/>
      <c r="AF1523" s="138"/>
      <c r="AG1523" s="138"/>
      <c r="AH1523" s="138"/>
      <c r="AI1523" s="138"/>
      <c r="AJ1523" s="138"/>
      <c r="AK1523" s="138"/>
      <c r="AL1523" s="138"/>
      <c r="AM1523" s="139"/>
      <c r="AN1523" s="139"/>
      <c r="AO1523" s="139"/>
      <c r="AP1523" s="139"/>
      <c r="AQ1523" s="140" t="e">
        <f t="shared" si="71"/>
        <v>#N/A</v>
      </c>
      <c r="AR1523" s="103"/>
      <c r="AT1523" s="131" t="str">
        <f t="shared" si="72"/>
        <v>()</v>
      </c>
      <c r="AU1523" s="132" t="e">
        <f t="shared" si="73"/>
        <v>#N/A</v>
      </c>
    </row>
    <row r="1524" spans="1:47">
      <c r="A1524" s="134"/>
      <c r="B1524" s="134"/>
      <c r="C1524" s="135"/>
      <c r="D1524" s="135"/>
      <c r="E1524" s="135"/>
      <c r="F1524" s="135"/>
      <c r="G1524" s="135"/>
      <c r="H1524" s="135"/>
      <c r="I1524" s="135"/>
      <c r="J1524" s="135"/>
      <c r="K1524" s="135"/>
      <c r="L1524" s="135"/>
      <c r="M1524" s="135"/>
      <c r="N1524" s="136"/>
      <c r="O1524" s="137"/>
      <c r="P1524" s="136"/>
      <c r="Q1524" s="136"/>
      <c r="R1524" s="136"/>
      <c r="S1524" s="138"/>
      <c r="T1524" s="149"/>
      <c r="U1524" s="149"/>
      <c r="V1524" s="149"/>
      <c r="W1524" s="149"/>
      <c r="X1524" s="149"/>
      <c r="Y1524" s="149"/>
      <c r="Z1524" s="150"/>
      <c r="AA1524" s="150"/>
      <c r="AB1524" s="150"/>
      <c r="AC1524" s="138"/>
      <c r="AD1524" s="138"/>
      <c r="AE1524" s="138"/>
      <c r="AF1524" s="138"/>
      <c r="AG1524" s="138"/>
      <c r="AH1524" s="138"/>
      <c r="AI1524" s="138"/>
      <c r="AJ1524" s="138"/>
      <c r="AK1524" s="138"/>
      <c r="AL1524" s="138"/>
      <c r="AM1524" s="139"/>
      <c r="AN1524" s="139"/>
      <c r="AO1524" s="139"/>
      <c r="AP1524" s="139"/>
      <c r="AQ1524" s="140" t="e">
        <f t="shared" si="71"/>
        <v>#N/A</v>
      </c>
      <c r="AR1524" s="103"/>
      <c r="AT1524" s="131" t="str">
        <f t="shared" si="72"/>
        <v>()</v>
      </c>
      <c r="AU1524" s="132" t="e">
        <f t="shared" si="73"/>
        <v>#N/A</v>
      </c>
    </row>
    <row r="1525" spans="1:47">
      <c r="A1525" s="134"/>
      <c r="B1525" s="134"/>
      <c r="C1525" s="135"/>
      <c r="D1525" s="135"/>
      <c r="E1525" s="135"/>
      <c r="F1525" s="135"/>
      <c r="G1525" s="135"/>
      <c r="H1525" s="135"/>
      <c r="I1525" s="135"/>
      <c r="J1525" s="135"/>
      <c r="K1525" s="135"/>
      <c r="L1525" s="135"/>
      <c r="M1525" s="135"/>
      <c r="N1525" s="136"/>
      <c r="O1525" s="137"/>
      <c r="P1525" s="136"/>
      <c r="Q1525" s="136"/>
      <c r="R1525" s="136"/>
      <c r="S1525" s="138"/>
      <c r="T1525" s="149"/>
      <c r="U1525" s="149"/>
      <c r="V1525" s="149"/>
      <c r="W1525" s="149"/>
      <c r="X1525" s="149"/>
      <c r="Y1525" s="149"/>
      <c r="Z1525" s="150"/>
      <c r="AA1525" s="150"/>
      <c r="AB1525" s="150"/>
      <c r="AC1525" s="138"/>
      <c r="AD1525" s="138"/>
      <c r="AE1525" s="138"/>
      <c r="AF1525" s="138"/>
      <c r="AG1525" s="138"/>
      <c r="AH1525" s="138"/>
      <c r="AI1525" s="138"/>
      <c r="AJ1525" s="138"/>
      <c r="AK1525" s="138"/>
      <c r="AL1525" s="138"/>
      <c r="AM1525" s="139"/>
      <c r="AN1525" s="139"/>
      <c r="AO1525" s="139"/>
      <c r="AP1525" s="139"/>
      <c r="AQ1525" s="140" t="e">
        <f t="shared" si="71"/>
        <v>#N/A</v>
      </c>
      <c r="AR1525" s="103"/>
      <c r="AT1525" s="131" t="str">
        <f t="shared" si="72"/>
        <v>()</v>
      </c>
      <c r="AU1525" s="132" t="e">
        <f t="shared" si="73"/>
        <v>#N/A</v>
      </c>
    </row>
    <row r="1526" spans="1:47">
      <c r="A1526" s="134"/>
      <c r="B1526" s="134"/>
      <c r="C1526" s="135"/>
      <c r="D1526" s="135"/>
      <c r="E1526" s="135"/>
      <c r="F1526" s="135"/>
      <c r="G1526" s="135"/>
      <c r="H1526" s="135"/>
      <c r="I1526" s="135"/>
      <c r="J1526" s="135"/>
      <c r="K1526" s="135"/>
      <c r="L1526" s="135"/>
      <c r="M1526" s="135"/>
      <c r="N1526" s="136"/>
      <c r="O1526" s="137"/>
      <c r="P1526" s="136"/>
      <c r="Q1526" s="136"/>
      <c r="R1526" s="136"/>
      <c r="S1526" s="138"/>
      <c r="T1526" s="149"/>
      <c r="U1526" s="149"/>
      <c r="V1526" s="149"/>
      <c r="W1526" s="149"/>
      <c r="X1526" s="149"/>
      <c r="Y1526" s="149"/>
      <c r="Z1526" s="150"/>
      <c r="AA1526" s="150"/>
      <c r="AB1526" s="150"/>
      <c r="AC1526" s="138"/>
      <c r="AD1526" s="138"/>
      <c r="AE1526" s="138"/>
      <c r="AF1526" s="138"/>
      <c r="AG1526" s="138"/>
      <c r="AH1526" s="138"/>
      <c r="AI1526" s="138"/>
      <c r="AJ1526" s="138"/>
      <c r="AK1526" s="138"/>
      <c r="AL1526" s="138"/>
      <c r="AM1526" s="139"/>
      <c r="AN1526" s="139"/>
      <c r="AO1526" s="139"/>
      <c r="AP1526" s="139"/>
      <c r="AQ1526" s="140" t="e">
        <f t="shared" si="71"/>
        <v>#N/A</v>
      </c>
      <c r="AR1526" s="103"/>
      <c r="AT1526" s="131" t="str">
        <f t="shared" si="72"/>
        <v>()</v>
      </c>
      <c r="AU1526" s="132" t="e">
        <f t="shared" si="73"/>
        <v>#N/A</v>
      </c>
    </row>
    <row r="1527" spans="1:47">
      <c r="A1527" s="134"/>
      <c r="B1527" s="134"/>
      <c r="C1527" s="135"/>
      <c r="D1527" s="135"/>
      <c r="E1527" s="135"/>
      <c r="F1527" s="135"/>
      <c r="G1527" s="135"/>
      <c r="H1527" s="135"/>
      <c r="I1527" s="135"/>
      <c r="J1527" s="135"/>
      <c r="K1527" s="135"/>
      <c r="L1527" s="135"/>
      <c r="M1527" s="135"/>
      <c r="N1527" s="136"/>
      <c r="O1527" s="137"/>
      <c r="P1527" s="136"/>
      <c r="Q1527" s="136"/>
      <c r="R1527" s="136"/>
      <c r="S1527" s="138"/>
      <c r="T1527" s="149"/>
      <c r="U1527" s="149"/>
      <c r="V1527" s="149"/>
      <c r="W1527" s="149"/>
      <c r="X1527" s="149"/>
      <c r="Y1527" s="149"/>
      <c r="Z1527" s="150"/>
      <c r="AA1527" s="150"/>
      <c r="AB1527" s="150"/>
      <c r="AC1527" s="138"/>
      <c r="AD1527" s="138"/>
      <c r="AE1527" s="138"/>
      <c r="AF1527" s="138"/>
      <c r="AG1527" s="138"/>
      <c r="AH1527" s="138"/>
      <c r="AI1527" s="138"/>
      <c r="AJ1527" s="138"/>
      <c r="AK1527" s="138"/>
      <c r="AL1527" s="138"/>
      <c r="AM1527" s="139"/>
      <c r="AN1527" s="139"/>
      <c r="AO1527" s="139"/>
      <c r="AP1527" s="139"/>
      <c r="AQ1527" s="140" t="e">
        <f t="shared" si="71"/>
        <v>#N/A</v>
      </c>
      <c r="AR1527" s="103"/>
      <c r="AT1527" s="131" t="str">
        <f t="shared" si="72"/>
        <v>()</v>
      </c>
      <c r="AU1527" s="132" t="e">
        <f t="shared" si="73"/>
        <v>#N/A</v>
      </c>
    </row>
    <row r="1528" spans="1:47">
      <c r="A1528" s="134"/>
      <c r="B1528" s="134"/>
      <c r="C1528" s="135"/>
      <c r="D1528" s="135"/>
      <c r="E1528" s="135"/>
      <c r="F1528" s="135"/>
      <c r="G1528" s="135"/>
      <c r="H1528" s="135"/>
      <c r="I1528" s="135"/>
      <c r="J1528" s="135"/>
      <c r="K1528" s="135"/>
      <c r="L1528" s="135"/>
      <c r="M1528" s="135"/>
      <c r="N1528" s="136"/>
      <c r="O1528" s="137"/>
      <c r="P1528" s="136"/>
      <c r="Q1528" s="136"/>
      <c r="R1528" s="136"/>
      <c r="S1528" s="138"/>
      <c r="T1528" s="149"/>
      <c r="U1528" s="149"/>
      <c r="V1528" s="149"/>
      <c r="W1528" s="149"/>
      <c r="X1528" s="149"/>
      <c r="Y1528" s="149"/>
      <c r="Z1528" s="150"/>
      <c r="AA1528" s="150"/>
      <c r="AB1528" s="150"/>
      <c r="AC1528" s="138"/>
      <c r="AD1528" s="138"/>
      <c r="AE1528" s="138"/>
      <c r="AF1528" s="138"/>
      <c r="AG1528" s="138"/>
      <c r="AH1528" s="138"/>
      <c r="AI1528" s="138"/>
      <c r="AJ1528" s="138"/>
      <c r="AK1528" s="138"/>
      <c r="AL1528" s="138"/>
      <c r="AM1528" s="139"/>
      <c r="AN1528" s="139"/>
      <c r="AO1528" s="139"/>
      <c r="AP1528" s="139"/>
      <c r="AQ1528" s="140" t="e">
        <f t="shared" si="71"/>
        <v>#N/A</v>
      </c>
      <c r="AR1528" s="103"/>
      <c r="AT1528" s="131" t="str">
        <f t="shared" si="72"/>
        <v>()</v>
      </c>
      <c r="AU1528" s="132" t="e">
        <f t="shared" si="73"/>
        <v>#N/A</v>
      </c>
    </row>
    <row r="1529" spans="1:47">
      <c r="A1529" s="134"/>
      <c r="B1529" s="134"/>
      <c r="C1529" s="135"/>
      <c r="D1529" s="135"/>
      <c r="E1529" s="135"/>
      <c r="F1529" s="135"/>
      <c r="G1529" s="135"/>
      <c r="H1529" s="135"/>
      <c r="I1529" s="135"/>
      <c r="J1529" s="135"/>
      <c r="K1529" s="135"/>
      <c r="L1529" s="135"/>
      <c r="M1529" s="135"/>
      <c r="N1529" s="136"/>
      <c r="O1529" s="137"/>
      <c r="P1529" s="136"/>
      <c r="Q1529" s="136"/>
      <c r="R1529" s="136"/>
      <c r="S1529" s="138"/>
      <c r="T1529" s="149"/>
      <c r="U1529" s="149"/>
      <c r="V1529" s="149"/>
      <c r="W1529" s="149"/>
      <c r="X1529" s="149"/>
      <c r="Y1529" s="149"/>
      <c r="Z1529" s="150"/>
      <c r="AA1529" s="150"/>
      <c r="AB1529" s="150"/>
      <c r="AC1529" s="138"/>
      <c r="AD1529" s="138"/>
      <c r="AE1529" s="138"/>
      <c r="AF1529" s="138"/>
      <c r="AG1529" s="138"/>
      <c r="AH1529" s="138"/>
      <c r="AI1529" s="138"/>
      <c r="AJ1529" s="138"/>
      <c r="AK1529" s="138"/>
      <c r="AL1529" s="138"/>
      <c r="AM1529" s="139"/>
      <c r="AN1529" s="139"/>
      <c r="AO1529" s="139"/>
      <c r="AP1529" s="139"/>
      <c r="AQ1529" s="140" t="e">
        <f t="shared" si="71"/>
        <v>#N/A</v>
      </c>
      <c r="AR1529" s="103"/>
      <c r="AT1529" s="131" t="str">
        <f t="shared" si="72"/>
        <v>()</v>
      </c>
      <c r="AU1529" s="132" t="e">
        <f t="shared" si="73"/>
        <v>#N/A</v>
      </c>
    </row>
    <row r="1530" spans="1:47">
      <c r="A1530" s="134"/>
      <c r="B1530" s="134"/>
      <c r="C1530" s="135"/>
      <c r="D1530" s="135"/>
      <c r="E1530" s="135"/>
      <c r="F1530" s="135"/>
      <c r="G1530" s="135"/>
      <c r="H1530" s="135"/>
      <c r="I1530" s="135"/>
      <c r="J1530" s="135"/>
      <c r="K1530" s="135"/>
      <c r="L1530" s="135"/>
      <c r="M1530" s="135"/>
      <c r="N1530" s="136"/>
      <c r="O1530" s="137"/>
      <c r="P1530" s="136"/>
      <c r="Q1530" s="136"/>
      <c r="R1530" s="136"/>
      <c r="S1530" s="138"/>
      <c r="T1530" s="149"/>
      <c r="U1530" s="149"/>
      <c r="V1530" s="149"/>
      <c r="W1530" s="149"/>
      <c r="X1530" s="149"/>
      <c r="Y1530" s="149"/>
      <c r="Z1530" s="150"/>
      <c r="AA1530" s="150"/>
      <c r="AB1530" s="150"/>
      <c r="AC1530" s="138"/>
      <c r="AD1530" s="138"/>
      <c r="AE1530" s="138"/>
      <c r="AF1530" s="138"/>
      <c r="AG1530" s="138"/>
      <c r="AH1530" s="138"/>
      <c r="AI1530" s="138"/>
      <c r="AJ1530" s="138"/>
      <c r="AK1530" s="138"/>
      <c r="AL1530" s="138"/>
      <c r="AM1530" s="139"/>
      <c r="AN1530" s="139"/>
      <c r="AO1530" s="139"/>
      <c r="AP1530" s="139"/>
      <c r="AQ1530" s="140" t="e">
        <f t="shared" si="71"/>
        <v>#N/A</v>
      </c>
      <c r="AR1530" s="103"/>
      <c r="AT1530" s="131" t="str">
        <f t="shared" si="72"/>
        <v>()</v>
      </c>
      <c r="AU1530" s="132" t="e">
        <f t="shared" si="73"/>
        <v>#N/A</v>
      </c>
    </row>
    <row r="1531" spans="1:47">
      <c r="A1531" s="134"/>
      <c r="B1531" s="134"/>
      <c r="C1531" s="135"/>
      <c r="D1531" s="135"/>
      <c r="E1531" s="135"/>
      <c r="F1531" s="135"/>
      <c r="G1531" s="135"/>
      <c r="H1531" s="135"/>
      <c r="I1531" s="135"/>
      <c r="J1531" s="135"/>
      <c r="K1531" s="135"/>
      <c r="L1531" s="135"/>
      <c r="M1531" s="135"/>
      <c r="N1531" s="136"/>
      <c r="O1531" s="137"/>
      <c r="P1531" s="136"/>
      <c r="Q1531" s="136"/>
      <c r="R1531" s="136"/>
      <c r="S1531" s="138"/>
      <c r="T1531" s="149"/>
      <c r="U1531" s="149"/>
      <c r="V1531" s="149"/>
      <c r="W1531" s="149"/>
      <c r="X1531" s="149"/>
      <c r="Y1531" s="149"/>
      <c r="Z1531" s="150"/>
      <c r="AA1531" s="150"/>
      <c r="AB1531" s="150"/>
      <c r="AC1531" s="138"/>
      <c r="AD1531" s="138"/>
      <c r="AE1531" s="138"/>
      <c r="AF1531" s="138"/>
      <c r="AG1531" s="138"/>
      <c r="AH1531" s="138"/>
      <c r="AI1531" s="138"/>
      <c r="AJ1531" s="138"/>
      <c r="AK1531" s="138"/>
      <c r="AL1531" s="138"/>
      <c r="AM1531" s="139"/>
      <c r="AN1531" s="139"/>
      <c r="AO1531" s="139"/>
      <c r="AP1531" s="139"/>
      <c r="AQ1531" s="140" t="e">
        <f t="shared" si="71"/>
        <v>#N/A</v>
      </c>
      <c r="AR1531" s="103"/>
      <c r="AT1531" s="131" t="str">
        <f t="shared" si="72"/>
        <v>()</v>
      </c>
      <c r="AU1531" s="132" t="e">
        <f t="shared" si="73"/>
        <v>#N/A</v>
      </c>
    </row>
    <row r="1532" spans="1:47">
      <c r="A1532" s="134"/>
      <c r="B1532" s="134"/>
      <c r="C1532" s="135"/>
      <c r="D1532" s="135"/>
      <c r="E1532" s="135"/>
      <c r="F1532" s="135"/>
      <c r="G1532" s="135"/>
      <c r="H1532" s="135"/>
      <c r="I1532" s="135"/>
      <c r="J1532" s="135"/>
      <c r="K1532" s="135"/>
      <c r="L1532" s="135"/>
      <c r="M1532" s="135"/>
      <c r="N1532" s="136"/>
      <c r="O1532" s="137"/>
      <c r="P1532" s="136"/>
      <c r="Q1532" s="136"/>
      <c r="R1532" s="136"/>
      <c r="S1532" s="138"/>
      <c r="T1532" s="149"/>
      <c r="U1532" s="149"/>
      <c r="V1532" s="149"/>
      <c r="W1532" s="149"/>
      <c r="X1532" s="149"/>
      <c r="Y1532" s="149"/>
      <c r="Z1532" s="150"/>
      <c r="AA1532" s="150"/>
      <c r="AB1532" s="150"/>
      <c r="AC1532" s="138"/>
      <c r="AD1532" s="138"/>
      <c r="AE1532" s="138"/>
      <c r="AF1532" s="138"/>
      <c r="AG1532" s="138"/>
      <c r="AH1532" s="138"/>
      <c r="AI1532" s="138"/>
      <c r="AJ1532" s="138"/>
      <c r="AK1532" s="138"/>
      <c r="AL1532" s="138"/>
      <c r="AM1532" s="139"/>
      <c r="AN1532" s="139"/>
      <c r="AO1532" s="139"/>
      <c r="AP1532" s="139"/>
      <c r="AQ1532" s="140" t="e">
        <f t="shared" si="71"/>
        <v>#N/A</v>
      </c>
      <c r="AR1532" s="103"/>
      <c r="AT1532" s="131" t="str">
        <f t="shared" si="72"/>
        <v>()</v>
      </c>
      <c r="AU1532" s="132" t="e">
        <f t="shared" si="73"/>
        <v>#N/A</v>
      </c>
    </row>
    <row r="1533" spans="1:47">
      <c r="A1533" s="134"/>
      <c r="B1533" s="134"/>
      <c r="C1533" s="135"/>
      <c r="D1533" s="135"/>
      <c r="E1533" s="135"/>
      <c r="F1533" s="135"/>
      <c r="G1533" s="135"/>
      <c r="H1533" s="135"/>
      <c r="I1533" s="135"/>
      <c r="J1533" s="135"/>
      <c r="K1533" s="135"/>
      <c r="L1533" s="135"/>
      <c r="M1533" s="135"/>
      <c r="N1533" s="136"/>
      <c r="O1533" s="137"/>
      <c r="P1533" s="136"/>
      <c r="Q1533" s="136"/>
      <c r="R1533" s="136"/>
      <c r="S1533" s="138"/>
      <c r="T1533" s="149"/>
      <c r="U1533" s="149"/>
      <c r="V1533" s="149"/>
      <c r="W1533" s="149"/>
      <c r="X1533" s="149"/>
      <c r="Y1533" s="149"/>
      <c r="Z1533" s="150"/>
      <c r="AA1533" s="150"/>
      <c r="AB1533" s="150"/>
      <c r="AC1533" s="138"/>
      <c r="AD1533" s="138"/>
      <c r="AE1533" s="138"/>
      <c r="AF1533" s="138"/>
      <c r="AG1533" s="138"/>
      <c r="AH1533" s="138"/>
      <c r="AI1533" s="138"/>
      <c r="AJ1533" s="138"/>
      <c r="AK1533" s="138"/>
      <c r="AL1533" s="138"/>
      <c r="AM1533" s="139"/>
      <c r="AN1533" s="139"/>
      <c r="AO1533" s="139"/>
      <c r="AP1533" s="139"/>
      <c r="AQ1533" s="140" t="e">
        <f t="shared" si="71"/>
        <v>#N/A</v>
      </c>
      <c r="AR1533" s="103"/>
      <c r="AT1533" s="131" t="str">
        <f t="shared" si="72"/>
        <v>()</v>
      </c>
      <c r="AU1533" s="132" t="e">
        <f t="shared" si="73"/>
        <v>#N/A</v>
      </c>
    </row>
    <row r="1534" spans="1:47">
      <c r="A1534" s="134"/>
      <c r="B1534" s="134"/>
      <c r="C1534" s="135"/>
      <c r="D1534" s="135"/>
      <c r="E1534" s="135"/>
      <c r="F1534" s="135"/>
      <c r="G1534" s="135"/>
      <c r="H1534" s="135"/>
      <c r="I1534" s="135"/>
      <c r="J1534" s="135"/>
      <c r="K1534" s="135"/>
      <c r="L1534" s="135"/>
      <c r="M1534" s="135"/>
      <c r="N1534" s="136"/>
      <c r="O1534" s="137"/>
      <c r="P1534" s="136"/>
      <c r="Q1534" s="136"/>
      <c r="R1534" s="136"/>
      <c r="S1534" s="138"/>
      <c r="T1534" s="149"/>
      <c r="U1534" s="149"/>
      <c r="V1534" s="149"/>
      <c r="W1534" s="149"/>
      <c r="X1534" s="149"/>
      <c r="Y1534" s="149"/>
      <c r="Z1534" s="150"/>
      <c r="AA1534" s="150"/>
      <c r="AB1534" s="150"/>
      <c r="AC1534" s="138"/>
      <c r="AD1534" s="138"/>
      <c r="AE1534" s="138"/>
      <c r="AF1534" s="138"/>
      <c r="AG1534" s="138"/>
      <c r="AH1534" s="138"/>
      <c r="AI1534" s="138"/>
      <c r="AJ1534" s="138"/>
      <c r="AK1534" s="138"/>
      <c r="AL1534" s="138"/>
      <c r="AM1534" s="139"/>
      <c r="AN1534" s="139"/>
      <c r="AO1534" s="139"/>
      <c r="AP1534" s="139"/>
      <c r="AQ1534" s="140" t="e">
        <f t="shared" si="71"/>
        <v>#N/A</v>
      </c>
      <c r="AR1534" s="103"/>
      <c r="AT1534" s="131" t="str">
        <f t="shared" si="72"/>
        <v>()</v>
      </c>
      <c r="AU1534" s="132" t="e">
        <f t="shared" si="73"/>
        <v>#N/A</v>
      </c>
    </row>
    <row r="1535" spans="1:47">
      <c r="A1535" s="134"/>
      <c r="B1535" s="134"/>
      <c r="C1535" s="135"/>
      <c r="D1535" s="135"/>
      <c r="E1535" s="135"/>
      <c r="F1535" s="135"/>
      <c r="G1535" s="135"/>
      <c r="H1535" s="135"/>
      <c r="I1535" s="135"/>
      <c r="J1535" s="135"/>
      <c r="K1535" s="135"/>
      <c r="L1535" s="135"/>
      <c r="M1535" s="135"/>
      <c r="N1535" s="136"/>
      <c r="O1535" s="137"/>
      <c r="P1535" s="136"/>
      <c r="Q1535" s="136"/>
      <c r="R1535" s="136"/>
      <c r="S1535" s="138"/>
      <c r="T1535" s="149"/>
      <c r="U1535" s="149"/>
      <c r="V1535" s="149"/>
      <c r="W1535" s="149"/>
      <c r="X1535" s="149"/>
      <c r="Y1535" s="149"/>
      <c r="Z1535" s="150"/>
      <c r="AA1535" s="150"/>
      <c r="AB1535" s="150"/>
      <c r="AC1535" s="138"/>
      <c r="AD1535" s="138"/>
      <c r="AE1535" s="138"/>
      <c r="AF1535" s="138"/>
      <c r="AG1535" s="138"/>
      <c r="AH1535" s="138"/>
      <c r="AI1535" s="138"/>
      <c r="AJ1535" s="138"/>
      <c r="AK1535" s="138"/>
      <c r="AL1535" s="138"/>
      <c r="AM1535" s="139"/>
      <c r="AN1535" s="139"/>
      <c r="AO1535" s="139"/>
      <c r="AP1535" s="139"/>
      <c r="AQ1535" s="140" t="e">
        <f t="shared" si="71"/>
        <v>#N/A</v>
      </c>
      <c r="AR1535" s="103"/>
      <c r="AT1535" s="131" t="str">
        <f t="shared" si="72"/>
        <v>()</v>
      </c>
      <c r="AU1535" s="132" t="e">
        <f t="shared" si="73"/>
        <v>#N/A</v>
      </c>
    </row>
    <row r="1536" spans="1:47">
      <c r="A1536" s="134"/>
      <c r="B1536" s="134"/>
      <c r="C1536" s="135"/>
      <c r="D1536" s="135"/>
      <c r="E1536" s="135"/>
      <c r="F1536" s="135"/>
      <c r="G1536" s="135"/>
      <c r="H1536" s="135"/>
      <c r="I1536" s="135"/>
      <c r="J1536" s="135"/>
      <c r="K1536" s="135"/>
      <c r="L1536" s="135"/>
      <c r="M1536" s="135"/>
      <c r="N1536" s="136"/>
      <c r="O1536" s="137"/>
      <c r="P1536" s="136"/>
      <c r="Q1536" s="136"/>
      <c r="R1536" s="136"/>
      <c r="S1536" s="138"/>
      <c r="T1536" s="149"/>
      <c r="U1536" s="149"/>
      <c r="V1536" s="149"/>
      <c r="W1536" s="149"/>
      <c r="X1536" s="149"/>
      <c r="Y1536" s="149"/>
      <c r="Z1536" s="150"/>
      <c r="AA1536" s="150"/>
      <c r="AB1536" s="150"/>
      <c r="AC1536" s="138"/>
      <c r="AD1536" s="138"/>
      <c r="AE1536" s="138"/>
      <c r="AF1536" s="138"/>
      <c r="AG1536" s="138"/>
      <c r="AH1536" s="138"/>
      <c r="AI1536" s="138"/>
      <c r="AJ1536" s="138"/>
      <c r="AK1536" s="138"/>
      <c r="AL1536" s="138"/>
      <c r="AM1536" s="139"/>
      <c r="AN1536" s="139"/>
      <c r="AO1536" s="139"/>
      <c r="AP1536" s="139"/>
      <c r="AQ1536" s="140" t="e">
        <f t="shared" si="71"/>
        <v>#N/A</v>
      </c>
      <c r="AR1536" s="103"/>
      <c r="AT1536" s="131" t="str">
        <f t="shared" si="72"/>
        <v>()</v>
      </c>
      <c r="AU1536" s="132" t="e">
        <f t="shared" si="73"/>
        <v>#N/A</v>
      </c>
    </row>
    <row r="1537" spans="1:47">
      <c r="A1537" s="134"/>
      <c r="B1537" s="134"/>
      <c r="C1537" s="135"/>
      <c r="D1537" s="135"/>
      <c r="E1537" s="135"/>
      <c r="F1537" s="135"/>
      <c r="G1537" s="135"/>
      <c r="H1537" s="135"/>
      <c r="I1537" s="135"/>
      <c r="J1537" s="135"/>
      <c r="K1537" s="135"/>
      <c r="L1537" s="135"/>
      <c r="M1537" s="135"/>
      <c r="N1537" s="136"/>
      <c r="O1537" s="137"/>
      <c r="P1537" s="136"/>
      <c r="Q1537" s="136"/>
      <c r="R1537" s="136"/>
      <c r="S1537" s="138"/>
      <c r="T1537" s="149"/>
      <c r="U1537" s="149"/>
      <c r="V1537" s="149"/>
      <c r="W1537" s="149"/>
      <c r="X1537" s="149"/>
      <c r="Y1537" s="149"/>
      <c r="Z1537" s="150"/>
      <c r="AA1537" s="150"/>
      <c r="AB1537" s="150"/>
      <c r="AC1537" s="138"/>
      <c r="AD1537" s="138"/>
      <c r="AE1537" s="138"/>
      <c r="AF1537" s="138"/>
      <c r="AG1537" s="138"/>
      <c r="AH1537" s="138"/>
      <c r="AI1537" s="138"/>
      <c r="AJ1537" s="138"/>
      <c r="AK1537" s="138"/>
      <c r="AL1537" s="138"/>
      <c r="AM1537" s="139"/>
      <c r="AN1537" s="139"/>
      <c r="AO1537" s="139"/>
      <c r="AP1537" s="139"/>
      <c r="AQ1537" s="140" t="e">
        <f t="shared" si="71"/>
        <v>#N/A</v>
      </c>
      <c r="AR1537" s="103"/>
      <c r="AT1537" s="131" t="str">
        <f t="shared" si="72"/>
        <v>()</v>
      </c>
      <c r="AU1537" s="132" t="e">
        <f t="shared" si="73"/>
        <v>#N/A</v>
      </c>
    </row>
    <row r="1538" spans="1:47">
      <c r="A1538" s="134"/>
      <c r="B1538" s="134"/>
      <c r="C1538" s="135"/>
      <c r="D1538" s="135"/>
      <c r="E1538" s="135"/>
      <c r="F1538" s="135"/>
      <c r="G1538" s="135"/>
      <c r="H1538" s="135"/>
      <c r="I1538" s="135"/>
      <c r="J1538" s="135"/>
      <c r="K1538" s="135"/>
      <c r="L1538" s="135"/>
      <c r="M1538" s="135"/>
      <c r="N1538" s="136"/>
      <c r="O1538" s="137"/>
      <c r="P1538" s="136"/>
      <c r="Q1538" s="136"/>
      <c r="R1538" s="136"/>
      <c r="S1538" s="138"/>
      <c r="T1538" s="149"/>
      <c r="U1538" s="149"/>
      <c r="V1538" s="149"/>
      <c r="W1538" s="149"/>
      <c r="X1538" s="149"/>
      <c r="Y1538" s="149"/>
      <c r="Z1538" s="150"/>
      <c r="AA1538" s="150"/>
      <c r="AB1538" s="150"/>
      <c r="AC1538" s="138"/>
      <c r="AD1538" s="138"/>
      <c r="AE1538" s="138"/>
      <c r="AF1538" s="138"/>
      <c r="AG1538" s="138"/>
      <c r="AH1538" s="138"/>
      <c r="AI1538" s="138"/>
      <c r="AJ1538" s="138"/>
      <c r="AK1538" s="138"/>
      <c r="AL1538" s="138"/>
      <c r="AM1538" s="139"/>
      <c r="AN1538" s="139"/>
      <c r="AO1538" s="139"/>
      <c r="AP1538" s="139"/>
      <c r="AQ1538" s="140" t="e">
        <f t="shared" si="71"/>
        <v>#N/A</v>
      </c>
      <c r="AR1538" s="103"/>
      <c r="AT1538" s="131" t="str">
        <f t="shared" si="72"/>
        <v>()</v>
      </c>
      <c r="AU1538" s="132" t="e">
        <f t="shared" si="73"/>
        <v>#N/A</v>
      </c>
    </row>
    <row r="1539" spans="1:47">
      <c r="A1539" s="134"/>
      <c r="B1539" s="134"/>
      <c r="C1539" s="135"/>
      <c r="D1539" s="135"/>
      <c r="E1539" s="135"/>
      <c r="F1539" s="135"/>
      <c r="G1539" s="135"/>
      <c r="H1539" s="135"/>
      <c r="I1539" s="135"/>
      <c r="J1539" s="135"/>
      <c r="K1539" s="135"/>
      <c r="L1539" s="135"/>
      <c r="M1539" s="135"/>
      <c r="N1539" s="136"/>
      <c r="O1539" s="137"/>
      <c r="P1539" s="136"/>
      <c r="Q1539" s="136"/>
      <c r="R1539" s="136"/>
      <c r="S1539" s="138"/>
      <c r="T1539" s="149"/>
      <c r="U1539" s="149"/>
      <c r="V1539" s="149"/>
      <c r="W1539" s="149"/>
      <c r="X1539" s="149"/>
      <c r="Y1539" s="149"/>
      <c r="Z1539" s="150"/>
      <c r="AA1539" s="150"/>
      <c r="AB1539" s="150"/>
      <c r="AC1539" s="138"/>
      <c r="AD1539" s="138"/>
      <c r="AE1539" s="138"/>
      <c r="AF1539" s="138"/>
      <c r="AG1539" s="138"/>
      <c r="AH1539" s="138"/>
      <c r="AI1539" s="138"/>
      <c r="AJ1539" s="138"/>
      <c r="AK1539" s="138"/>
      <c r="AL1539" s="138"/>
      <c r="AM1539" s="139"/>
      <c r="AN1539" s="139"/>
      <c r="AO1539" s="139"/>
      <c r="AP1539" s="139"/>
      <c r="AQ1539" s="140" t="e">
        <f t="shared" si="71"/>
        <v>#N/A</v>
      </c>
      <c r="AR1539" s="103"/>
      <c r="AT1539" s="131" t="str">
        <f t="shared" si="72"/>
        <v>()</v>
      </c>
      <c r="AU1539" s="132" t="e">
        <f t="shared" si="73"/>
        <v>#N/A</v>
      </c>
    </row>
    <row r="1540" spans="1:47">
      <c r="A1540" s="134"/>
      <c r="B1540" s="134"/>
      <c r="C1540" s="135"/>
      <c r="D1540" s="135"/>
      <c r="E1540" s="135"/>
      <c r="F1540" s="135"/>
      <c r="G1540" s="135"/>
      <c r="H1540" s="135"/>
      <c r="I1540" s="135"/>
      <c r="J1540" s="135"/>
      <c r="K1540" s="135"/>
      <c r="L1540" s="135"/>
      <c r="M1540" s="135"/>
      <c r="N1540" s="136"/>
      <c r="O1540" s="137"/>
      <c r="P1540" s="136"/>
      <c r="Q1540" s="136"/>
      <c r="R1540" s="136"/>
      <c r="S1540" s="138"/>
      <c r="T1540" s="149"/>
      <c r="U1540" s="149"/>
      <c r="V1540" s="149"/>
      <c r="W1540" s="149"/>
      <c r="X1540" s="149"/>
      <c r="Y1540" s="149"/>
      <c r="Z1540" s="150"/>
      <c r="AA1540" s="150"/>
      <c r="AB1540" s="150"/>
      <c r="AC1540" s="138"/>
      <c r="AD1540" s="138"/>
      <c r="AE1540" s="138"/>
      <c r="AF1540" s="138"/>
      <c r="AG1540" s="138"/>
      <c r="AH1540" s="138"/>
      <c r="AI1540" s="138"/>
      <c r="AJ1540" s="138"/>
      <c r="AK1540" s="138"/>
      <c r="AL1540" s="138"/>
      <c r="AM1540" s="139"/>
      <c r="AN1540" s="139"/>
      <c r="AO1540" s="139"/>
      <c r="AP1540" s="139"/>
      <c r="AQ1540" s="140" t="e">
        <f t="shared" ref="AQ1540:AQ1603" si="74">VLOOKUP(S1540&amp;AF1540,AV:AW,2,0)</f>
        <v>#N/A</v>
      </c>
      <c r="AR1540" s="103"/>
      <c r="AT1540" s="131" t="str">
        <f t="shared" ref="AT1540:AT1603" si="75">C1540&amp;"("&amp;D1540&amp;")"</f>
        <v>()</v>
      </c>
      <c r="AU1540" s="132" t="e">
        <f t="shared" si="73"/>
        <v>#N/A</v>
      </c>
    </row>
    <row r="1541" spans="1:47">
      <c r="A1541" s="134"/>
      <c r="B1541" s="134"/>
      <c r="C1541" s="135"/>
      <c r="D1541" s="135"/>
      <c r="E1541" s="135"/>
      <c r="F1541" s="135"/>
      <c r="G1541" s="135"/>
      <c r="H1541" s="135"/>
      <c r="I1541" s="135"/>
      <c r="J1541" s="135"/>
      <c r="K1541" s="135"/>
      <c r="L1541" s="135"/>
      <c r="M1541" s="135"/>
      <c r="N1541" s="136"/>
      <c r="O1541" s="137"/>
      <c r="P1541" s="136"/>
      <c r="Q1541" s="136"/>
      <c r="R1541" s="136"/>
      <c r="S1541" s="138"/>
      <c r="T1541" s="149"/>
      <c r="U1541" s="149"/>
      <c r="V1541" s="149"/>
      <c r="W1541" s="149"/>
      <c r="X1541" s="149"/>
      <c r="Y1541" s="149"/>
      <c r="Z1541" s="150"/>
      <c r="AA1541" s="150"/>
      <c r="AB1541" s="150"/>
      <c r="AC1541" s="138"/>
      <c r="AD1541" s="138"/>
      <c r="AE1541" s="138"/>
      <c r="AF1541" s="138"/>
      <c r="AG1541" s="138"/>
      <c r="AH1541" s="138"/>
      <c r="AI1541" s="138"/>
      <c r="AJ1541" s="138"/>
      <c r="AK1541" s="138"/>
      <c r="AL1541" s="138"/>
      <c r="AM1541" s="139"/>
      <c r="AN1541" s="139"/>
      <c r="AO1541" s="139"/>
      <c r="AP1541" s="139"/>
      <c r="AQ1541" s="140" t="e">
        <f t="shared" si="74"/>
        <v>#N/A</v>
      </c>
      <c r="AR1541" s="103"/>
      <c r="AT1541" s="131" t="str">
        <f t="shared" si="75"/>
        <v>()</v>
      </c>
      <c r="AU1541" s="132" t="e">
        <f t="shared" si="73"/>
        <v>#N/A</v>
      </c>
    </row>
    <row r="1542" spans="1:47">
      <c r="A1542" s="134"/>
      <c r="B1542" s="134"/>
      <c r="C1542" s="135"/>
      <c r="D1542" s="135"/>
      <c r="E1542" s="135"/>
      <c r="F1542" s="135"/>
      <c r="G1542" s="135"/>
      <c r="H1542" s="135"/>
      <c r="I1542" s="135"/>
      <c r="J1542" s="135"/>
      <c r="K1542" s="135"/>
      <c r="L1542" s="135"/>
      <c r="M1542" s="135"/>
      <c r="N1542" s="136"/>
      <c r="O1542" s="137"/>
      <c r="P1542" s="136"/>
      <c r="Q1542" s="136"/>
      <c r="R1542" s="136"/>
      <c r="S1542" s="138"/>
      <c r="T1542" s="149"/>
      <c r="U1542" s="149"/>
      <c r="V1542" s="149"/>
      <c r="W1542" s="149"/>
      <c r="X1542" s="149"/>
      <c r="Y1542" s="149"/>
      <c r="Z1542" s="150"/>
      <c r="AA1542" s="150"/>
      <c r="AB1542" s="150"/>
      <c r="AC1542" s="138"/>
      <c r="AD1542" s="138"/>
      <c r="AE1542" s="138"/>
      <c r="AF1542" s="138"/>
      <c r="AG1542" s="138"/>
      <c r="AH1542" s="138"/>
      <c r="AI1542" s="138"/>
      <c r="AJ1542" s="138"/>
      <c r="AK1542" s="138"/>
      <c r="AL1542" s="138"/>
      <c r="AM1542" s="139"/>
      <c r="AN1542" s="139"/>
      <c r="AO1542" s="139"/>
      <c r="AP1542" s="139"/>
      <c r="AQ1542" s="140" t="e">
        <f t="shared" si="74"/>
        <v>#N/A</v>
      </c>
      <c r="AR1542" s="103"/>
      <c r="AT1542" s="131" t="str">
        <f t="shared" si="75"/>
        <v>()</v>
      </c>
      <c r="AU1542" s="132" t="e">
        <f t="shared" si="73"/>
        <v>#N/A</v>
      </c>
    </row>
    <row r="1543" spans="1:47">
      <c r="A1543" s="134"/>
      <c r="B1543" s="134"/>
      <c r="C1543" s="135"/>
      <c r="D1543" s="135"/>
      <c r="E1543" s="135"/>
      <c r="F1543" s="135"/>
      <c r="G1543" s="135"/>
      <c r="H1543" s="135"/>
      <c r="I1543" s="135"/>
      <c r="J1543" s="135"/>
      <c r="K1543" s="135"/>
      <c r="L1543" s="135"/>
      <c r="M1543" s="135"/>
      <c r="N1543" s="136"/>
      <c r="O1543" s="137"/>
      <c r="P1543" s="136"/>
      <c r="Q1543" s="136"/>
      <c r="R1543" s="136"/>
      <c r="S1543" s="138"/>
      <c r="T1543" s="149"/>
      <c r="U1543" s="149"/>
      <c r="V1543" s="149"/>
      <c r="W1543" s="149"/>
      <c r="X1543" s="149"/>
      <c r="Y1543" s="149"/>
      <c r="Z1543" s="150"/>
      <c r="AA1543" s="150"/>
      <c r="AB1543" s="150"/>
      <c r="AC1543" s="138"/>
      <c r="AD1543" s="138"/>
      <c r="AE1543" s="138"/>
      <c r="AF1543" s="138"/>
      <c r="AG1543" s="138"/>
      <c r="AH1543" s="138"/>
      <c r="AI1543" s="138"/>
      <c r="AJ1543" s="138"/>
      <c r="AK1543" s="138"/>
      <c r="AL1543" s="138"/>
      <c r="AM1543" s="139"/>
      <c r="AN1543" s="139"/>
      <c r="AO1543" s="139"/>
      <c r="AP1543" s="139"/>
      <c r="AQ1543" s="140" t="e">
        <f t="shared" si="74"/>
        <v>#N/A</v>
      </c>
      <c r="AR1543" s="103"/>
      <c r="AT1543" s="131" t="str">
        <f t="shared" si="75"/>
        <v>()</v>
      </c>
      <c r="AU1543" s="132" t="e">
        <f t="shared" si="73"/>
        <v>#N/A</v>
      </c>
    </row>
    <row r="1544" spans="1:47">
      <c r="A1544" s="134"/>
      <c r="B1544" s="134"/>
      <c r="C1544" s="135"/>
      <c r="D1544" s="135"/>
      <c r="E1544" s="135"/>
      <c r="F1544" s="135"/>
      <c r="G1544" s="135"/>
      <c r="H1544" s="135"/>
      <c r="I1544" s="135"/>
      <c r="J1544" s="135"/>
      <c r="K1544" s="135"/>
      <c r="L1544" s="135"/>
      <c r="M1544" s="135"/>
      <c r="N1544" s="136"/>
      <c r="O1544" s="137"/>
      <c r="P1544" s="136"/>
      <c r="Q1544" s="136"/>
      <c r="R1544" s="136"/>
      <c r="S1544" s="138"/>
      <c r="T1544" s="149"/>
      <c r="U1544" s="149"/>
      <c r="V1544" s="149"/>
      <c r="W1544" s="149"/>
      <c r="X1544" s="149"/>
      <c r="Y1544" s="149"/>
      <c r="Z1544" s="150"/>
      <c r="AA1544" s="150"/>
      <c r="AB1544" s="150"/>
      <c r="AC1544" s="138"/>
      <c r="AD1544" s="138"/>
      <c r="AE1544" s="138"/>
      <c r="AF1544" s="138"/>
      <c r="AG1544" s="138"/>
      <c r="AH1544" s="138"/>
      <c r="AI1544" s="138"/>
      <c r="AJ1544" s="138"/>
      <c r="AK1544" s="138"/>
      <c r="AL1544" s="138"/>
      <c r="AM1544" s="139"/>
      <c r="AN1544" s="139"/>
      <c r="AO1544" s="139"/>
      <c r="AP1544" s="139"/>
      <c r="AQ1544" s="140" t="e">
        <f t="shared" si="74"/>
        <v>#N/A</v>
      </c>
      <c r="AR1544" s="103"/>
      <c r="AT1544" s="131" t="str">
        <f t="shared" si="75"/>
        <v>()</v>
      </c>
      <c r="AU1544" s="132" t="e">
        <f t="shared" si="73"/>
        <v>#N/A</v>
      </c>
    </row>
    <row r="1545" spans="1:47">
      <c r="A1545" s="134"/>
      <c r="B1545" s="134"/>
      <c r="C1545" s="135"/>
      <c r="D1545" s="135"/>
      <c r="E1545" s="135"/>
      <c r="F1545" s="135"/>
      <c r="G1545" s="135"/>
      <c r="H1545" s="135"/>
      <c r="I1545" s="135"/>
      <c r="J1545" s="135"/>
      <c r="K1545" s="135"/>
      <c r="L1545" s="135"/>
      <c r="M1545" s="135"/>
      <c r="N1545" s="136"/>
      <c r="O1545" s="137"/>
      <c r="P1545" s="136"/>
      <c r="Q1545" s="136"/>
      <c r="R1545" s="136"/>
      <c r="S1545" s="138"/>
      <c r="T1545" s="149"/>
      <c r="U1545" s="149"/>
      <c r="V1545" s="149"/>
      <c r="W1545" s="149"/>
      <c r="X1545" s="149"/>
      <c r="Y1545" s="149"/>
      <c r="Z1545" s="150"/>
      <c r="AA1545" s="150"/>
      <c r="AB1545" s="150"/>
      <c r="AC1545" s="138"/>
      <c r="AD1545" s="138"/>
      <c r="AE1545" s="138"/>
      <c r="AF1545" s="138"/>
      <c r="AG1545" s="138"/>
      <c r="AH1545" s="138"/>
      <c r="AI1545" s="138"/>
      <c r="AJ1545" s="138"/>
      <c r="AK1545" s="138"/>
      <c r="AL1545" s="138"/>
      <c r="AM1545" s="139"/>
      <c r="AN1545" s="139"/>
      <c r="AO1545" s="139"/>
      <c r="AP1545" s="139"/>
      <c r="AQ1545" s="140" t="e">
        <f t="shared" si="74"/>
        <v>#N/A</v>
      </c>
      <c r="AR1545" s="103"/>
      <c r="AT1545" s="131" t="str">
        <f t="shared" si="75"/>
        <v>()</v>
      </c>
      <c r="AU1545" s="132" t="e">
        <f t="shared" si="73"/>
        <v>#N/A</v>
      </c>
    </row>
    <row r="1546" spans="1:47">
      <c r="A1546" s="134"/>
      <c r="B1546" s="134"/>
      <c r="C1546" s="135"/>
      <c r="D1546" s="135"/>
      <c r="E1546" s="135"/>
      <c r="F1546" s="135"/>
      <c r="G1546" s="135"/>
      <c r="H1546" s="135"/>
      <c r="I1546" s="135"/>
      <c r="J1546" s="135"/>
      <c r="K1546" s="135"/>
      <c r="L1546" s="135"/>
      <c r="M1546" s="135"/>
      <c r="N1546" s="136"/>
      <c r="O1546" s="137"/>
      <c r="P1546" s="136"/>
      <c r="Q1546" s="136"/>
      <c r="R1546" s="136"/>
      <c r="S1546" s="138"/>
      <c r="T1546" s="149"/>
      <c r="U1546" s="149"/>
      <c r="V1546" s="149"/>
      <c r="W1546" s="149"/>
      <c r="X1546" s="149"/>
      <c r="Y1546" s="149"/>
      <c r="Z1546" s="150"/>
      <c r="AA1546" s="150"/>
      <c r="AB1546" s="150"/>
      <c r="AC1546" s="138"/>
      <c r="AD1546" s="138"/>
      <c r="AE1546" s="138"/>
      <c r="AF1546" s="138"/>
      <c r="AG1546" s="138"/>
      <c r="AH1546" s="138"/>
      <c r="AI1546" s="138"/>
      <c r="AJ1546" s="138"/>
      <c r="AK1546" s="138"/>
      <c r="AL1546" s="138"/>
      <c r="AM1546" s="139"/>
      <c r="AN1546" s="139"/>
      <c r="AO1546" s="139"/>
      <c r="AP1546" s="139"/>
      <c r="AQ1546" s="140" t="e">
        <f t="shared" si="74"/>
        <v>#N/A</v>
      </c>
      <c r="AR1546" s="103"/>
      <c r="AT1546" s="131" t="str">
        <f t="shared" si="75"/>
        <v>()</v>
      </c>
      <c r="AU1546" s="132" t="e">
        <f t="shared" si="73"/>
        <v>#N/A</v>
      </c>
    </row>
    <row r="1547" spans="1:47">
      <c r="A1547" s="134"/>
      <c r="B1547" s="134"/>
      <c r="C1547" s="135"/>
      <c r="D1547" s="135"/>
      <c r="E1547" s="135"/>
      <c r="F1547" s="135"/>
      <c r="G1547" s="135"/>
      <c r="H1547" s="135"/>
      <c r="I1547" s="135"/>
      <c r="J1547" s="135"/>
      <c r="K1547" s="135"/>
      <c r="L1547" s="135"/>
      <c r="M1547" s="135"/>
      <c r="N1547" s="136"/>
      <c r="O1547" s="137"/>
      <c r="P1547" s="136"/>
      <c r="Q1547" s="136"/>
      <c r="R1547" s="136"/>
      <c r="S1547" s="138"/>
      <c r="T1547" s="149"/>
      <c r="U1547" s="149"/>
      <c r="V1547" s="149"/>
      <c r="W1547" s="149"/>
      <c r="X1547" s="149"/>
      <c r="Y1547" s="149"/>
      <c r="Z1547" s="150"/>
      <c r="AA1547" s="150"/>
      <c r="AB1547" s="150"/>
      <c r="AC1547" s="138"/>
      <c r="AD1547" s="138"/>
      <c r="AE1547" s="138"/>
      <c r="AF1547" s="138"/>
      <c r="AG1547" s="138"/>
      <c r="AH1547" s="138"/>
      <c r="AI1547" s="138"/>
      <c r="AJ1547" s="138"/>
      <c r="AK1547" s="138"/>
      <c r="AL1547" s="138"/>
      <c r="AM1547" s="139"/>
      <c r="AN1547" s="139"/>
      <c r="AO1547" s="139"/>
      <c r="AP1547" s="139"/>
      <c r="AQ1547" s="140" t="e">
        <f t="shared" si="74"/>
        <v>#N/A</v>
      </c>
      <c r="AR1547" s="103"/>
      <c r="AT1547" s="131" t="str">
        <f t="shared" si="75"/>
        <v>()</v>
      </c>
      <c r="AU1547" s="132" t="e">
        <f t="shared" si="73"/>
        <v>#N/A</v>
      </c>
    </row>
    <row r="1548" spans="1:47">
      <c r="A1548" s="134"/>
      <c r="B1548" s="134"/>
      <c r="C1548" s="135"/>
      <c r="D1548" s="135"/>
      <c r="E1548" s="135"/>
      <c r="F1548" s="135"/>
      <c r="G1548" s="135"/>
      <c r="H1548" s="135"/>
      <c r="I1548" s="135"/>
      <c r="J1548" s="135"/>
      <c r="K1548" s="135"/>
      <c r="L1548" s="135"/>
      <c r="M1548" s="135"/>
      <c r="N1548" s="136"/>
      <c r="O1548" s="137"/>
      <c r="P1548" s="136"/>
      <c r="Q1548" s="136"/>
      <c r="R1548" s="136"/>
      <c r="S1548" s="138"/>
      <c r="T1548" s="149"/>
      <c r="U1548" s="149"/>
      <c r="V1548" s="149"/>
      <c r="W1548" s="149"/>
      <c r="X1548" s="149"/>
      <c r="Y1548" s="149"/>
      <c r="Z1548" s="150"/>
      <c r="AA1548" s="150"/>
      <c r="AB1548" s="150"/>
      <c r="AC1548" s="138"/>
      <c r="AD1548" s="138"/>
      <c r="AE1548" s="138"/>
      <c r="AF1548" s="138"/>
      <c r="AG1548" s="138"/>
      <c r="AH1548" s="138"/>
      <c r="AI1548" s="138"/>
      <c r="AJ1548" s="138"/>
      <c r="AK1548" s="138"/>
      <c r="AL1548" s="138"/>
      <c r="AM1548" s="139"/>
      <c r="AN1548" s="139"/>
      <c r="AO1548" s="139"/>
      <c r="AP1548" s="139"/>
      <c r="AQ1548" s="140" t="e">
        <f t="shared" si="74"/>
        <v>#N/A</v>
      </c>
      <c r="AR1548" s="103"/>
      <c r="AT1548" s="131" t="str">
        <f t="shared" si="75"/>
        <v>()</v>
      </c>
      <c r="AU1548" s="132" t="e">
        <f t="shared" si="73"/>
        <v>#N/A</v>
      </c>
    </row>
    <row r="1549" spans="1:47">
      <c r="A1549" s="134"/>
      <c r="B1549" s="134"/>
      <c r="C1549" s="135"/>
      <c r="D1549" s="135"/>
      <c r="E1549" s="135"/>
      <c r="F1549" s="135"/>
      <c r="G1549" s="135"/>
      <c r="H1549" s="135"/>
      <c r="I1549" s="135"/>
      <c r="J1549" s="135"/>
      <c r="K1549" s="135"/>
      <c r="L1549" s="135"/>
      <c r="M1549" s="135"/>
      <c r="N1549" s="136"/>
      <c r="O1549" s="137"/>
      <c r="P1549" s="136"/>
      <c r="Q1549" s="136"/>
      <c r="R1549" s="136"/>
      <c r="S1549" s="138"/>
      <c r="T1549" s="149"/>
      <c r="U1549" s="149"/>
      <c r="V1549" s="149"/>
      <c r="W1549" s="149"/>
      <c r="X1549" s="149"/>
      <c r="Y1549" s="149"/>
      <c r="Z1549" s="150"/>
      <c r="AA1549" s="150"/>
      <c r="AB1549" s="150"/>
      <c r="AC1549" s="138"/>
      <c r="AD1549" s="138"/>
      <c r="AE1549" s="138"/>
      <c r="AF1549" s="138"/>
      <c r="AG1549" s="138"/>
      <c r="AH1549" s="138"/>
      <c r="AI1549" s="138"/>
      <c r="AJ1549" s="138"/>
      <c r="AK1549" s="138"/>
      <c r="AL1549" s="138"/>
      <c r="AM1549" s="139"/>
      <c r="AN1549" s="139"/>
      <c r="AO1549" s="139"/>
      <c r="AP1549" s="139"/>
      <c r="AQ1549" s="140" t="e">
        <f t="shared" si="74"/>
        <v>#N/A</v>
      </c>
      <c r="AR1549" s="103"/>
      <c r="AT1549" s="131" t="str">
        <f t="shared" si="75"/>
        <v>()</v>
      </c>
      <c r="AU1549" s="132" t="e">
        <f t="shared" si="73"/>
        <v>#N/A</v>
      </c>
    </row>
    <row r="1550" spans="1:47">
      <c r="A1550" s="134"/>
      <c r="B1550" s="134"/>
      <c r="C1550" s="135"/>
      <c r="D1550" s="135"/>
      <c r="E1550" s="135"/>
      <c r="F1550" s="135"/>
      <c r="G1550" s="135"/>
      <c r="H1550" s="135"/>
      <c r="I1550" s="135"/>
      <c r="J1550" s="135"/>
      <c r="K1550" s="135"/>
      <c r="L1550" s="135"/>
      <c r="M1550" s="135"/>
      <c r="N1550" s="136"/>
      <c r="O1550" s="137"/>
      <c r="P1550" s="136"/>
      <c r="Q1550" s="136"/>
      <c r="R1550" s="136"/>
      <c r="S1550" s="138"/>
      <c r="T1550" s="149"/>
      <c r="U1550" s="149"/>
      <c r="V1550" s="149"/>
      <c r="W1550" s="149"/>
      <c r="X1550" s="149"/>
      <c r="Y1550" s="149"/>
      <c r="Z1550" s="150"/>
      <c r="AA1550" s="150"/>
      <c r="AB1550" s="150"/>
      <c r="AC1550" s="138"/>
      <c r="AD1550" s="138"/>
      <c r="AE1550" s="138"/>
      <c r="AF1550" s="138"/>
      <c r="AG1550" s="138"/>
      <c r="AH1550" s="138"/>
      <c r="AI1550" s="138"/>
      <c r="AJ1550" s="138"/>
      <c r="AK1550" s="138"/>
      <c r="AL1550" s="138"/>
      <c r="AM1550" s="139"/>
      <c r="AN1550" s="139"/>
      <c r="AO1550" s="139"/>
      <c r="AP1550" s="139"/>
      <c r="AQ1550" s="140" t="e">
        <f t="shared" si="74"/>
        <v>#N/A</v>
      </c>
      <c r="AR1550" s="103"/>
      <c r="AT1550" s="131" t="str">
        <f t="shared" si="75"/>
        <v>()</v>
      </c>
      <c r="AU1550" s="132" t="e">
        <f t="shared" si="73"/>
        <v>#N/A</v>
      </c>
    </row>
    <row r="1551" spans="1:47">
      <c r="A1551" s="134"/>
      <c r="B1551" s="134"/>
      <c r="C1551" s="135"/>
      <c r="D1551" s="135"/>
      <c r="E1551" s="135"/>
      <c r="F1551" s="135"/>
      <c r="G1551" s="135"/>
      <c r="H1551" s="135"/>
      <c r="I1551" s="135"/>
      <c r="J1551" s="135"/>
      <c r="K1551" s="135"/>
      <c r="L1551" s="135"/>
      <c r="M1551" s="135"/>
      <c r="N1551" s="136"/>
      <c r="O1551" s="137"/>
      <c r="P1551" s="136"/>
      <c r="Q1551" s="136"/>
      <c r="R1551" s="136"/>
      <c r="S1551" s="138"/>
      <c r="T1551" s="149"/>
      <c r="U1551" s="149"/>
      <c r="V1551" s="149"/>
      <c r="W1551" s="149"/>
      <c r="X1551" s="149"/>
      <c r="Y1551" s="149"/>
      <c r="Z1551" s="150"/>
      <c r="AA1551" s="150"/>
      <c r="AB1551" s="150"/>
      <c r="AC1551" s="138"/>
      <c r="AD1551" s="138"/>
      <c r="AE1551" s="138"/>
      <c r="AF1551" s="138"/>
      <c r="AG1551" s="138"/>
      <c r="AH1551" s="138"/>
      <c r="AI1551" s="138"/>
      <c r="AJ1551" s="138"/>
      <c r="AK1551" s="138"/>
      <c r="AL1551" s="138"/>
      <c r="AM1551" s="139"/>
      <c r="AN1551" s="139"/>
      <c r="AO1551" s="139"/>
      <c r="AP1551" s="139"/>
      <c r="AQ1551" s="140" t="e">
        <f t="shared" si="74"/>
        <v>#N/A</v>
      </c>
      <c r="AR1551" s="103"/>
      <c r="AT1551" s="131" t="str">
        <f t="shared" si="75"/>
        <v>()</v>
      </c>
      <c r="AU1551" s="132" t="e">
        <f t="shared" si="73"/>
        <v>#N/A</v>
      </c>
    </row>
    <row r="1552" spans="1:47">
      <c r="A1552" s="134"/>
      <c r="B1552" s="134"/>
      <c r="C1552" s="135"/>
      <c r="D1552" s="135"/>
      <c r="E1552" s="135"/>
      <c r="F1552" s="135"/>
      <c r="G1552" s="135"/>
      <c r="H1552" s="135"/>
      <c r="I1552" s="135"/>
      <c r="J1552" s="135"/>
      <c r="K1552" s="135"/>
      <c r="L1552" s="135"/>
      <c r="M1552" s="135"/>
      <c r="N1552" s="136"/>
      <c r="O1552" s="137"/>
      <c r="P1552" s="136"/>
      <c r="Q1552" s="136"/>
      <c r="R1552" s="136"/>
      <c r="S1552" s="138"/>
      <c r="T1552" s="149"/>
      <c r="U1552" s="149"/>
      <c r="V1552" s="149"/>
      <c r="W1552" s="149"/>
      <c r="X1552" s="149"/>
      <c r="Y1552" s="149"/>
      <c r="Z1552" s="150"/>
      <c r="AA1552" s="150"/>
      <c r="AB1552" s="150"/>
      <c r="AC1552" s="138"/>
      <c r="AD1552" s="138"/>
      <c r="AE1552" s="138"/>
      <c r="AF1552" s="138"/>
      <c r="AG1552" s="138"/>
      <c r="AH1552" s="138"/>
      <c r="AI1552" s="138"/>
      <c r="AJ1552" s="138"/>
      <c r="AK1552" s="138"/>
      <c r="AL1552" s="138"/>
      <c r="AM1552" s="139"/>
      <c r="AN1552" s="139"/>
      <c r="AO1552" s="139"/>
      <c r="AP1552" s="139"/>
      <c r="AQ1552" s="140" t="e">
        <f t="shared" si="74"/>
        <v>#N/A</v>
      </c>
      <c r="AR1552" s="103"/>
      <c r="AT1552" s="131" t="str">
        <f t="shared" si="75"/>
        <v>()</v>
      </c>
      <c r="AU1552" s="132" t="e">
        <f t="shared" si="73"/>
        <v>#N/A</v>
      </c>
    </row>
    <row r="1553" spans="1:47">
      <c r="A1553" s="134"/>
      <c r="B1553" s="134"/>
      <c r="C1553" s="135"/>
      <c r="D1553" s="135"/>
      <c r="E1553" s="135"/>
      <c r="F1553" s="135"/>
      <c r="G1553" s="135"/>
      <c r="H1553" s="135"/>
      <c r="I1553" s="135"/>
      <c r="J1553" s="135"/>
      <c r="K1553" s="135"/>
      <c r="L1553" s="135"/>
      <c r="M1553" s="135"/>
      <c r="N1553" s="136"/>
      <c r="O1553" s="137"/>
      <c r="P1553" s="136"/>
      <c r="Q1553" s="136"/>
      <c r="R1553" s="136"/>
      <c r="S1553" s="138"/>
      <c r="T1553" s="149"/>
      <c r="U1553" s="149"/>
      <c r="V1553" s="149"/>
      <c r="W1553" s="149"/>
      <c r="X1553" s="149"/>
      <c r="Y1553" s="149"/>
      <c r="Z1553" s="150"/>
      <c r="AA1553" s="150"/>
      <c r="AB1553" s="150"/>
      <c r="AC1553" s="138"/>
      <c r="AD1553" s="138"/>
      <c r="AE1553" s="138"/>
      <c r="AF1553" s="138"/>
      <c r="AG1553" s="138"/>
      <c r="AH1553" s="138"/>
      <c r="AI1553" s="138"/>
      <c r="AJ1553" s="138"/>
      <c r="AK1553" s="138"/>
      <c r="AL1553" s="138"/>
      <c r="AM1553" s="139"/>
      <c r="AN1553" s="139"/>
      <c r="AO1553" s="139"/>
      <c r="AP1553" s="139"/>
      <c r="AQ1553" s="140" t="e">
        <f t="shared" si="74"/>
        <v>#N/A</v>
      </c>
      <c r="AR1553" s="103"/>
      <c r="AT1553" s="131" t="str">
        <f t="shared" si="75"/>
        <v>()</v>
      </c>
      <c r="AU1553" s="132" t="e">
        <f t="shared" si="73"/>
        <v>#N/A</v>
      </c>
    </row>
    <row r="1554" spans="1:47">
      <c r="A1554" s="134"/>
      <c r="B1554" s="134"/>
      <c r="C1554" s="135"/>
      <c r="D1554" s="135"/>
      <c r="E1554" s="135"/>
      <c r="F1554" s="135"/>
      <c r="G1554" s="135"/>
      <c r="H1554" s="135"/>
      <c r="I1554" s="135"/>
      <c r="J1554" s="135"/>
      <c r="K1554" s="135"/>
      <c r="L1554" s="135"/>
      <c r="M1554" s="135"/>
      <c r="N1554" s="136"/>
      <c r="O1554" s="137"/>
      <c r="P1554" s="136"/>
      <c r="Q1554" s="136"/>
      <c r="R1554" s="136"/>
      <c r="S1554" s="138"/>
      <c r="T1554" s="149"/>
      <c r="U1554" s="149"/>
      <c r="V1554" s="149"/>
      <c r="W1554" s="149"/>
      <c r="X1554" s="149"/>
      <c r="Y1554" s="149"/>
      <c r="Z1554" s="150"/>
      <c r="AA1554" s="150"/>
      <c r="AB1554" s="150"/>
      <c r="AC1554" s="138"/>
      <c r="AD1554" s="138"/>
      <c r="AE1554" s="138"/>
      <c r="AF1554" s="138"/>
      <c r="AG1554" s="138"/>
      <c r="AH1554" s="138"/>
      <c r="AI1554" s="138"/>
      <c r="AJ1554" s="138"/>
      <c r="AK1554" s="138"/>
      <c r="AL1554" s="138"/>
      <c r="AM1554" s="139"/>
      <c r="AN1554" s="139"/>
      <c r="AO1554" s="139"/>
      <c r="AP1554" s="139"/>
      <c r="AQ1554" s="140" t="e">
        <f t="shared" si="74"/>
        <v>#N/A</v>
      </c>
      <c r="AR1554" s="103"/>
      <c r="AT1554" s="131" t="str">
        <f t="shared" si="75"/>
        <v>()</v>
      </c>
      <c r="AU1554" s="132" t="e">
        <f t="shared" si="73"/>
        <v>#N/A</v>
      </c>
    </row>
    <row r="1555" spans="1:47">
      <c r="A1555" s="134"/>
      <c r="B1555" s="134"/>
      <c r="C1555" s="135"/>
      <c r="D1555" s="135"/>
      <c r="E1555" s="135"/>
      <c r="F1555" s="135"/>
      <c r="G1555" s="135"/>
      <c r="H1555" s="135"/>
      <c r="I1555" s="135"/>
      <c r="J1555" s="135"/>
      <c r="K1555" s="135"/>
      <c r="L1555" s="135"/>
      <c r="M1555" s="135"/>
      <c r="N1555" s="136"/>
      <c r="O1555" s="137"/>
      <c r="P1555" s="136"/>
      <c r="Q1555" s="136"/>
      <c r="R1555" s="136"/>
      <c r="S1555" s="138"/>
      <c r="T1555" s="149"/>
      <c r="U1555" s="149"/>
      <c r="V1555" s="149"/>
      <c r="W1555" s="149"/>
      <c r="X1555" s="149"/>
      <c r="Y1555" s="149"/>
      <c r="Z1555" s="150"/>
      <c r="AA1555" s="150"/>
      <c r="AB1555" s="150"/>
      <c r="AC1555" s="138"/>
      <c r="AD1555" s="138"/>
      <c r="AE1555" s="138"/>
      <c r="AF1555" s="138"/>
      <c r="AG1555" s="138"/>
      <c r="AH1555" s="138"/>
      <c r="AI1555" s="138"/>
      <c r="AJ1555" s="138"/>
      <c r="AK1555" s="138"/>
      <c r="AL1555" s="138"/>
      <c r="AM1555" s="139"/>
      <c r="AN1555" s="139"/>
      <c r="AO1555" s="139"/>
      <c r="AP1555" s="139"/>
      <c r="AQ1555" s="140" t="e">
        <f t="shared" si="74"/>
        <v>#N/A</v>
      </c>
      <c r="AR1555" s="103"/>
      <c r="AT1555" s="131" t="str">
        <f t="shared" si="75"/>
        <v>()</v>
      </c>
      <c r="AU1555" s="132" t="e">
        <f t="shared" si="73"/>
        <v>#N/A</v>
      </c>
    </row>
    <row r="1556" spans="1:47">
      <c r="A1556" s="134"/>
      <c r="B1556" s="134"/>
      <c r="C1556" s="135"/>
      <c r="D1556" s="135"/>
      <c r="E1556" s="135"/>
      <c r="F1556" s="135"/>
      <c r="G1556" s="135"/>
      <c r="H1556" s="135"/>
      <c r="I1556" s="135"/>
      <c r="J1556" s="135"/>
      <c r="K1556" s="135"/>
      <c r="L1556" s="135"/>
      <c r="M1556" s="135"/>
      <c r="N1556" s="136"/>
      <c r="O1556" s="137"/>
      <c r="P1556" s="136"/>
      <c r="Q1556" s="136"/>
      <c r="R1556" s="136"/>
      <c r="S1556" s="138"/>
      <c r="T1556" s="149"/>
      <c r="U1556" s="149"/>
      <c r="V1556" s="149"/>
      <c r="W1556" s="149"/>
      <c r="X1556" s="149"/>
      <c r="Y1556" s="149"/>
      <c r="Z1556" s="150"/>
      <c r="AA1556" s="150"/>
      <c r="AB1556" s="150"/>
      <c r="AC1556" s="138"/>
      <c r="AD1556" s="138"/>
      <c r="AE1556" s="138"/>
      <c r="AF1556" s="138"/>
      <c r="AG1556" s="138"/>
      <c r="AH1556" s="138"/>
      <c r="AI1556" s="138"/>
      <c r="AJ1556" s="138"/>
      <c r="AK1556" s="138"/>
      <c r="AL1556" s="138"/>
      <c r="AM1556" s="139"/>
      <c r="AN1556" s="139"/>
      <c r="AO1556" s="139"/>
      <c r="AP1556" s="139"/>
      <c r="AQ1556" s="140" t="e">
        <f t="shared" si="74"/>
        <v>#N/A</v>
      </c>
      <c r="AR1556" s="103"/>
      <c r="AT1556" s="131" t="str">
        <f t="shared" si="75"/>
        <v>()</v>
      </c>
      <c r="AU1556" s="132" t="e">
        <f t="shared" si="73"/>
        <v>#N/A</v>
      </c>
    </row>
    <row r="1557" spans="1:47">
      <c r="A1557" s="134"/>
      <c r="B1557" s="134"/>
      <c r="C1557" s="135"/>
      <c r="D1557" s="135"/>
      <c r="E1557" s="135"/>
      <c r="F1557" s="135"/>
      <c r="G1557" s="135"/>
      <c r="H1557" s="135"/>
      <c r="I1557" s="135"/>
      <c r="J1557" s="135"/>
      <c r="K1557" s="135"/>
      <c r="L1557" s="135"/>
      <c r="M1557" s="135"/>
      <c r="N1557" s="136"/>
      <c r="O1557" s="137"/>
      <c r="P1557" s="136"/>
      <c r="Q1557" s="136"/>
      <c r="R1557" s="136"/>
      <c r="S1557" s="138"/>
      <c r="T1557" s="149"/>
      <c r="U1557" s="149"/>
      <c r="V1557" s="149"/>
      <c r="W1557" s="149"/>
      <c r="X1557" s="149"/>
      <c r="Y1557" s="149"/>
      <c r="Z1557" s="150"/>
      <c r="AA1557" s="150"/>
      <c r="AB1557" s="150"/>
      <c r="AC1557" s="138"/>
      <c r="AD1557" s="138"/>
      <c r="AE1557" s="138"/>
      <c r="AF1557" s="138"/>
      <c r="AG1557" s="138"/>
      <c r="AH1557" s="138"/>
      <c r="AI1557" s="138"/>
      <c r="AJ1557" s="138"/>
      <c r="AK1557" s="138"/>
      <c r="AL1557" s="138"/>
      <c r="AM1557" s="139"/>
      <c r="AN1557" s="139"/>
      <c r="AO1557" s="139"/>
      <c r="AP1557" s="139"/>
      <c r="AQ1557" s="140" t="e">
        <f t="shared" si="74"/>
        <v>#N/A</v>
      </c>
      <c r="AR1557" s="103"/>
      <c r="AT1557" s="131" t="str">
        <f t="shared" si="75"/>
        <v>()</v>
      </c>
      <c r="AU1557" s="132" t="e">
        <f t="shared" si="73"/>
        <v>#N/A</v>
      </c>
    </row>
    <row r="1558" spans="1:47">
      <c r="A1558" s="134"/>
      <c r="B1558" s="134"/>
      <c r="C1558" s="135"/>
      <c r="D1558" s="135"/>
      <c r="E1558" s="135"/>
      <c r="F1558" s="135"/>
      <c r="G1558" s="135"/>
      <c r="H1558" s="135"/>
      <c r="I1558" s="135"/>
      <c r="J1558" s="135"/>
      <c r="K1558" s="135"/>
      <c r="L1558" s="135"/>
      <c r="M1558" s="135"/>
      <c r="N1558" s="136"/>
      <c r="O1558" s="137"/>
      <c r="P1558" s="136"/>
      <c r="Q1558" s="136"/>
      <c r="R1558" s="136"/>
      <c r="S1558" s="138"/>
      <c r="T1558" s="149"/>
      <c r="U1558" s="149"/>
      <c r="V1558" s="149"/>
      <c r="W1558" s="149"/>
      <c r="X1558" s="149"/>
      <c r="Y1558" s="149"/>
      <c r="Z1558" s="150"/>
      <c r="AA1558" s="150"/>
      <c r="AB1558" s="150"/>
      <c r="AC1558" s="138"/>
      <c r="AD1558" s="138"/>
      <c r="AE1558" s="138"/>
      <c r="AF1558" s="138"/>
      <c r="AG1558" s="138"/>
      <c r="AH1558" s="138"/>
      <c r="AI1558" s="138"/>
      <c r="AJ1558" s="138"/>
      <c r="AK1558" s="138"/>
      <c r="AL1558" s="138"/>
      <c r="AM1558" s="139"/>
      <c r="AN1558" s="139"/>
      <c r="AO1558" s="139"/>
      <c r="AP1558" s="139"/>
      <c r="AQ1558" s="140" t="e">
        <f t="shared" si="74"/>
        <v>#N/A</v>
      </c>
      <c r="AR1558" s="103"/>
      <c r="AT1558" s="131" t="str">
        <f t="shared" si="75"/>
        <v>()</v>
      </c>
      <c r="AU1558" s="132" t="e">
        <f t="shared" si="73"/>
        <v>#N/A</v>
      </c>
    </row>
    <row r="1559" spans="1:47">
      <c r="A1559" s="134"/>
      <c r="B1559" s="134"/>
      <c r="C1559" s="135"/>
      <c r="D1559" s="135"/>
      <c r="E1559" s="135"/>
      <c r="F1559" s="135"/>
      <c r="G1559" s="135"/>
      <c r="H1559" s="135"/>
      <c r="I1559" s="135"/>
      <c r="J1559" s="135"/>
      <c r="K1559" s="135"/>
      <c r="L1559" s="135"/>
      <c r="M1559" s="135"/>
      <c r="N1559" s="136"/>
      <c r="O1559" s="137"/>
      <c r="P1559" s="136"/>
      <c r="Q1559" s="136"/>
      <c r="R1559" s="136"/>
      <c r="S1559" s="138"/>
      <c r="T1559" s="149"/>
      <c r="U1559" s="149"/>
      <c r="V1559" s="149"/>
      <c r="W1559" s="149"/>
      <c r="X1559" s="149"/>
      <c r="Y1559" s="149"/>
      <c r="Z1559" s="150"/>
      <c r="AA1559" s="150"/>
      <c r="AB1559" s="150"/>
      <c r="AC1559" s="138"/>
      <c r="AD1559" s="138"/>
      <c r="AE1559" s="138"/>
      <c r="AF1559" s="138"/>
      <c r="AG1559" s="138"/>
      <c r="AH1559" s="138"/>
      <c r="AI1559" s="138"/>
      <c r="AJ1559" s="138"/>
      <c r="AK1559" s="138"/>
      <c r="AL1559" s="138"/>
      <c r="AM1559" s="139"/>
      <c r="AN1559" s="139"/>
      <c r="AO1559" s="139"/>
      <c r="AP1559" s="139"/>
      <c r="AQ1559" s="140" t="e">
        <f t="shared" si="74"/>
        <v>#N/A</v>
      </c>
      <c r="AR1559" s="103"/>
      <c r="AT1559" s="131" t="str">
        <f t="shared" si="75"/>
        <v>()</v>
      </c>
      <c r="AU1559" s="132" t="e">
        <f t="shared" si="73"/>
        <v>#N/A</v>
      </c>
    </row>
    <row r="1560" spans="1:47">
      <c r="A1560" s="134"/>
      <c r="B1560" s="134"/>
      <c r="C1560" s="135"/>
      <c r="D1560" s="135"/>
      <c r="E1560" s="135"/>
      <c r="F1560" s="135"/>
      <c r="G1560" s="135"/>
      <c r="H1560" s="135"/>
      <c r="I1560" s="135"/>
      <c r="J1560" s="135"/>
      <c r="K1560" s="135"/>
      <c r="L1560" s="135"/>
      <c r="M1560" s="135"/>
      <c r="N1560" s="136"/>
      <c r="O1560" s="137"/>
      <c r="P1560" s="136"/>
      <c r="Q1560" s="136"/>
      <c r="R1560" s="136"/>
      <c r="S1560" s="138"/>
      <c r="T1560" s="149"/>
      <c r="U1560" s="149"/>
      <c r="V1560" s="149"/>
      <c r="W1560" s="149"/>
      <c r="X1560" s="149"/>
      <c r="Y1560" s="149"/>
      <c r="Z1560" s="150"/>
      <c r="AA1560" s="150"/>
      <c r="AB1560" s="150"/>
      <c r="AC1560" s="138"/>
      <c r="AD1560" s="138"/>
      <c r="AE1560" s="138"/>
      <c r="AF1560" s="138"/>
      <c r="AG1560" s="138"/>
      <c r="AH1560" s="138"/>
      <c r="AI1560" s="138"/>
      <c r="AJ1560" s="138"/>
      <c r="AK1560" s="138"/>
      <c r="AL1560" s="138"/>
      <c r="AM1560" s="139"/>
      <c r="AN1560" s="139"/>
      <c r="AO1560" s="139"/>
      <c r="AP1560" s="139"/>
      <c r="AQ1560" s="140" t="e">
        <f t="shared" si="74"/>
        <v>#N/A</v>
      </c>
      <c r="AR1560" s="103"/>
      <c r="AT1560" s="131" t="str">
        <f t="shared" si="75"/>
        <v>()</v>
      </c>
      <c r="AU1560" s="132" t="e">
        <f t="shared" si="73"/>
        <v>#N/A</v>
      </c>
    </row>
    <row r="1561" spans="1:47">
      <c r="A1561" s="134"/>
      <c r="B1561" s="134"/>
      <c r="C1561" s="135"/>
      <c r="D1561" s="135"/>
      <c r="E1561" s="135"/>
      <c r="F1561" s="135"/>
      <c r="G1561" s="135"/>
      <c r="H1561" s="135"/>
      <c r="I1561" s="135"/>
      <c r="J1561" s="135"/>
      <c r="K1561" s="135"/>
      <c r="L1561" s="135"/>
      <c r="M1561" s="135"/>
      <c r="N1561" s="136"/>
      <c r="O1561" s="137"/>
      <c r="P1561" s="136"/>
      <c r="Q1561" s="136"/>
      <c r="R1561" s="136"/>
      <c r="S1561" s="138"/>
      <c r="T1561" s="149"/>
      <c r="U1561" s="149"/>
      <c r="V1561" s="149"/>
      <c r="W1561" s="149"/>
      <c r="X1561" s="149"/>
      <c r="Y1561" s="149"/>
      <c r="Z1561" s="150"/>
      <c r="AA1561" s="150"/>
      <c r="AB1561" s="150"/>
      <c r="AC1561" s="138"/>
      <c r="AD1561" s="138"/>
      <c r="AE1561" s="138"/>
      <c r="AF1561" s="138"/>
      <c r="AG1561" s="138"/>
      <c r="AH1561" s="138"/>
      <c r="AI1561" s="138"/>
      <c r="AJ1561" s="138"/>
      <c r="AK1561" s="138"/>
      <c r="AL1561" s="138"/>
      <c r="AM1561" s="139"/>
      <c r="AN1561" s="139"/>
      <c r="AO1561" s="139"/>
      <c r="AP1561" s="139"/>
      <c r="AQ1561" s="140" t="e">
        <f t="shared" si="74"/>
        <v>#N/A</v>
      </c>
      <c r="AR1561" s="103"/>
      <c r="AT1561" s="131" t="str">
        <f t="shared" si="75"/>
        <v>()</v>
      </c>
      <c r="AU1561" s="132" t="e">
        <f t="shared" si="73"/>
        <v>#N/A</v>
      </c>
    </row>
    <row r="1562" spans="1:47">
      <c r="A1562" s="134"/>
      <c r="B1562" s="134"/>
      <c r="C1562" s="135"/>
      <c r="D1562" s="135"/>
      <c r="E1562" s="135"/>
      <c r="F1562" s="135"/>
      <c r="G1562" s="135"/>
      <c r="H1562" s="135"/>
      <c r="I1562" s="135"/>
      <c r="J1562" s="135"/>
      <c r="K1562" s="135"/>
      <c r="L1562" s="135"/>
      <c r="M1562" s="135"/>
      <c r="N1562" s="136"/>
      <c r="O1562" s="137"/>
      <c r="P1562" s="136"/>
      <c r="Q1562" s="136"/>
      <c r="R1562" s="136"/>
      <c r="S1562" s="138"/>
      <c r="T1562" s="149"/>
      <c r="U1562" s="149"/>
      <c r="V1562" s="149"/>
      <c r="W1562" s="149"/>
      <c r="X1562" s="149"/>
      <c r="Y1562" s="149"/>
      <c r="Z1562" s="150"/>
      <c r="AA1562" s="150"/>
      <c r="AB1562" s="150"/>
      <c r="AC1562" s="138"/>
      <c r="AD1562" s="138"/>
      <c r="AE1562" s="138"/>
      <c r="AF1562" s="138"/>
      <c r="AG1562" s="138"/>
      <c r="AH1562" s="138"/>
      <c r="AI1562" s="138"/>
      <c r="AJ1562" s="138"/>
      <c r="AK1562" s="138"/>
      <c r="AL1562" s="138"/>
      <c r="AM1562" s="139"/>
      <c r="AN1562" s="139"/>
      <c r="AO1562" s="139"/>
      <c r="AP1562" s="139"/>
      <c r="AQ1562" s="140" t="e">
        <f t="shared" si="74"/>
        <v>#N/A</v>
      </c>
      <c r="AR1562" s="103"/>
      <c r="AT1562" s="131" t="str">
        <f t="shared" si="75"/>
        <v>()</v>
      </c>
      <c r="AU1562" s="132" t="e">
        <f t="shared" si="73"/>
        <v>#N/A</v>
      </c>
    </row>
    <row r="1563" spans="1:47">
      <c r="A1563" s="134"/>
      <c r="B1563" s="134"/>
      <c r="C1563" s="135"/>
      <c r="D1563" s="135"/>
      <c r="E1563" s="135"/>
      <c r="F1563" s="135"/>
      <c r="G1563" s="135"/>
      <c r="H1563" s="135"/>
      <c r="I1563" s="135"/>
      <c r="J1563" s="135"/>
      <c r="K1563" s="135"/>
      <c r="L1563" s="135"/>
      <c r="M1563" s="135"/>
      <c r="N1563" s="136"/>
      <c r="O1563" s="137"/>
      <c r="P1563" s="136"/>
      <c r="Q1563" s="136"/>
      <c r="R1563" s="136"/>
      <c r="S1563" s="138"/>
      <c r="T1563" s="149"/>
      <c r="U1563" s="149"/>
      <c r="V1563" s="149"/>
      <c r="W1563" s="149"/>
      <c r="X1563" s="149"/>
      <c r="Y1563" s="149"/>
      <c r="Z1563" s="150"/>
      <c r="AA1563" s="150"/>
      <c r="AB1563" s="150"/>
      <c r="AC1563" s="138"/>
      <c r="AD1563" s="138"/>
      <c r="AE1563" s="138"/>
      <c r="AF1563" s="138"/>
      <c r="AG1563" s="138"/>
      <c r="AH1563" s="138"/>
      <c r="AI1563" s="138"/>
      <c r="AJ1563" s="138"/>
      <c r="AK1563" s="138"/>
      <c r="AL1563" s="138"/>
      <c r="AM1563" s="139"/>
      <c r="AN1563" s="139"/>
      <c r="AO1563" s="139"/>
      <c r="AP1563" s="139"/>
      <c r="AQ1563" s="140" t="e">
        <f t="shared" si="74"/>
        <v>#N/A</v>
      </c>
      <c r="AR1563" s="103"/>
      <c r="AT1563" s="131" t="str">
        <f t="shared" si="75"/>
        <v>()</v>
      </c>
      <c r="AU1563" s="132" t="e">
        <f t="shared" si="73"/>
        <v>#N/A</v>
      </c>
    </row>
    <row r="1564" spans="1:47">
      <c r="A1564" s="134"/>
      <c r="B1564" s="134"/>
      <c r="C1564" s="135"/>
      <c r="D1564" s="135"/>
      <c r="E1564" s="135"/>
      <c r="F1564" s="135"/>
      <c r="G1564" s="135"/>
      <c r="H1564" s="135"/>
      <c r="I1564" s="135"/>
      <c r="J1564" s="135"/>
      <c r="K1564" s="135"/>
      <c r="L1564" s="135"/>
      <c r="M1564" s="135"/>
      <c r="N1564" s="136"/>
      <c r="O1564" s="137"/>
      <c r="P1564" s="136"/>
      <c r="Q1564" s="136"/>
      <c r="R1564" s="136"/>
      <c r="S1564" s="138"/>
      <c r="T1564" s="149"/>
      <c r="U1564" s="149"/>
      <c r="V1564" s="149"/>
      <c r="W1564" s="149"/>
      <c r="X1564" s="149"/>
      <c r="Y1564" s="149"/>
      <c r="Z1564" s="150"/>
      <c r="AA1564" s="150"/>
      <c r="AB1564" s="150"/>
      <c r="AC1564" s="138"/>
      <c r="AD1564" s="138"/>
      <c r="AE1564" s="138"/>
      <c r="AF1564" s="138"/>
      <c r="AG1564" s="138"/>
      <c r="AH1564" s="138"/>
      <c r="AI1564" s="138"/>
      <c r="AJ1564" s="138"/>
      <c r="AK1564" s="138"/>
      <c r="AL1564" s="138"/>
      <c r="AM1564" s="139"/>
      <c r="AN1564" s="139"/>
      <c r="AO1564" s="139"/>
      <c r="AP1564" s="139"/>
      <c r="AQ1564" s="140" t="e">
        <f t="shared" si="74"/>
        <v>#N/A</v>
      </c>
      <c r="AR1564" s="103"/>
      <c r="AT1564" s="131" t="str">
        <f t="shared" si="75"/>
        <v>()</v>
      </c>
      <c r="AU1564" s="132" t="e">
        <f t="shared" si="73"/>
        <v>#N/A</v>
      </c>
    </row>
    <row r="1565" spans="1:47">
      <c r="A1565" s="134"/>
      <c r="B1565" s="134"/>
      <c r="C1565" s="135"/>
      <c r="D1565" s="135"/>
      <c r="E1565" s="135"/>
      <c r="F1565" s="135"/>
      <c r="G1565" s="135"/>
      <c r="H1565" s="135"/>
      <c r="I1565" s="135"/>
      <c r="J1565" s="135"/>
      <c r="K1565" s="135"/>
      <c r="L1565" s="135"/>
      <c r="M1565" s="135"/>
      <c r="N1565" s="136"/>
      <c r="O1565" s="137"/>
      <c r="P1565" s="136"/>
      <c r="Q1565" s="136"/>
      <c r="R1565" s="136"/>
      <c r="S1565" s="138"/>
      <c r="T1565" s="149"/>
      <c r="U1565" s="149"/>
      <c r="V1565" s="149"/>
      <c r="W1565" s="149"/>
      <c r="X1565" s="149"/>
      <c r="Y1565" s="149"/>
      <c r="Z1565" s="150"/>
      <c r="AA1565" s="150"/>
      <c r="AB1565" s="150"/>
      <c r="AC1565" s="138"/>
      <c r="AD1565" s="138"/>
      <c r="AE1565" s="138"/>
      <c r="AF1565" s="138"/>
      <c r="AG1565" s="138"/>
      <c r="AH1565" s="138"/>
      <c r="AI1565" s="138"/>
      <c r="AJ1565" s="138"/>
      <c r="AK1565" s="138"/>
      <c r="AL1565" s="138"/>
      <c r="AM1565" s="139"/>
      <c r="AN1565" s="139"/>
      <c r="AO1565" s="139"/>
      <c r="AP1565" s="139"/>
      <c r="AQ1565" s="140" t="e">
        <f t="shared" si="74"/>
        <v>#N/A</v>
      </c>
      <c r="AR1565" s="103"/>
      <c r="AT1565" s="131" t="str">
        <f t="shared" si="75"/>
        <v>()</v>
      </c>
      <c r="AU1565" s="132" t="e">
        <f t="shared" si="73"/>
        <v>#N/A</v>
      </c>
    </row>
    <row r="1566" spans="1:47">
      <c r="A1566" s="134"/>
      <c r="B1566" s="134"/>
      <c r="C1566" s="135"/>
      <c r="D1566" s="135"/>
      <c r="E1566" s="135"/>
      <c r="F1566" s="135"/>
      <c r="G1566" s="135"/>
      <c r="H1566" s="135"/>
      <c r="I1566" s="135"/>
      <c r="J1566" s="135"/>
      <c r="K1566" s="135"/>
      <c r="L1566" s="135"/>
      <c r="M1566" s="135"/>
      <c r="N1566" s="136"/>
      <c r="O1566" s="137"/>
      <c r="P1566" s="136"/>
      <c r="Q1566" s="136"/>
      <c r="R1566" s="136"/>
      <c r="S1566" s="138"/>
      <c r="T1566" s="149"/>
      <c r="U1566" s="149"/>
      <c r="V1566" s="149"/>
      <c r="W1566" s="149"/>
      <c r="X1566" s="149"/>
      <c r="Y1566" s="149"/>
      <c r="Z1566" s="150"/>
      <c r="AA1566" s="150"/>
      <c r="AB1566" s="150"/>
      <c r="AC1566" s="138"/>
      <c r="AD1566" s="138"/>
      <c r="AE1566" s="138"/>
      <c r="AF1566" s="138"/>
      <c r="AG1566" s="138"/>
      <c r="AH1566" s="138"/>
      <c r="AI1566" s="138"/>
      <c r="AJ1566" s="138"/>
      <c r="AK1566" s="138"/>
      <c r="AL1566" s="138"/>
      <c r="AM1566" s="139"/>
      <c r="AN1566" s="139"/>
      <c r="AO1566" s="139"/>
      <c r="AP1566" s="139"/>
      <c r="AQ1566" s="140" t="e">
        <f t="shared" si="74"/>
        <v>#N/A</v>
      </c>
      <c r="AR1566" s="103"/>
      <c r="AT1566" s="131" t="str">
        <f t="shared" si="75"/>
        <v>()</v>
      </c>
      <c r="AU1566" s="132" t="e">
        <f t="shared" ref="AU1566:AU1620" si="76">AT1566&amp;IF(COUNTIF(AQ1567:AQ2478,AQ1566),"，"&amp;VLOOKUP(AQ1566,AQ1567:AU2478,5,0),"")</f>
        <v>#N/A</v>
      </c>
    </row>
    <row r="1567" spans="1:47">
      <c r="A1567" s="134"/>
      <c r="B1567" s="134"/>
      <c r="C1567" s="135"/>
      <c r="D1567" s="135"/>
      <c r="E1567" s="135"/>
      <c r="F1567" s="135"/>
      <c r="G1567" s="135"/>
      <c r="H1567" s="135"/>
      <c r="I1567" s="135"/>
      <c r="J1567" s="135"/>
      <c r="K1567" s="135"/>
      <c r="L1567" s="135"/>
      <c r="M1567" s="135"/>
      <c r="N1567" s="136"/>
      <c r="O1567" s="137"/>
      <c r="P1567" s="136"/>
      <c r="Q1567" s="136"/>
      <c r="R1567" s="136"/>
      <c r="S1567" s="138"/>
      <c r="T1567" s="149"/>
      <c r="U1567" s="149"/>
      <c r="V1567" s="149"/>
      <c r="W1567" s="149"/>
      <c r="X1567" s="149"/>
      <c r="Y1567" s="149"/>
      <c r="Z1567" s="150"/>
      <c r="AA1567" s="150"/>
      <c r="AB1567" s="150"/>
      <c r="AC1567" s="138"/>
      <c r="AD1567" s="138"/>
      <c r="AE1567" s="138"/>
      <c r="AF1567" s="138"/>
      <c r="AG1567" s="138"/>
      <c r="AH1567" s="138"/>
      <c r="AI1567" s="138"/>
      <c r="AJ1567" s="138"/>
      <c r="AK1567" s="138"/>
      <c r="AL1567" s="138"/>
      <c r="AM1567" s="139"/>
      <c r="AN1567" s="139"/>
      <c r="AO1567" s="139"/>
      <c r="AP1567" s="139"/>
      <c r="AQ1567" s="140" t="e">
        <f t="shared" si="74"/>
        <v>#N/A</v>
      </c>
      <c r="AR1567" s="103"/>
      <c r="AT1567" s="131" t="str">
        <f t="shared" si="75"/>
        <v>()</v>
      </c>
      <c r="AU1567" s="132" t="e">
        <f t="shared" si="76"/>
        <v>#N/A</v>
      </c>
    </row>
    <row r="1568" spans="1:47">
      <c r="A1568" s="134"/>
      <c r="B1568" s="134"/>
      <c r="C1568" s="135"/>
      <c r="D1568" s="135"/>
      <c r="E1568" s="135"/>
      <c r="F1568" s="135"/>
      <c r="G1568" s="135"/>
      <c r="H1568" s="135"/>
      <c r="I1568" s="135"/>
      <c r="J1568" s="135"/>
      <c r="K1568" s="135"/>
      <c r="L1568" s="135"/>
      <c r="M1568" s="135"/>
      <c r="N1568" s="136"/>
      <c r="O1568" s="137"/>
      <c r="P1568" s="136"/>
      <c r="Q1568" s="136"/>
      <c r="R1568" s="136"/>
      <c r="S1568" s="138"/>
      <c r="T1568" s="149"/>
      <c r="U1568" s="149"/>
      <c r="V1568" s="149"/>
      <c r="W1568" s="149"/>
      <c r="X1568" s="149"/>
      <c r="Y1568" s="149"/>
      <c r="Z1568" s="150"/>
      <c r="AA1568" s="150"/>
      <c r="AB1568" s="150"/>
      <c r="AC1568" s="138"/>
      <c r="AD1568" s="138"/>
      <c r="AE1568" s="138"/>
      <c r="AF1568" s="138"/>
      <c r="AG1568" s="138"/>
      <c r="AH1568" s="138"/>
      <c r="AI1568" s="138"/>
      <c r="AJ1568" s="138"/>
      <c r="AK1568" s="138"/>
      <c r="AL1568" s="138"/>
      <c r="AM1568" s="139"/>
      <c r="AN1568" s="139"/>
      <c r="AO1568" s="139"/>
      <c r="AP1568" s="139"/>
      <c r="AQ1568" s="140" t="e">
        <f t="shared" si="74"/>
        <v>#N/A</v>
      </c>
      <c r="AR1568" s="103"/>
      <c r="AT1568" s="131" t="str">
        <f t="shared" si="75"/>
        <v>()</v>
      </c>
      <c r="AU1568" s="132" t="e">
        <f t="shared" si="76"/>
        <v>#N/A</v>
      </c>
    </row>
    <row r="1569" spans="1:47">
      <c r="A1569" s="134"/>
      <c r="B1569" s="134"/>
      <c r="C1569" s="135"/>
      <c r="D1569" s="135"/>
      <c r="E1569" s="135"/>
      <c r="F1569" s="135"/>
      <c r="G1569" s="135"/>
      <c r="H1569" s="135"/>
      <c r="I1569" s="135"/>
      <c r="J1569" s="135"/>
      <c r="K1569" s="135"/>
      <c r="L1569" s="135"/>
      <c r="M1569" s="135"/>
      <c r="N1569" s="136"/>
      <c r="O1569" s="137"/>
      <c r="P1569" s="136"/>
      <c r="Q1569" s="136"/>
      <c r="R1569" s="136"/>
      <c r="S1569" s="138"/>
      <c r="T1569" s="149"/>
      <c r="U1569" s="149"/>
      <c r="V1569" s="149"/>
      <c r="W1569" s="149"/>
      <c r="X1569" s="149"/>
      <c r="Y1569" s="149"/>
      <c r="Z1569" s="150"/>
      <c r="AA1569" s="150"/>
      <c r="AB1569" s="150"/>
      <c r="AC1569" s="138"/>
      <c r="AD1569" s="138"/>
      <c r="AE1569" s="138"/>
      <c r="AF1569" s="138"/>
      <c r="AG1569" s="138"/>
      <c r="AH1569" s="138"/>
      <c r="AI1569" s="138"/>
      <c r="AJ1569" s="138"/>
      <c r="AK1569" s="138"/>
      <c r="AL1569" s="138"/>
      <c r="AM1569" s="139"/>
      <c r="AN1569" s="139"/>
      <c r="AO1569" s="139"/>
      <c r="AP1569" s="139"/>
      <c r="AQ1569" s="140" t="e">
        <f t="shared" si="74"/>
        <v>#N/A</v>
      </c>
      <c r="AR1569" s="103"/>
      <c r="AT1569" s="131" t="str">
        <f t="shared" si="75"/>
        <v>()</v>
      </c>
      <c r="AU1569" s="132" t="e">
        <f t="shared" si="76"/>
        <v>#N/A</v>
      </c>
    </row>
    <row r="1570" spans="1:47">
      <c r="A1570" s="134"/>
      <c r="B1570" s="134"/>
      <c r="C1570" s="135"/>
      <c r="D1570" s="135"/>
      <c r="E1570" s="135"/>
      <c r="F1570" s="135"/>
      <c r="G1570" s="135"/>
      <c r="H1570" s="135"/>
      <c r="I1570" s="135"/>
      <c r="J1570" s="135"/>
      <c r="K1570" s="135"/>
      <c r="L1570" s="135"/>
      <c r="M1570" s="135"/>
      <c r="N1570" s="136"/>
      <c r="O1570" s="137"/>
      <c r="P1570" s="136"/>
      <c r="Q1570" s="136"/>
      <c r="R1570" s="136"/>
      <c r="S1570" s="138"/>
      <c r="T1570" s="149"/>
      <c r="U1570" s="149"/>
      <c r="V1570" s="149"/>
      <c r="W1570" s="149"/>
      <c r="X1570" s="149"/>
      <c r="Y1570" s="149"/>
      <c r="Z1570" s="150"/>
      <c r="AA1570" s="150"/>
      <c r="AB1570" s="150"/>
      <c r="AC1570" s="138"/>
      <c r="AD1570" s="138"/>
      <c r="AE1570" s="138"/>
      <c r="AF1570" s="138"/>
      <c r="AG1570" s="138"/>
      <c r="AH1570" s="138"/>
      <c r="AI1570" s="138"/>
      <c r="AJ1570" s="138"/>
      <c r="AK1570" s="138"/>
      <c r="AL1570" s="138"/>
      <c r="AM1570" s="139"/>
      <c r="AN1570" s="139"/>
      <c r="AO1570" s="139"/>
      <c r="AP1570" s="139"/>
      <c r="AQ1570" s="140" t="e">
        <f t="shared" si="74"/>
        <v>#N/A</v>
      </c>
      <c r="AR1570" s="103"/>
      <c r="AT1570" s="131" t="str">
        <f t="shared" si="75"/>
        <v>()</v>
      </c>
      <c r="AU1570" s="132" t="e">
        <f t="shared" si="76"/>
        <v>#N/A</v>
      </c>
    </row>
    <row r="1571" spans="1:47">
      <c r="A1571" s="134"/>
      <c r="B1571" s="134"/>
      <c r="C1571" s="135"/>
      <c r="D1571" s="135"/>
      <c r="E1571" s="135"/>
      <c r="F1571" s="135"/>
      <c r="G1571" s="135"/>
      <c r="H1571" s="135"/>
      <c r="I1571" s="135"/>
      <c r="J1571" s="135"/>
      <c r="K1571" s="135"/>
      <c r="L1571" s="135"/>
      <c r="M1571" s="135"/>
      <c r="N1571" s="136"/>
      <c r="O1571" s="137"/>
      <c r="P1571" s="136"/>
      <c r="Q1571" s="136"/>
      <c r="R1571" s="136"/>
      <c r="S1571" s="138"/>
      <c r="T1571" s="149"/>
      <c r="U1571" s="149"/>
      <c r="V1571" s="149"/>
      <c r="W1571" s="149"/>
      <c r="X1571" s="149"/>
      <c r="Y1571" s="149"/>
      <c r="Z1571" s="150"/>
      <c r="AA1571" s="150"/>
      <c r="AB1571" s="150"/>
      <c r="AC1571" s="138"/>
      <c r="AD1571" s="138"/>
      <c r="AE1571" s="138"/>
      <c r="AF1571" s="138"/>
      <c r="AG1571" s="138"/>
      <c r="AH1571" s="138"/>
      <c r="AI1571" s="138"/>
      <c r="AJ1571" s="138"/>
      <c r="AK1571" s="138"/>
      <c r="AL1571" s="138"/>
      <c r="AM1571" s="139"/>
      <c r="AN1571" s="139"/>
      <c r="AO1571" s="139"/>
      <c r="AP1571" s="139"/>
      <c r="AQ1571" s="140" t="e">
        <f t="shared" si="74"/>
        <v>#N/A</v>
      </c>
      <c r="AR1571" s="103"/>
      <c r="AT1571" s="131" t="str">
        <f t="shared" si="75"/>
        <v>()</v>
      </c>
      <c r="AU1571" s="132" t="e">
        <f t="shared" si="76"/>
        <v>#N/A</v>
      </c>
    </row>
    <row r="1572" spans="1:47">
      <c r="A1572" s="134"/>
      <c r="B1572" s="134"/>
      <c r="C1572" s="135"/>
      <c r="D1572" s="135"/>
      <c r="E1572" s="135"/>
      <c r="F1572" s="135"/>
      <c r="G1572" s="135"/>
      <c r="H1572" s="135"/>
      <c r="I1572" s="135"/>
      <c r="J1572" s="135"/>
      <c r="K1572" s="135"/>
      <c r="L1572" s="135"/>
      <c r="M1572" s="135"/>
      <c r="N1572" s="136"/>
      <c r="O1572" s="137"/>
      <c r="P1572" s="136"/>
      <c r="Q1572" s="136"/>
      <c r="R1572" s="136"/>
      <c r="S1572" s="138"/>
      <c r="T1572" s="149"/>
      <c r="U1572" s="149"/>
      <c r="V1572" s="149"/>
      <c r="W1572" s="149"/>
      <c r="X1572" s="149"/>
      <c r="Y1572" s="149"/>
      <c r="Z1572" s="150"/>
      <c r="AA1572" s="150"/>
      <c r="AB1572" s="150"/>
      <c r="AC1572" s="138"/>
      <c r="AD1572" s="138"/>
      <c r="AE1572" s="138"/>
      <c r="AF1572" s="138"/>
      <c r="AG1572" s="138"/>
      <c r="AH1572" s="138"/>
      <c r="AI1572" s="138"/>
      <c r="AJ1572" s="138"/>
      <c r="AK1572" s="138"/>
      <c r="AL1572" s="138"/>
      <c r="AM1572" s="139"/>
      <c r="AN1572" s="139"/>
      <c r="AO1572" s="139"/>
      <c r="AP1572" s="139"/>
      <c r="AQ1572" s="140" t="e">
        <f t="shared" si="74"/>
        <v>#N/A</v>
      </c>
      <c r="AR1572" s="103"/>
      <c r="AT1572" s="131" t="str">
        <f t="shared" si="75"/>
        <v>()</v>
      </c>
      <c r="AU1572" s="132" t="e">
        <f t="shared" si="76"/>
        <v>#N/A</v>
      </c>
    </row>
    <row r="1573" spans="1:47">
      <c r="A1573" s="134"/>
      <c r="B1573" s="134"/>
      <c r="C1573" s="135"/>
      <c r="D1573" s="135"/>
      <c r="E1573" s="135"/>
      <c r="F1573" s="135"/>
      <c r="G1573" s="135"/>
      <c r="H1573" s="135"/>
      <c r="I1573" s="135"/>
      <c r="J1573" s="135"/>
      <c r="K1573" s="135"/>
      <c r="L1573" s="135"/>
      <c r="M1573" s="135"/>
      <c r="N1573" s="136"/>
      <c r="O1573" s="137"/>
      <c r="P1573" s="136"/>
      <c r="Q1573" s="136"/>
      <c r="R1573" s="136"/>
      <c r="S1573" s="138"/>
      <c r="T1573" s="149"/>
      <c r="U1573" s="149"/>
      <c r="V1573" s="149"/>
      <c r="W1573" s="149"/>
      <c r="X1573" s="149"/>
      <c r="Y1573" s="149"/>
      <c r="Z1573" s="150"/>
      <c r="AA1573" s="150"/>
      <c r="AB1573" s="150"/>
      <c r="AC1573" s="138"/>
      <c r="AD1573" s="138"/>
      <c r="AE1573" s="138"/>
      <c r="AF1573" s="138"/>
      <c r="AG1573" s="138"/>
      <c r="AH1573" s="138"/>
      <c r="AI1573" s="138"/>
      <c r="AJ1573" s="138"/>
      <c r="AK1573" s="138"/>
      <c r="AL1573" s="138"/>
      <c r="AM1573" s="139"/>
      <c r="AN1573" s="139"/>
      <c r="AO1573" s="139"/>
      <c r="AP1573" s="139"/>
      <c r="AQ1573" s="140" t="e">
        <f t="shared" si="74"/>
        <v>#N/A</v>
      </c>
      <c r="AR1573" s="103"/>
      <c r="AT1573" s="131" t="str">
        <f t="shared" si="75"/>
        <v>()</v>
      </c>
      <c r="AU1573" s="132" t="e">
        <f t="shared" si="76"/>
        <v>#N/A</v>
      </c>
    </row>
    <row r="1574" spans="1:47">
      <c r="A1574" s="134"/>
      <c r="B1574" s="134"/>
      <c r="C1574" s="135"/>
      <c r="D1574" s="135"/>
      <c r="E1574" s="135"/>
      <c r="F1574" s="135"/>
      <c r="G1574" s="135"/>
      <c r="H1574" s="135"/>
      <c r="I1574" s="135"/>
      <c r="J1574" s="135"/>
      <c r="K1574" s="135"/>
      <c r="L1574" s="135"/>
      <c r="M1574" s="135"/>
      <c r="N1574" s="136"/>
      <c r="O1574" s="137"/>
      <c r="P1574" s="136"/>
      <c r="Q1574" s="136"/>
      <c r="R1574" s="136"/>
      <c r="S1574" s="138"/>
      <c r="T1574" s="149"/>
      <c r="U1574" s="149"/>
      <c r="V1574" s="149"/>
      <c r="W1574" s="149"/>
      <c r="X1574" s="149"/>
      <c r="Y1574" s="149"/>
      <c r="Z1574" s="150"/>
      <c r="AA1574" s="150"/>
      <c r="AB1574" s="150"/>
      <c r="AC1574" s="138"/>
      <c r="AD1574" s="138"/>
      <c r="AE1574" s="138"/>
      <c r="AF1574" s="138"/>
      <c r="AG1574" s="138"/>
      <c r="AH1574" s="138"/>
      <c r="AI1574" s="138"/>
      <c r="AJ1574" s="138"/>
      <c r="AK1574" s="138"/>
      <c r="AL1574" s="138"/>
      <c r="AM1574" s="139"/>
      <c r="AN1574" s="139"/>
      <c r="AO1574" s="139"/>
      <c r="AP1574" s="139"/>
      <c r="AQ1574" s="140" t="e">
        <f t="shared" si="74"/>
        <v>#N/A</v>
      </c>
      <c r="AR1574" s="103"/>
      <c r="AT1574" s="131" t="str">
        <f t="shared" si="75"/>
        <v>()</v>
      </c>
      <c r="AU1574" s="132" t="e">
        <f t="shared" si="76"/>
        <v>#N/A</v>
      </c>
    </row>
    <row r="1575" spans="1:47">
      <c r="A1575" s="134"/>
      <c r="B1575" s="134"/>
      <c r="C1575" s="135"/>
      <c r="D1575" s="135"/>
      <c r="E1575" s="135"/>
      <c r="F1575" s="135"/>
      <c r="G1575" s="135"/>
      <c r="H1575" s="135"/>
      <c r="I1575" s="135"/>
      <c r="J1575" s="135"/>
      <c r="K1575" s="135"/>
      <c r="L1575" s="135"/>
      <c r="M1575" s="135"/>
      <c r="N1575" s="136"/>
      <c r="O1575" s="137"/>
      <c r="P1575" s="136"/>
      <c r="Q1575" s="136"/>
      <c r="R1575" s="136"/>
      <c r="S1575" s="138"/>
      <c r="T1575" s="149"/>
      <c r="U1575" s="149"/>
      <c r="V1575" s="149"/>
      <c r="W1575" s="149"/>
      <c r="X1575" s="149"/>
      <c r="Y1575" s="149"/>
      <c r="Z1575" s="150"/>
      <c r="AA1575" s="150"/>
      <c r="AB1575" s="150"/>
      <c r="AC1575" s="138"/>
      <c r="AD1575" s="138"/>
      <c r="AE1575" s="138"/>
      <c r="AF1575" s="138"/>
      <c r="AG1575" s="138"/>
      <c r="AH1575" s="138"/>
      <c r="AI1575" s="138"/>
      <c r="AJ1575" s="138"/>
      <c r="AK1575" s="138"/>
      <c r="AL1575" s="138"/>
      <c r="AM1575" s="139"/>
      <c r="AN1575" s="139"/>
      <c r="AO1575" s="139"/>
      <c r="AP1575" s="139"/>
      <c r="AQ1575" s="140" t="e">
        <f t="shared" si="74"/>
        <v>#N/A</v>
      </c>
      <c r="AR1575" s="103"/>
      <c r="AT1575" s="131" t="str">
        <f t="shared" si="75"/>
        <v>()</v>
      </c>
      <c r="AU1575" s="132" t="e">
        <f t="shared" si="76"/>
        <v>#N/A</v>
      </c>
    </row>
    <row r="1576" spans="1:47">
      <c r="A1576" s="134"/>
      <c r="B1576" s="134"/>
      <c r="C1576" s="135"/>
      <c r="D1576" s="135"/>
      <c r="E1576" s="135"/>
      <c r="F1576" s="135"/>
      <c r="G1576" s="135"/>
      <c r="H1576" s="135"/>
      <c r="I1576" s="135"/>
      <c r="J1576" s="135"/>
      <c r="K1576" s="135"/>
      <c r="L1576" s="135"/>
      <c r="M1576" s="135"/>
      <c r="N1576" s="136"/>
      <c r="O1576" s="137"/>
      <c r="P1576" s="136"/>
      <c r="Q1576" s="136"/>
      <c r="R1576" s="136"/>
      <c r="S1576" s="138"/>
      <c r="T1576" s="149"/>
      <c r="U1576" s="149"/>
      <c r="V1576" s="149"/>
      <c r="W1576" s="149"/>
      <c r="X1576" s="149"/>
      <c r="Y1576" s="149"/>
      <c r="Z1576" s="150"/>
      <c r="AA1576" s="150"/>
      <c r="AB1576" s="150"/>
      <c r="AC1576" s="138"/>
      <c r="AD1576" s="138"/>
      <c r="AE1576" s="138"/>
      <c r="AF1576" s="138"/>
      <c r="AG1576" s="138"/>
      <c r="AH1576" s="138"/>
      <c r="AI1576" s="138"/>
      <c r="AJ1576" s="138"/>
      <c r="AK1576" s="138"/>
      <c r="AL1576" s="138"/>
      <c r="AM1576" s="139"/>
      <c r="AN1576" s="139"/>
      <c r="AO1576" s="139"/>
      <c r="AP1576" s="139"/>
      <c r="AQ1576" s="140" t="e">
        <f t="shared" si="74"/>
        <v>#N/A</v>
      </c>
      <c r="AR1576" s="103"/>
      <c r="AT1576" s="131" t="str">
        <f t="shared" si="75"/>
        <v>()</v>
      </c>
      <c r="AU1576" s="132" t="e">
        <f t="shared" si="76"/>
        <v>#N/A</v>
      </c>
    </row>
    <row r="1577" spans="1:47">
      <c r="A1577" s="134"/>
      <c r="B1577" s="134"/>
      <c r="C1577" s="135"/>
      <c r="D1577" s="135"/>
      <c r="E1577" s="135"/>
      <c r="F1577" s="135"/>
      <c r="G1577" s="135"/>
      <c r="H1577" s="135"/>
      <c r="I1577" s="135"/>
      <c r="J1577" s="135"/>
      <c r="K1577" s="135"/>
      <c r="L1577" s="135"/>
      <c r="M1577" s="135"/>
      <c r="N1577" s="136"/>
      <c r="O1577" s="137"/>
      <c r="P1577" s="136"/>
      <c r="Q1577" s="136"/>
      <c r="R1577" s="136"/>
      <c r="S1577" s="138"/>
      <c r="T1577" s="149"/>
      <c r="U1577" s="149"/>
      <c r="V1577" s="149"/>
      <c r="W1577" s="149"/>
      <c r="X1577" s="149"/>
      <c r="Y1577" s="149"/>
      <c r="Z1577" s="150"/>
      <c r="AA1577" s="150"/>
      <c r="AB1577" s="150"/>
      <c r="AC1577" s="138"/>
      <c r="AD1577" s="138"/>
      <c r="AE1577" s="138"/>
      <c r="AF1577" s="138"/>
      <c r="AG1577" s="138"/>
      <c r="AH1577" s="138"/>
      <c r="AI1577" s="138"/>
      <c r="AJ1577" s="138"/>
      <c r="AK1577" s="138"/>
      <c r="AL1577" s="138"/>
      <c r="AM1577" s="139"/>
      <c r="AN1577" s="139"/>
      <c r="AO1577" s="139"/>
      <c r="AP1577" s="139"/>
      <c r="AQ1577" s="140" t="e">
        <f t="shared" si="74"/>
        <v>#N/A</v>
      </c>
      <c r="AR1577" s="103"/>
      <c r="AT1577" s="131" t="str">
        <f t="shared" si="75"/>
        <v>()</v>
      </c>
      <c r="AU1577" s="132" t="e">
        <f t="shared" si="76"/>
        <v>#N/A</v>
      </c>
    </row>
    <row r="1578" spans="1:47">
      <c r="A1578" s="134"/>
      <c r="B1578" s="134"/>
      <c r="C1578" s="135"/>
      <c r="D1578" s="135"/>
      <c r="E1578" s="135"/>
      <c r="F1578" s="135"/>
      <c r="G1578" s="135"/>
      <c r="H1578" s="135"/>
      <c r="I1578" s="135"/>
      <c r="J1578" s="135"/>
      <c r="K1578" s="135"/>
      <c r="L1578" s="135"/>
      <c r="M1578" s="135"/>
      <c r="N1578" s="136"/>
      <c r="O1578" s="137"/>
      <c r="P1578" s="136"/>
      <c r="Q1578" s="136"/>
      <c r="R1578" s="136"/>
      <c r="S1578" s="138"/>
      <c r="T1578" s="149"/>
      <c r="U1578" s="149"/>
      <c r="V1578" s="149"/>
      <c r="W1578" s="149"/>
      <c r="X1578" s="149"/>
      <c r="Y1578" s="149"/>
      <c r="Z1578" s="150"/>
      <c r="AA1578" s="150"/>
      <c r="AB1578" s="150"/>
      <c r="AC1578" s="138"/>
      <c r="AD1578" s="138"/>
      <c r="AE1578" s="138"/>
      <c r="AF1578" s="138"/>
      <c r="AG1578" s="138"/>
      <c r="AH1578" s="138"/>
      <c r="AI1578" s="138"/>
      <c r="AJ1578" s="138"/>
      <c r="AK1578" s="138"/>
      <c r="AL1578" s="138"/>
      <c r="AM1578" s="139"/>
      <c r="AN1578" s="139"/>
      <c r="AO1578" s="139"/>
      <c r="AP1578" s="139"/>
      <c r="AQ1578" s="140" t="e">
        <f t="shared" si="74"/>
        <v>#N/A</v>
      </c>
      <c r="AR1578" s="103"/>
      <c r="AT1578" s="131" t="str">
        <f t="shared" si="75"/>
        <v>()</v>
      </c>
      <c r="AU1578" s="132" t="e">
        <f t="shared" si="76"/>
        <v>#N/A</v>
      </c>
    </row>
    <row r="1579" spans="1:47">
      <c r="A1579" s="134"/>
      <c r="B1579" s="134"/>
      <c r="C1579" s="135"/>
      <c r="D1579" s="135"/>
      <c r="E1579" s="135"/>
      <c r="F1579" s="135"/>
      <c r="G1579" s="135"/>
      <c r="H1579" s="135"/>
      <c r="I1579" s="135"/>
      <c r="J1579" s="135"/>
      <c r="K1579" s="135"/>
      <c r="L1579" s="135"/>
      <c r="M1579" s="135"/>
      <c r="N1579" s="136"/>
      <c r="O1579" s="137"/>
      <c r="P1579" s="136"/>
      <c r="Q1579" s="136"/>
      <c r="R1579" s="136"/>
      <c r="S1579" s="138"/>
      <c r="T1579" s="149"/>
      <c r="U1579" s="149"/>
      <c r="V1579" s="149"/>
      <c r="W1579" s="149"/>
      <c r="X1579" s="149"/>
      <c r="Y1579" s="149"/>
      <c r="Z1579" s="150"/>
      <c r="AA1579" s="150"/>
      <c r="AB1579" s="150"/>
      <c r="AC1579" s="138"/>
      <c r="AD1579" s="138"/>
      <c r="AE1579" s="138"/>
      <c r="AF1579" s="138"/>
      <c r="AG1579" s="138"/>
      <c r="AH1579" s="138"/>
      <c r="AI1579" s="138"/>
      <c r="AJ1579" s="138"/>
      <c r="AK1579" s="138"/>
      <c r="AL1579" s="138"/>
      <c r="AM1579" s="139"/>
      <c r="AN1579" s="139"/>
      <c r="AO1579" s="139"/>
      <c r="AP1579" s="139"/>
      <c r="AQ1579" s="140" t="e">
        <f t="shared" si="74"/>
        <v>#N/A</v>
      </c>
      <c r="AR1579" s="103"/>
      <c r="AT1579" s="131" t="str">
        <f t="shared" si="75"/>
        <v>()</v>
      </c>
      <c r="AU1579" s="132" t="e">
        <f t="shared" si="76"/>
        <v>#N/A</v>
      </c>
    </row>
    <row r="1580" spans="1:47">
      <c r="A1580" s="134"/>
      <c r="B1580" s="134"/>
      <c r="C1580" s="135"/>
      <c r="D1580" s="135"/>
      <c r="E1580" s="135"/>
      <c r="F1580" s="135"/>
      <c r="G1580" s="135"/>
      <c r="H1580" s="135"/>
      <c r="I1580" s="135"/>
      <c r="J1580" s="135"/>
      <c r="K1580" s="135"/>
      <c r="L1580" s="135"/>
      <c r="M1580" s="135"/>
      <c r="N1580" s="136"/>
      <c r="O1580" s="137"/>
      <c r="P1580" s="136"/>
      <c r="Q1580" s="136"/>
      <c r="R1580" s="136"/>
      <c r="S1580" s="138"/>
      <c r="T1580" s="149"/>
      <c r="U1580" s="149"/>
      <c r="V1580" s="149"/>
      <c r="W1580" s="149"/>
      <c r="X1580" s="149"/>
      <c r="Y1580" s="149"/>
      <c r="Z1580" s="150"/>
      <c r="AA1580" s="150"/>
      <c r="AB1580" s="150"/>
      <c r="AC1580" s="138"/>
      <c r="AD1580" s="138"/>
      <c r="AE1580" s="138"/>
      <c r="AF1580" s="138"/>
      <c r="AG1580" s="138"/>
      <c r="AH1580" s="138"/>
      <c r="AI1580" s="138"/>
      <c r="AJ1580" s="138"/>
      <c r="AK1580" s="138"/>
      <c r="AL1580" s="138"/>
      <c r="AM1580" s="139"/>
      <c r="AN1580" s="139"/>
      <c r="AO1580" s="139"/>
      <c r="AP1580" s="139"/>
      <c r="AQ1580" s="140" t="e">
        <f t="shared" si="74"/>
        <v>#N/A</v>
      </c>
      <c r="AR1580" s="103"/>
      <c r="AT1580" s="131" t="str">
        <f t="shared" si="75"/>
        <v>()</v>
      </c>
      <c r="AU1580" s="132" t="e">
        <f t="shared" si="76"/>
        <v>#N/A</v>
      </c>
    </row>
    <row r="1581" spans="1:47">
      <c r="A1581" s="134"/>
      <c r="B1581" s="134"/>
      <c r="C1581" s="135"/>
      <c r="D1581" s="135"/>
      <c r="E1581" s="135"/>
      <c r="F1581" s="135"/>
      <c r="G1581" s="135"/>
      <c r="H1581" s="135"/>
      <c r="I1581" s="135"/>
      <c r="J1581" s="135"/>
      <c r="K1581" s="135"/>
      <c r="L1581" s="135"/>
      <c r="M1581" s="135"/>
      <c r="N1581" s="136"/>
      <c r="O1581" s="137"/>
      <c r="P1581" s="136"/>
      <c r="Q1581" s="136"/>
      <c r="R1581" s="136"/>
      <c r="S1581" s="138"/>
      <c r="T1581" s="149"/>
      <c r="U1581" s="149"/>
      <c r="V1581" s="149"/>
      <c r="W1581" s="149"/>
      <c r="X1581" s="149"/>
      <c r="Y1581" s="149"/>
      <c r="Z1581" s="150"/>
      <c r="AA1581" s="150"/>
      <c r="AB1581" s="150"/>
      <c r="AC1581" s="138"/>
      <c r="AD1581" s="138"/>
      <c r="AE1581" s="138"/>
      <c r="AF1581" s="138"/>
      <c r="AG1581" s="138"/>
      <c r="AH1581" s="138"/>
      <c r="AI1581" s="138"/>
      <c r="AJ1581" s="138"/>
      <c r="AK1581" s="138"/>
      <c r="AL1581" s="138"/>
      <c r="AM1581" s="139"/>
      <c r="AN1581" s="139"/>
      <c r="AO1581" s="139"/>
      <c r="AP1581" s="139"/>
      <c r="AQ1581" s="140" t="e">
        <f t="shared" si="74"/>
        <v>#N/A</v>
      </c>
      <c r="AR1581" s="103"/>
      <c r="AT1581" s="131" t="str">
        <f t="shared" si="75"/>
        <v>()</v>
      </c>
      <c r="AU1581" s="132" t="e">
        <f t="shared" si="76"/>
        <v>#N/A</v>
      </c>
    </row>
    <row r="1582" spans="1:47">
      <c r="A1582" s="134"/>
      <c r="B1582" s="134"/>
      <c r="C1582" s="135"/>
      <c r="D1582" s="135"/>
      <c r="E1582" s="135"/>
      <c r="F1582" s="135"/>
      <c r="G1582" s="135"/>
      <c r="H1582" s="135"/>
      <c r="I1582" s="135"/>
      <c r="J1582" s="135"/>
      <c r="K1582" s="135"/>
      <c r="L1582" s="135"/>
      <c r="M1582" s="135"/>
      <c r="N1582" s="136"/>
      <c r="O1582" s="137"/>
      <c r="P1582" s="136"/>
      <c r="Q1582" s="136"/>
      <c r="R1582" s="136"/>
      <c r="S1582" s="138"/>
      <c r="T1582" s="149"/>
      <c r="U1582" s="149"/>
      <c r="V1582" s="149"/>
      <c r="W1582" s="149"/>
      <c r="X1582" s="149"/>
      <c r="Y1582" s="149"/>
      <c r="Z1582" s="150"/>
      <c r="AA1582" s="150"/>
      <c r="AB1582" s="150"/>
      <c r="AC1582" s="138"/>
      <c r="AD1582" s="138"/>
      <c r="AE1582" s="138"/>
      <c r="AF1582" s="138"/>
      <c r="AG1582" s="138"/>
      <c r="AH1582" s="138"/>
      <c r="AI1582" s="138"/>
      <c r="AJ1582" s="138"/>
      <c r="AK1582" s="138"/>
      <c r="AL1582" s="138"/>
      <c r="AM1582" s="139"/>
      <c r="AN1582" s="139"/>
      <c r="AO1582" s="139"/>
      <c r="AP1582" s="139"/>
      <c r="AQ1582" s="140" t="e">
        <f t="shared" si="74"/>
        <v>#N/A</v>
      </c>
      <c r="AR1582" s="103"/>
      <c r="AT1582" s="131" t="str">
        <f t="shared" si="75"/>
        <v>()</v>
      </c>
      <c r="AU1582" s="132" t="e">
        <f t="shared" si="76"/>
        <v>#N/A</v>
      </c>
    </row>
    <row r="1583" spans="1:47">
      <c r="A1583" s="134"/>
      <c r="B1583" s="134"/>
      <c r="C1583" s="135"/>
      <c r="D1583" s="135"/>
      <c r="E1583" s="135"/>
      <c r="F1583" s="135"/>
      <c r="G1583" s="135"/>
      <c r="H1583" s="135"/>
      <c r="I1583" s="135"/>
      <c r="J1583" s="135"/>
      <c r="K1583" s="135"/>
      <c r="L1583" s="135"/>
      <c r="M1583" s="135"/>
      <c r="N1583" s="136"/>
      <c r="O1583" s="137"/>
      <c r="P1583" s="136"/>
      <c r="Q1583" s="136"/>
      <c r="R1583" s="136"/>
      <c r="S1583" s="138"/>
      <c r="T1583" s="149"/>
      <c r="U1583" s="149"/>
      <c r="V1583" s="149"/>
      <c r="W1583" s="149"/>
      <c r="X1583" s="149"/>
      <c r="Y1583" s="149"/>
      <c r="Z1583" s="150"/>
      <c r="AA1583" s="150"/>
      <c r="AB1583" s="150"/>
      <c r="AC1583" s="138"/>
      <c r="AD1583" s="138"/>
      <c r="AE1583" s="138"/>
      <c r="AF1583" s="138"/>
      <c r="AG1583" s="138"/>
      <c r="AH1583" s="138"/>
      <c r="AI1583" s="138"/>
      <c r="AJ1583" s="138"/>
      <c r="AK1583" s="138"/>
      <c r="AL1583" s="138"/>
      <c r="AM1583" s="139"/>
      <c r="AN1583" s="139"/>
      <c r="AO1583" s="139"/>
      <c r="AP1583" s="139"/>
      <c r="AQ1583" s="140" t="e">
        <f t="shared" si="74"/>
        <v>#N/A</v>
      </c>
      <c r="AR1583" s="103"/>
      <c r="AT1583" s="131" t="str">
        <f t="shared" si="75"/>
        <v>()</v>
      </c>
      <c r="AU1583" s="132" t="e">
        <f t="shared" si="76"/>
        <v>#N/A</v>
      </c>
    </row>
    <row r="1584" spans="1:47">
      <c r="A1584" s="134"/>
      <c r="B1584" s="134"/>
      <c r="C1584" s="135"/>
      <c r="D1584" s="135"/>
      <c r="E1584" s="135"/>
      <c r="F1584" s="135"/>
      <c r="G1584" s="135"/>
      <c r="H1584" s="135"/>
      <c r="I1584" s="135"/>
      <c r="J1584" s="135"/>
      <c r="K1584" s="135"/>
      <c r="L1584" s="135"/>
      <c r="M1584" s="135"/>
      <c r="N1584" s="136"/>
      <c r="O1584" s="137"/>
      <c r="P1584" s="136"/>
      <c r="Q1584" s="136"/>
      <c r="R1584" s="136"/>
      <c r="S1584" s="138"/>
      <c r="T1584" s="149"/>
      <c r="U1584" s="149"/>
      <c r="V1584" s="149"/>
      <c r="W1584" s="149"/>
      <c r="X1584" s="149"/>
      <c r="Y1584" s="149"/>
      <c r="Z1584" s="150"/>
      <c r="AA1584" s="150"/>
      <c r="AB1584" s="150"/>
      <c r="AC1584" s="138"/>
      <c r="AD1584" s="138"/>
      <c r="AE1584" s="138"/>
      <c r="AF1584" s="138"/>
      <c r="AG1584" s="138"/>
      <c r="AH1584" s="138"/>
      <c r="AI1584" s="138"/>
      <c r="AJ1584" s="138"/>
      <c r="AK1584" s="138"/>
      <c r="AL1584" s="138"/>
      <c r="AM1584" s="139"/>
      <c r="AN1584" s="139"/>
      <c r="AO1584" s="139"/>
      <c r="AP1584" s="139"/>
      <c r="AQ1584" s="140" t="e">
        <f t="shared" si="74"/>
        <v>#N/A</v>
      </c>
      <c r="AR1584" s="103"/>
      <c r="AT1584" s="131" t="str">
        <f t="shared" si="75"/>
        <v>()</v>
      </c>
      <c r="AU1584" s="132" t="e">
        <f t="shared" si="76"/>
        <v>#N/A</v>
      </c>
    </row>
    <row r="1585" spans="1:47">
      <c r="A1585" s="134"/>
      <c r="B1585" s="134"/>
      <c r="C1585" s="135"/>
      <c r="D1585" s="135"/>
      <c r="E1585" s="135"/>
      <c r="F1585" s="135"/>
      <c r="G1585" s="135"/>
      <c r="H1585" s="135"/>
      <c r="I1585" s="135"/>
      <c r="J1585" s="135"/>
      <c r="K1585" s="135"/>
      <c r="L1585" s="135"/>
      <c r="M1585" s="135"/>
      <c r="N1585" s="136"/>
      <c r="O1585" s="137"/>
      <c r="P1585" s="136"/>
      <c r="Q1585" s="136"/>
      <c r="R1585" s="136"/>
      <c r="S1585" s="138"/>
      <c r="T1585" s="149"/>
      <c r="U1585" s="149"/>
      <c r="V1585" s="149"/>
      <c r="W1585" s="149"/>
      <c r="X1585" s="149"/>
      <c r="Y1585" s="149"/>
      <c r="Z1585" s="150"/>
      <c r="AA1585" s="150"/>
      <c r="AB1585" s="150"/>
      <c r="AC1585" s="138"/>
      <c r="AD1585" s="138"/>
      <c r="AE1585" s="138"/>
      <c r="AF1585" s="138"/>
      <c r="AG1585" s="138"/>
      <c r="AH1585" s="138"/>
      <c r="AI1585" s="138"/>
      <c r="AJ1585" s="138"/>
      <c r="AK1585" s="138"/>
      <c r="AL1585" s="138"/>
      <c r="AM1585" s="139"/>
      <c r="AN1585" s="139"/>
      <c r="AO1585" s="139"/>
      <c r="AP1585" s="139"/>
      <c r="AQ1585" s="140" t="e">
        <f t="shared" si="74"/>
        <v>#N/A</v>
      </c>
      <c r="AR1585" s="103"/>
      <c r="AT1585" s="131" t="str">
        <f t="shared" si="75"/>
        <v>()</v>
      </c>
      <c r="AU1585" s="132" t="e">
        <f t="shared" si="76"/>
        <v>#N/A</v>
      </c>
    </row>
    <row r="1586" spans="1:47">
      <c r="A1586" s="134"/>
      <c r="B1586" s="134"/>
      <c r="C1586" s="135"/>
      <c r="D1586" s="135"/>
      <c r="E1586" s="135"/>
      <c r="F1586" s="135"/>
      <c r="G1586" s="135"/>
      <c r="H1586" s="135"/>
      <c r="I1586" s="135"/>
      <c r="J1586" s="135"/>
      <c r="K1586" s="135"/>
      <c r="L1586" s="135"/>
      <c r="M1586" s="135"/>
      <c r="N1586" s="136"/>
      <c r="O1586" s="137"/>
      <c r="P1586" s="136"/>
      <c r="Q1586" s="136"/>
      <c r="R1586" s="136"/>
      <c r="S1586" s="138"/>
      <c r="T1586" s="149"/>
      <c r="U1586" s="149"/>
      <c r="V1586" s="149"/>
      <c r="W1586" s="149"/>
      <c r="X1586" s="149"/>
      <c r="Y1586" s="149"/>
      <c r="Z1586" s="150"/>
      <c r="AA1586" s="150"/>
      <c r="AB1586" s="150"/>
      <c r="AC1586" s="138"/>
      <c r="AD1586" s="138"/>
      <c r="AE1586" s="138"/>
      <c r="AF1586" s="138"/>
      <c r="AG1586" s="138"/>
      <c r="AH1586" s="138"/>
      <c r="AI1586" s="138"/>
      <c r="AJ1586" s="138"/>
      <c r="AK1586" s="138"/>
      <c r="AL1586" s="138"/>
      <c r="AM1586" s="139"/>
      <c r="AN1586" s="139"/>
      <c r="AO1586" s="139"/>
      <c r="AP1586" s="139"/>
      <c r="AQ1586" s="140" t="e">
        <f t="shared" si="74"/>
        <v>#N/A</v>
      </c>
      <c r="AR1586" s="103"/>
      <c r="AT1586" s="131" t="str">
        <f t="shared" si="75"/>
        <v>()</v>
      </c>
      <c r="AU1586" s="132" t="e">
        <f t="shared" si="76"/>
        <v>#N/A</v>
      </c>
    </row>
    <row r="1587" spans="1:47">
      <c r="A1587" s="134"/>
      <c r="B1587" s="134"/>
      <c r="C1587" s="135"/>
      <c r="D1587" s="135"/>
      <c r="E1587" s="135"/>
      <c r="F1587" s="135"/>
      <c r="G1587" s="135"/>
      <c r="H1587" s="135"/>
      <c r="I1587" s="135"/>
      <c r="J1587" s="135"/>
      <c r="K1587" s="135"/>
      <c r="L1587" s="135"/>
      <c r="M1587" s="135"/>
      <c r="N1587" s="136"/>
      <c r="O1587" s="137"/>
      <c r="P1587" s="136"/>
      <c r="Q1587" s="136"/>
      <c r="R1587" s="136"/>
      <c r="S1587" s="138"/>
      <c r="T1587" s="149"/>
      <c r="U1587" s="149"/>
      <c r="V1587" s="149"/>
      <c r="W1587" s="149"/>
      <c r="X1587" s="149"/>
      <c r="Y1587" s="149"/>
      <c r="Z1587" s="150"/>
      <c r="AA1587" s="150"/>
      <c r="AB1587" s="150"/>
      <c r="AC1587" s="138"/>
      <c r="AD1587" s="138"/>
      <c r="AE1587" s="138"/>
      <c r="AF1587" s="138"/>
      <c r="AG1587" s="138"/>
      <c r="AH1587" s="138"/>
      <c r="AI1587" s="138"/>
      <c r="AJ1587" s="138"/>
      <c r="AK1587" s="138"/>
      <c r="AL1587" s="138"/>
      <c r="AM1587" s="139"/>
      <c r="AN1587" s="139"/>
      <c r="AO1587" s="139"/>
      <c r="AP1587" s="139"/>
      <c r="AQ1587" s="140" t="e">
        <f t="shared" si="74"/>
        <v>#N/A</v>
      </c>
      <c r="AR1587" s="103"/>
      <c r="AT1587" s="131" t="str">
        <f t="shared" si="75"/>
        <v>()</v>
      </c>
      <c r="AU1587" s="132" t="e">
        <f t="shared" si="76"/>
        <v>#N/A</v>
      </c>
    </row>
    <row r="1588" spans="1:47">
      <c r="A1588" s="134"/>
      <c r="B1588" s="134"/>
      <c r="C1588" s="135"/>
      <c r="D1588" s="135"/>
      <c r="E1588" s="135"/>
      <c r="F1588" s="135"/>
      <c r="G1588" s="135"/>
      <c r="H1588" s="135"/>
      <c r="I1588" s="135"/>
      <c r="J1588" s="135"/>
      <c r="K1588" s="135"/>
      <c r="L1588" s="135"/>
      <c r="M1588" s="135"/>
      <c r="N1588" s="136"/>
      <c r="O1588" s="137"/>
      <c r="P1588" s="136"/>
      <c r="Q1588" s="136"/>
      <c r="R1588" s="136"/>
      <c r="S1588" s="138"/>
      <c r="T1588" s="149"/>
      <c r="U1588" s="149"/>
      <c r="V1588" s="149"/>
      <c r="W1588" s="149"/>
      <c r="X1588" s="149"/>
      <c r="Y1588" s="149"/>
      <c r="Z1588" s="150"/>
      <c r="AA1588" s="150"/>
      <c r="AB1588" s="150"/>
      <c r="AC1588" s="138"/>
      <c r="AD1588" s="138"/>
      <c r="AE1588" s="138"/>
      <c r="AF1588" s="138"/>
      <c r="AG1588" s="138"/>
      <c r="AH1588" s="138"/>
      <c r="AI1588" s="138"/>
      <c r="AJ1588" s="138"/>
      <c r="AK1588" s="138"/>
      <c r="AL1588" s="138"/>
      <c r="AM1588" s="139"/>
      <c r="AN1588" s="139"/>
      <c r="AO1588" s="139"/>
      <c r="AP1588" s="139"/>
      <c r="AQ1588" s="140" t="e">
        <f t="shared" si="74"/>
        <v>#N/A</v>
      </c>
      <c r="AR1588" s="103"/>
      <c r="AT1588" s="131" t="str">
        <f t="shared" si="75"/>
        <v>()</v>
      </c>
      <c r="AU1588" s="132" t="e">
        <f t="shared" si="76"/>
        <v>#N/A</v>
      </c>
    </row>
    <row r="1589" spans="1:47">
      <c r="A1589" s="134"/>
      <c r="B1589" s="134"/>
      <c r="C1589" s="135"/>
      <c r="D1589" s="135"/>
      <c r="E1589" s="135"/>
      <c r="F1589" s="135"/>
      <c r="G1589" s="135"/>
      <c r="H1589" s="135"/>
      <c r="I1589" s="135"/>
      <c r="J1589" s="135"/>
      <c r="K1589" s="135"/>
      <c r="L1589" s="135"/>
      <c r="M1589" s="135"/>
      <c r="N1589" s="136"/>
      <c r="O1589" s="137"/>
      <c r="P1589" s="136"/>
      <c r="Q1589" s="136"/>
      <c r="R1589" s="136"/>
      <c r="S1589" s="138"/>
      <c r="T1589" s="149"/>
      <c r="U1589" s="149"/>
      <c r="V1589" s="149"/>
      <c r="W1589" s="149"/>
      <c r="X1589" s="149"/>
      <c r="Y1589" s="149"/>
      <c r="Z1589" s="150"/>
      <c r="AA1589" s="150"/>
      <c r="AB1589" s="150"/>
      <c r="AC1589" s="138"/>
      <c r="AD1589" s="138"/>
      <c r="AE1589" s="138"/>
      <c r="AF1589" s="138"/>
      <c r="AG1589" s="138"/>
      <c r="AH1589" s="138"/>
      <c r="AI1589" s="138"/>
      <c r="AJ1589" s="138"/>
      <c r="AK1589" s="138"/>
      <c r="AL1589" s="138"/>
      <c r="AM1589" s="139"/>
      <c r="AN1589" s="139"/>
      <c r="AO1589" s="139"/>
      <c r="AP1589" s="139"/>
      <c r="AQ1589" s="140" t="e">
        <f t="shared" si="74"/>
        <v>#N/A</v>
      </c>
      <c r="AR1589" s="103"/>
      <c r="AT1589" s="131" t="str">
        <f t="shared" si="75"/>
        <v>()</v>
      </c>
      <c r="AU1589" s="132" t="e">
        <f t="shared" si="76"/>
        <v>#N/A</v>
      </c>
    </row>
    <row r="1590" spans="1:47">
      <c r="A1590" s="134"/>
      <c r="B1590" s="134"/>
      <c r="C1590" s="135"/>
      <c r="D1590" s="135"/>
      <c r="E1590" s="135"/>
      <c r="F1590" s="135"/>
      <c r="G1590" s="135"/>
      <c r="H1590" s="135"/>
      <c r="I1590" s="135"/>
      <c r="J1590" s="135"/>
      <c r="K1590" s="135"/>
      <c r="L1590" s="135"/>
      <c r="M1590" s="135"/>
      <c r="N1590" s="136"/>
      <c r="O1590" s="137"/>
      <c r="P1590" s="136"/>
      <c r="Q1590" s="136"/>
      <c r="R1590" s="136"/>
      <c r="S1590" s="138"/>
      <c r="T1590" s="149"/>
      <c r="U1590" s="149"/>
      <c r="V1590" s="149"/>
      <c r="W1590" s="149"/>
      <c r="X1590" s="149"/>
      <c r="Y1590" s="149"/>
      <c r="Z1590" s="150"/>
      <c r="AA1590" s="150"/>
      <c r="AB1590" s="150"/>
      <c r="AC1590" s="138"/>
      <c r="AD1590" s="138"/>
      <c r="AE1590" s="138"/>
      <c r="AF1590" s="138"/>
      <c r="AG1590" s="138"/>
      <c r="AH1590" s="138"/>
      <c r="AI1590" s="138"/>
      <c r="AJ1590" s="138"/>
      <c r="AK1590" s="138"/>
      <c r="AL1590" s="138"/>
      <c r="AM1590" s="139"/>
      <c r="AN1590" s="139"/>
      <c r="AO1590" s="139"/>
      <c r="AP1590" s="139"/>
      <c r="AQ1590" s="140" t="e">
        <f t="shared" si="74"/>
        <v>#N/A</v>
      </c>
      <c r="AR1590" s="103"/>
      <c r="AT1590" s="131" t="str">
        <f t="shared" si="75"/>
        <v>()</v>
      </c>
      <c r="AU1590" s="132" t="e">
        <f t="shared" si="76"/>
        <v>#N/A</v>
      </c>
    </row>
    <row r="1591" spans="1:47">
      <c r="A1591" s="134"/>
      <c r="B1591" s="134"/>
      <c r="C1591" s="135"/>
      <c r="D1591" s="135"/>
      <c r="E1591" s="135"/>
      <c r="F1591" s="135"/>
      <c r="G1591" s="135"/>
      <c r="H1591" s="135"/>
      <c r="I1591" s="135"/>
      <c r="J1591" s="135"/>
      <c r="K1591" s="135"/>
      <c r="L1591" s="135"/>
      <c r="M1591" s="135"/>
      <c r="N1591" s="136"/>
      <c r="O1591" s="137"/>
      <c r="P1591" s="136"/>
      <c r="Q1591" s="136"/>
      <c r="R1591" s="136"/>
      <c r="S1591" s="138"/>
      <c r="T1591" s="149"/>
      <c r="U1591" s="149"/>
      <c r="V1591" s="149"/>
      <c r="W1591" s="149"/>
      <c r="X1591" s="149"/>
      <c r="Y1591" s="149"/>
      <c r="Z1591" s="150"/>
      <c r="AA1591" s="150"/>
      <c r="AB1591" s="150"/>
      <c r="AC1591" s="138"/>
      <c r="AD1591" s="138"/>
      <c r="AE1591" s="138"/>
      <c r="AF1591" s="138"/>
      <c r="AG1591" s="138"/>
      <c r="AH1591" s="138"/>
      <c r="AI1591" s="138"/>
      <c r="AJ1591" s="138"/>
      <c r="AK1591" s="138"/>
      <c r="AL1591" s="138"/>
      <c r="AM1591" s="139"/>
      <c r="AN1591" s="139"/>
      <c r="AO1591" s="139"/>
      <c r="AP1591" s="139"/>
      <c r="AQ1591" s="140" t="e">
        <f t="shared" si="74"/>
        <v>#N/A</v>
      </c>
      <c r="AR1591" s="103"/>
      <c r="AT1591" s="131" t="str">
        <f t="shared" si="75"/>
        <v>()</v>
      </c>
      <c r="AU1591" s="132" t="e">
        <f t="shared" si="76"/>
        <v>#N/A</v>
      </c>
    </row>
    <row r="1592" spans="1:47">
      <c r="A1592" s="134"/>
      <c r="B1592" s="134"/>
      <c r="C1592" s="135"/>
      <c r="D1592" s="135"/>
      <c r="E1592" s="135"/>
      <c r="F1592" s="135"/>
      <c r="G1592" s="135"/>
      <c r="H1592" s="135"/>
      <c r="I1592" s="135"/>
      <c r="J1592" s="135"/>
      <c r="K1592" s="135"/>
      <c r="L1592" s="135"/>
      <c r="M1592" s="135"/>
      <c r="N1592" s="136"/>
      <c r="O1592" s="137"/>
      <c r="P1592" s="136"/>
      <c r="Q1592" s="136"/>
      <c r="R1592" s="136"/>
      <c r="S1592" s="138"/>
      <c r="T1592" s="149"/>
      <c r="U1592" s="149"/>
      <c r="V1592" s="149"/>
      <c r="W1592" s="149"/>
      <c r="X1592" s="149"/>
      <c r="Y1592" s="149"/>
      <c r="Z1592" s="150"/>
      <c r="AA1592" s="150"/>
      <c r="AB1592" s="150"/>
      <c r="AC1592" s="138"/>
      <c r="AD1592" s="138"/>
      <c r="AE1592" s="138"/>
      <c r="AF1592" s="138"/>
      <c r="AG1592" s="138"/>
      <c r="AH1592" s="138"/>
      <c r="AI1592" s="138"/>
      <c r="AJ1592" s="138"/>
      <c r="AK1592" s="138"/>
      <c r="AL1592" s="138"/>
      <c r="AM1592" s="139"/>
      <c r="AN1592" s="139"/>
      <c r="AO1592" s="139"/>
      <c r="AP1592" s="139"/>
      <c r="AQ1592" s="140" t="e">
        <f t="shared" si="74"/>
        <v>#N/A</v>
      </c>
      <c r="AR1592" s="103"/>
      <c r="AT1592" s="131" t="str">
        <f t="shared" si="75"/>
        <v>()</v>
      </c>
      <c r="AU1592" s="132" t="e">
        <f t="shared" si="76"/>
        <v>#N/A</v>
      </c>
    </row>
    <row r="1593" spans="1:47">
      <c r="A1593" s="134"/>
      <c r="B1593" s="134"/>
      <c r="C1593" s="135"/>
      <c r="D1593" s="135"/>
      <c r="E1593" s="135"/>
      <c r="F1593" s="135"/>
      <c r="G1593" s="135"/>
      <c r="H1593" s="135"/>
      <c r="I1593" s="135"/>
      <c r="J1593" s="135"/>
      <c r="K1593" s="135"/>
      <c r="L1593" s="135"/>
      <c r="M1593" s="135"/>
      <c r="N1593" s="136"/>
      <c r="O1593" s="137"/>
      <c r="P1593" s="136"/>
      <c r="Q1593" s="136"/>
      <c r="R1593" s="136"/>
      <c r="S1593" s="138"/>
      <c r="T1593" s="149"/>
      <c r="U1593" s="149"/>
      <c r="V1593" s="149"/>
      <c r="W1593" s="149"/>
      <c r="X1593" s="149"/>
      <c r="Y1593" s="149"/>
      <c r="Z1593" s="150"/>
      <c r="AA1593" s="150"/>
      <c r="AB1593" s="150"/>
      <c r="AC1593" s="138"/>
      <c r="AD1593" s="138"/>
      <c r="AE1593" s="138"/>
      <c r="AF1593" s="138"/>
      <c r="AG1593" s="138"/>
      <c r="AH1593" s="138"/>
      <c r="AI1593" s="138"/>
      <c r="AJ1593" s="138"/>
      <c r="AK1593" s="138"/>
      <c r="AL1593" s="138"/>
      <c r="AM1593" s="139"/>
      <c r="AN1593" s="139"/>
      <c r="AO1593" s="139"/>
      <c r="AP1593" s="139"/>
      <c r="AQ1593" s="140" t="e">
        <f t="shared" si="74"/>
        <v>#N/A</v>
      </c>
      <c r="AR1593" s="103"/>
      <c r="AT1593" s="131" t="str">
        <f t="shared" si="75"/>
        <v>()</v>
      </c>
      <c r="AU1593" s="132" t="e">
        <f t="shared" si="76"/>
        <v>#N/A</v>
      </c>
    </row>
    <row r="1594" spans="1:47">
      <c r="A1594" s="134"/>
      <c r="B1594" s="134"/>
      <c r="C1594" s="135"/>
      <c r="D1594" s="135"/>
      <c r="E1594" s="135"/>
      <c r="F1594" s="135"/>
      <c r="G1594" s="135"/>
      <c r="H1594" s="135"/>
      <c r="I1594" s="135"/>
      <c r="J1594" s="135"/>
      <c r="K1594" s="135"/>
      <c r="L1594" s="135"/>
      <c r="M1594" s="135"/>
      <c r="N1594" s="136"/>
      <c r="O1594" s="137"/>
      <c r="P1594" s="136"/>
      <c r="Q1594" s="136"/>
      <c r="R1594" s="136"/>
      <c r="S1594" s="138"/>
      <c r="T1594" s="149"/>
      <c r="U1594" s="149"/>
      <c r="V1594" s="149"/>
      <c r="W1594" s="149"/>
      <c r="X1594" s="149"/>
      <c r="Y1594" s="149"/>
      <c r="Z1594" s="150"/>
      <c r="AA1594" s="150"/>
      <c r="AB1594" s="150"/>
      <c r="AC1594" s="138"/>
      <c r="AD1594" s="138"/>
      <c r="AE1594" s="138"/>
      <c r="AF1594" s="138"/>
      <c r="AG1594" s="138"/>
      <c r="AH1594" s="138"/>
      <c r="AI1594" s="138"/>
      <c r="AJ1594" s="138"/>
      <c r="AK1594" s="138"/>
      <c r="AL1594" s="138"/>
      <c r="AM1594" s="139"/>
      <c r="AN1594" s="139"/>
      <c r="AO1594" s="139"/>
      <c r="AP1594" s="139"/>
      <c r="AQ1594" s="140" t="e">
        <f t="shared" si="74"/>
        <v>#N/A</v>
      </c>
      <c r="AR1594" s="103"/>
      <c r="AT1594" s="131" t="str">
        <f t="shared" si="75"/>
        <v>()</v>
      </c>
      <c r="AU1594" s="132" t="e">
        <f t="shared" si="76"/>
        <v>#N/A</v>
      </c>
    </row>
    <row r="1595" spans="1:47">
      <c r="A1595" s="134"/>
      <c r="B1595" s="134"/>
      <c r="C1595" s="135"/>
      <c r="D1595" s="135"/>
      <c r="E1595" s="135"/>
      <c r="F1595" s="135"/>
      <c r="G1595" s="135"/>
      <c r="H1595" s="135"/>
      <c r="I1595" s="135"/>
      <c r="J1595" s="135"/>
      <c r="K1595" s="135"/>
      <c r="L1595" s="135"/>
      <c r="M1595" s="135"/>
      <c r="N1595" s="136"/>
      <c r="O1595" s="137"/>
      <c r="P1595" s="136"/>
      <c r="Q1595" s="136"/>
      <c r="R1595" s="136"/>
      <c r="S1595" s="138"/>
      <c r="T1595" s="149"/>
      <c r="U1595" s="149"/>
      <c r="V1595" s="149"/>
      <c r="W1595" s="149"/>
      <c r="X1595" s="149"/>
      <c r="Y1595" s="149"/>
      <c r="Z1595" s="150"/>
      <c r="AA1595" s="150"/>
      <c r="AB1595" s="150"/>
      <c r="AC1595" s="138"/>
      <c r="AD1595" s="138"/>
      <c r="AE1595" s="138"/>
      <c r="AF1595" s="138"/>
      <c r="AG1595" s="138"/>
      <c r="AH1595" s="138"/>
      <c r="AI1595" s="138"/>
      <c r="AJ1595" s="138"/>
      <c r="AK1595" s="138"/>
      <c r="AL1595" s="138"/>
      <c r="AM1595" s="139"/>
      <c r="AN1595" s="139"/>
      <c r="AO1595" s="139"/>
      <c r="AP1595" s="139"/>
      <c r="AQ1595" s="140" t="e">
        <f t="shared" si="74"/>
        <v>#N/A</v>
      </c>
      <c r="AR1595" s="103"/>
      <c r="AT1595" s="131" t="str">
        <f t="shared" si="75"/>
        <v>()</v>
      </c>
      <c r="AU1595" s="132" t="e">
        <f t="shared" si="76"/>
        <v>#N/A</v>
      </c>
    </row>
    <row r="1596" spans="1:47">
      <c r="A1596" s="134"/>
      <c r="B1596" s="134"/>
      <c r="C1596" s="135"/>
      <c r="D1596" s="135"/>
      <c r="E1596" s="135"/>
      <c r="F1596" s="135"/>
      <c r="G1596" s="135"/>
      <c r="H1596" s="135"/>
      <c r="I1596" s="135"/>
      <c r="J1596" s="135"/>
      <c r="K1596" s="135"/>
      <c r="L1596" s="135"/>
      <c r="M1596" s="135"/>
      <c r="N1596" s="136"/>
      <c r="O1596" s="137"/>
      <c r="P1596" s="136"/>
      <c r="Q1596" s="136"/>
      <c r="R1596" s="136"/>
      <c r="S1596" s="138"/>
      <c r="T1596" s="149"/>
      <c r="U1596" s="149"/>
      <c r="V1596" s="149"/>
      <c r="W1596" s="149"/>
      <c r="X1596" s="149"/>
      <c r="Y1596" s="149"/>
      <c r="Z1596" s="150"/>
      <c r="AA1596" s="150"/>
      <c r="AB1596" s="150"/>
      <c r="AC1596" s="138"/>
      <c r="AD1596" s="138"/>
      <c r="AE1596" s="138"/>
      <c r="AF1596" s="138"/>
      <c r="AG1596" s="138"/>
      <c r="AH1596" s="138"/>
      <c r="AI1596" s="138"/>
      <c r="AJ1596" s="138"/>
      <c r="AK1596" s="138"/>
      <c r="AL1596" s="138"/>
      <c r="AM1596" s="139"/>
      <c r="AN1596" s="139"/>
      <c r="AO1596" s="139"/>
      <c r="AP1596" s="139"/>
      <c r="AQ1596" s="140" t="e">
        <f t="shared" si="74"/>
        <v>#N/A</v>
      </c>
      <c r="AR1596" s="103"/>
      <c r="AT1596" s="131" t="str">
        <f t="shared" si="75"/>
        <v>()</v>
      </c>
      <c r="AU1596" s="132" t="e">
        <f t="shared" si="76"/>
        <v>#N/A</v>
      </c>
    </row>
    <row r="1597" spans="1:47">
      <c r="A1597" s="134"/>
      <c r="B1597" s="134"/>
      <c r="C1597" s="135"/>
      <c r="D1597" s="135"/>
      <c r="E1597" s="135"/>
      <c r="F1597" s="135"/>
      <c r="G1597" s="135"/>
      <c r="H1597" s="135"/>
      <c r="I1597" s="135"/>
      <c r="J1597" s="135"/>
      <c r="K1597" s="135"/>
      <c r="L1597" s="135"/>
      <c r="M1597" s="135"/>
      <c r="N1597" s="136"/>
      <c r="O1597" s="137"/>
      <c r="P1597" s="136"/>
      <c r="Q1597" s="136"/>
      <c r="R1597" s="136"/>
      <c r="S1597" s="138"/>
      <c r="T1597" s="149"/>
      <c r="U1597" s="149"/>
      <c r="V1597" s="149"/>
      <c r="W1597" s="149"/>
      <c r="X1597" s="149"/>
      <c r="Y1597" s="149"/>
      <c r="Z1597" s="150"/>
      <c r="AA1597" s="150"/>
      <c r="AB1597" s="150"/>
      <c r="AC1597" s="138"/>
      <c r="AD1597" s="138"/>
      <c r="AE1597" s="138"/>
      <c r="AF1597" s="138"/>
      <c r="AG1597" s="138"/>
      <c r="AH1597" s="138"/>
      <c r="AI1597" s="138"/>
      <c r="AJ1597" s="138"/>
      <c r="AK1597" s="138"/>
      <c r="AL1597" s="138"/>
      <c r="AM1597" s="139"/>
      <c r="AN1597" s="139"/>
      <c r="AO1597" s="139"/>
      <c r="AP1597" s="139"/>
      <c r="AQ1597" s="140" t="e">
        <f t="shared" si="74"/>
        <v>#N/A</v>
      </c>
      <c r="AR1597" s="103"/>
      <c r="AT1597" s="131" t="str">
        <f t="shared" si="75"/>
        <v>()</v>
      </c>
      <c r="AU1597" s="132" t="e">
        <f t="shared" si="76"/>
        <v>#N/A</v>
      </c>
    </row>
    <row r="1598" spans="1:47">
      <c r="A1598" s="134"/>
      <c r="B1598" s="134"/>
      <c r="C1598" s="135"/>
      <c r="D1598" s="135"/>
      <c r="E1598" s="135"/>
      <c r="F1598" s="135"/>
      <c r="G1598" s="135"/>
      <c r="H1598" s="135"/>
      <c r="I1598" s="135"/>
      <c r="J1598" s="135"/>
      <c r="K1598" s="135"/>
      <c r="L1598" s="135"/>
      <c r="M1598" s="135"/>
      <c r="N1598" s="136"/>
      <c r="O1598" s="137"/>
      <c r="P1598" s="136"/>
      <c r="Q1598" s="136"/>
      <c r="R1598" s="136"/>
      <c r="S1598" s="138"/>
      <c r="T1598" s="149"/>
      <c r="U1598" s="149"/>
      <c r="V1598" s="149"/>
      <c r="W1598" s="149"/>
      <c r="X1598" s="149"/>
      <c r="Y1598" s="149"/>
      <c r="Z1598" s="150"/>
      <c r="AA1598" s="150"/>
      <c r="AB1598" s="150"/>
      <c r="AC1598" s="138"/>
      <c r="AD1598" s="138"/>
      <c r="AE1598" s="138"/>
      <c r="AF1598" s="138"/>
      <c r="AG1598" s="138"/>
      <c r="AH1598" s="138"/>
      <c r="AI1598" s="138"/>
      <c r="AJ1598" s="138"/>
      <c r="AK1598" s="138"/>
      <c r="AL1598" s="138"/>
      <c r="AM1598" s="139"/>
      <c r="AN1598" s="139"/>
      <c r="AO1598" s="139"/>
      <c r="AP1598" s="139"/>
      <c r="AQ1598" s="140" t="e">
        <f t="shared" si="74"/>
        <v>#N/A</v>
      </c>
      <c r="AR1598" s="103"/>
      <c r="AT1598" s="131" t="str">
        <f t="shared" si="75"/>
        <v>()</v>
      </c>
      <c r="AU1598" s="132" t="e">
        <f t="shared" si="76"/>
        <v>#N/A</v>
      </c>
    </row>
    <row r="1599" spans="1:47">
      <c r="A1599" s="134"/>
      <c r="B1599" s="134"/>
      <c r="C1599" s="135"/>
      <c r="D1599" s="135"/>
      <c r="E1599" s="135"/>
      <c r="F1599" s="135"/>
      <c r="G1599" s="135"/>
      <c r="H1599" s="135"/>
      <c r="I1599" s="135"/>
      <c r="J1599" s="135"/>
      <c r="K1599" s="135"/>
      <c r="L1599" s="135"/>
      <c r="M1599" s="135"/>
      <c r="N1599" s="136"/>
      <c r="O1599" s="137"/>
      <c r="P1599" s="136"/>
      <c r="Q1599" s="136"/>
      <c r="R1599" s="136"/>
      <c r="S1599" s="138"/>
      <c r="T1599" s="149"/>
      <c r="U1599" s="149"/>
      <c r="V1599" s="149"/>
      <c r="W1599" s="149"/>
      <c r="X1599" s="149"/>
      <c r="Y1599" s="149"/>
      <c r="Z1599" s="150"/>
      <c r="AA1599" s="150"/>
      <c r="AB1599" s="150"/>
      <c r="AC1599" s="138"/>
      <c r="AD1599" s="138"/>
      <c r="AE1599" s="138"/>
      <c r="AF1599" s="138"/>
      <c r="AG1599" s="138"/>
      <c r="AH1599" s="138"/>
      <c r="AI1599" s="138"/>
      <c r="AJ1599" s="138"/>
      <c r="AK1599" s="138"/>
      <c r="AL1599" s="138"/>
      <c r="AM1599" s="139"/>
      <c r="AN1599" s="139"/>
      <c r="AO1599" s="139"/>
      <c r="AP1599" s="139"/>
      <c r="AQ1599" s="140" t="e">
        <f t="shared" si="74"/>
        <v>#N/A</v>
      </c>
      <c r="AR1599" s="103"/>
      <c r="AT1599" s="131" t="str">
        <f t="shared" si="75"/>
        <v>()</v>
      </c>
      <c r="AU1599" s="132" t="e">
        <f t="shared" si="76"/>
        <v>#N/A</v>
      </c>
    </row>
    <row r="1600" spans="1:47">
      <c r="A1600" s="134"/>
      <c r="B1600" s="134"/>
      <c r="C1600" s="135"/>
      <c r="D1600" s="135"/>
      <c r="E1600" s="135"/>
      <c r="F1600" s="135"/>
      <c r="G1600" s="135"/>
      <c r="H1600" s="135"/>
      <c r="I1600" s="135"/>
      <c r="J1600" s="135"/>
      <c r="K1600" s="135"/>
      <c r="L1600" s="135"/>
      <c r="M1600" s="135"/>
      <c r="N1600" s="136"/>
      <c r="O1600" s="137"/>
      <c r="P1600" s="136"/>
      <c r="Q1600" s="136"/>
      <c r="R1600" s="136"/>
      <c r="S1600" s="138"/>
      <c r="T1600" s="149"/>
      <c r="U1600" s="149"/>
      <c r="V1600" s="149"/>
      <c r="W1600" s="149"/>
      <c r="X1600" s="149"/>
      <c r="Y1600" s="149"/>
      <c r="Z1600" s="150"/>
      <c r="AA1600" s="150"/>
      <c r="AB1600" s="150"/>
      <c r="AC1600" s="138"/>
      <c r="AD1600" s="138"/>
      <c r="AE1600" s="138"/>
      <c r="AF1600" s="138"/>
      <c r="AG1600" s="138"/>
      <c r="AH1600" s="138"/>
      <c r="AI1600" s="138"/>
      <c r="AJ1600" s="138"/>
      <c r="AK1600" s="138"/>
      <c r="AL1600" s="138"/>
      <c r="AM1600" s="139"/>
      <c r="AN1600" s="139"/>
      <c r="AO1600" s="139"/>
      <c r="AP1600" s="139"/>
      <c r="AQ1600" s="140" t="e">
        <f t="shared" si="74"/>
        <v>#N/A</v>
      </c>
      <c r="AR1600" s="103"/>
      <c r="AT1600" s="131" t="str">
        <f t="shared" si="75"/>
        <v>()</v>
      </c>
      <c r="AU1600" s="132" t="e">
        <f t="shared" si="76"/>
        <v>#N/A</v>
      </c>
    </row>
    <row r="1601" spans="1:47">
      <c r="A1601" s="134"/>
      <c r="B1601" s="134"/>
      <c r="C1601" s="135"/>
      <c r="D1601" s="135"/>
      <c r="E1601" s="135"/>
      <c r="F1601" s="135"/>
      <c r="G1601" s="135"/>
      <c r="H1601" s="135"/>
      <c r="I1601" s="135"/>
      <c r="J1601" s="135"/>
      <c r="K1601" s="135"/>
      <c r="L1601" s="135"/>
      <c r="M1601" s="135"/>
      <c r="N1601" s="136"/>
      <c r="O1601" s="137"/>
      <c r="P1601" s="136"/>
      <c r="Q1601" s="136"/>
      <c r="R1601" s="136"/>
      <c r="S1601" s="138"/>
      <c r="T1601" s="149"/>
      <c r="U1601" s="149"/>
      <c r="V1601" s="149"/>
      <c r="W1601" s="149"/>
      <c r="X1601" s="149"/>
      <c r="Y1601" s="149"/>
      <c r="Z1601" s="150"/>
      <c r="AA1601" s="150"/>
      <c r="AB1601" s="150"/>
      <c r="AC1601" s="138"/>
      <c r="AD1601" s="138"/>
      <c r="AE1601" s="138"/>
      <c r="AF1601" s="138"/>
      <c r="AG1601" s="138"/>
      <c r="AH1601" s="138"/>
      <c r="AI1601" s="138"/>
      <c r="AJ1601" s="138"/>
      <c r="AK1601" s="138"/>
      <c r="AL1601" s="138"/>
      <c r="AM1601" s="139"/>
      <c r="AN1601" s="139"/>
      <c r="AO1601" s="139"/>
      <c r="AP1601" s="139"/>
      <c r="AQ1601" s="140" t="e">
        <f t="shared" si="74"/>
        <v>#N/A</v>
      </c>
      <c r="AR1601" s="103"/>
      <c r="AT1601" s="131" t="str">
        <f t="shared" si="75"/>
        <v>()</v>
      </c>
      <c r="AU1601" s="132" t="e">
        <f t="shared" si="76"/>
        <v>#N/A</v>
      </c>
    </row>
    <row r="1602" spans="1:47">
      <c r="A1602" s="134"/>
      <c r="B1602" s="134"/>
      <c r="C1602" s="135"/>
      <c r="D1602" s="135"/>
      <c r="E1602" s="135"/>
      <c r="F1602" s="135"/>
      <c r="G1602" s="135"/>
      <c r="H1602" s="135"/>
      <c r="I1602" s="135"/>
      <c r="J1602" s="135"/>
      <c r="K1602" s="135"/>
      <c r="L1602" s="135"/>
      <c r="M1602" s="135"/>
      <c r="N1602" s="136"/>
      <c r="O1602" s="137"/>
      <c r="P1602" s="136"/>
      <c r="Q1602" s="136"/>
      <c r="R1602" s="136"/>
      <c r="S1602" s="138"/>
      <c r="T1602" s="149"/>
      <c r="U1602" s="149"/>
      <c r="V1602" s="149"/>
      <c r="W1602" s="149"/>
      <c r="X1602" s="149"/>
      <c r="Y1602" s="149"/>
      <c r="Z1602" s="150"/>
      <c r="AA1602" s="150"/>
      <c r="AB1602" s="150"/>
      <c r="AC1602" s="138"/>
      <c r="AD1602" s="138"/>
      <c r="AE1602" s="138"/>
      <c r="AF1602" s="138"/>
      <c r="AG1602" s="138"/>
      <c r="AH1602" s="138"/>
      <c r="AI1602" s="138"/>
      <c r="AJ1602" s="138"/>
      <c r="AK1602" s="138"/>
      <c r="AL1602" s="138"/>
      <c r="AM1602" s="139"/>
      <c r="AN1602" s="139"/>
      <c r="AO1602" s="139"/>
      <c r="AP1602" s="139"/>
      <c r="AQ1602" s="140" t="e">
        <f t="shared" si="74"/>
        <v>#N/A</v>
      </c>
      <c r="AR1602" s="103"/>
      <c r="AT1602" s="131" t="str">
        <f t="shared" si="75"/>
        <v>()</v>
      </c>
      <c r="AU1602" s="132" t="e">
        <f t="shared" si="76"/>
        <v>#N/A</v>
      </c>
    </row>
    <row r="1603" spans="1:47">
      <c r="A1603" s="134"/>
      <c r="B1603" s="134"/>
      <c r="C1603" s="135"/>
      <c r="D1603" s="135"/>
      <c r="E1603" s="135"/>
      <c r="F1603" s="135"/>
      <c r="G1603" s="135"/>
      <c r="H1603" s="135"/>
      <c r="I1603" s="135"/>
      <c r="J1603" s="135"/>
      <c r="K1603" s="135"/>
      <c r="L1603" s="135"/>
      <c r="M1603" s="135"/>
      <c r="N1603" s="136"/>
      <c r="O1603" s="137"/>
      <c r="P1603" s="136"/>
      <c r="Q1603" s="136"/>
      <c r="R1603" s="136"/>
      <c r="S1603" s="138"/>
      <c r="T1603" s="149"/>
      <c r="U1603" s="149"/>
      <c r="V1603" s="149"/>
      <c r="W1603" s="149"/>
      <c r="X1603" s="149"/>
      <c r="Y1603" s="149"/>
      <c r="Z1603" s="150"/>
      <c r="AA1603" s="150"/>
      <c r="AB1603" s="150"/>
      <c r="AC1603" s="138"/>
      <c r="AD1603" s="138"/>
      <c r="AE1603" s="138"/>
      <c r="AF1603" s="138"/>
      <c r="AG1603" s="138"/>
      <c r="AH1603" s="138"/>
      <c r="AI1603" s="138"/>
      <c r="AJ1603" s="138"/>
      <c r="AK1603" s="138"/>
      <c r="AL1603" s="138"/>
      <c r="AM1603" s="139"/>
      <c r="AN1603" s="139"/>
      <c r="AO1603" s="139"/>
      <c r="AP1603" s="139"/>
      <c r="AQ1603" s="140" t="e">
        <f t="shared" si="74"/>
        <v>#N/A</v>
      </c>
      <c r="AR1603" s="103"/>
      <c r="AT1603" s="131" t="str">
        <f t="shared" si="75"/>
        <v>()</v>
      </c>
      <c r="AU1603" s="132" t="e">
        <f t="shared" si="76"/>
        <v>#N/A</v>
      </c>
    </row>
    <row r="1604" spans="1:47">
      <c r="A1604" s="134"/>
      <c r="B1604" s="134"/>
      <c r="C1604" s="135"/>
      <c r="D1604" s="135"/>
      <c r="E1604" s="135"/>
      <c r="F1604" s="135"/>
      <c r="G1604" s="135"/>
      <c r="H1604" s="135"/>
      <c r="I1604" s="135"/>
      <c r="J1604" s="135"/>
      <c r="K1604" s="135"/>
      <c r="L1604" s="135"/>
      <c r="M1604" s="135"/>
      <c r="N1604" s="136"/>
      <c r="O1604" s="137"/>
      <c r="P1604" s="136"/>
      <c r="Q1604" s="136"/>
      <c r="R1604" s="136"/>
      <c r="S1604" s="138"/>
      <c r="T1604" s="149"/>
      <c r="U1604" s="149"/>
      <c r="V1604" s="149"/>
      <c r="W1604" s="149"/>
      <c r="X1604" s="149"/>
      <c r="Y1604" s="149"/>
      <c r="Z1604" s="150"/>
      <c r="AA1604" s="150"/>
      <c r="AB1604" s="150"/>
      <c r="AC1604" s="138"/>
      <c r="AD1604" s="138"/>
      <c r="AE1604" s="138"/>
      <c r="AF1604" s="138"/>
      <c r="AG1604" s="138"/>
      <c r="AH1604" s="138"/>
      <c r="AI1604" s="138"/>
      <c r="AJ1604" s="138"/>
      <c r="AK1604" s="138"/>
      <c r="AL1604" s="138"/>
      <c r="AM1604" s="139"/>
      <c r="AN1604" s="139"/>
      <c r="AO1604" s="139"/>
      <c r="AP1604" s="139"/>
      <c r="AQ1604" s="140" t="e">
        <f t="shared" ref="AQ1604:AQ1620" si="77">VLOOKUP(S1604&amp;AF1604,AV:AW,2,0)</f>
        <v>#N/A</v>
      </c>
      <c r="AR1604" s="103"/>
      <c r="AT1604" s="131" t="str">
        <f t="shared" ref="AT1604:AT1620" si="78">C1604&amp;"("&amp;D1604&amp;")"</f>
        <v>()</v>
      </c>
      <c r="AU1604" s="132" t="e">
        <f t="shared" si="76"/>
        <v>#N/A</v>
      </c>
    </row>
    <row r="1605" spans="1:47">
      <c r="A1605" s="134"/>
      <c r="B1605" s="134"/>
      <c r="C1605" s="135"/>
      <c r="D1605" s="135"/>
      <c r="E1605" s="135"/>
      <c r="F1605" s="135"/>
      <c r="G1605" s="135"/>
      <c r="H1605" s="135"/>
      <c r="I1605" s="135"/>
      <c r="J1605" s="135"/>
      <c r="K1605" s="135"/>
      <c r="L1605" s="135"/>
      <c r="M1605" s="135"/>
      <c r="N1605" s="136"/>
      <c r="O1605" s="137"/>
      <c r="P1605" s="136"/>
      <c r="Q1605" s="136"/>
      <c r="R1605" s="136"/>
      <c r="S1605" s="138"/>
      <c r="T1605" s="149"/>
      <c r="U1605" s="149"/>
      <c r="V1605" s="149"/>
      <c r="W1605" s="149"/>
      <c r="X1605" s="149"/>
      <c r="Y1605" s="149"/>
      <c r="Z1605" s="150"/>
      <c r="AA1605" s="150"/>
      <c r="AB1605" s="150"/>
      <c r="AC1605" s="138"/>
      <c r="AD1605" s="138"/>
      <c r="AE1605" s="138"/>
      <c r="AF1605" s="138"/>
      <c r="AG1605" s="138"/>
      <c r="AH1605" s="138"/>
      <c r="AI1605" s="138"/>
      <c r="AJ1605" s="138"/>
      <c r="AK1605" s="138"/>
      <c r="AL1605" s="138"/>
      <c r="AM1605" s="139"/>
      <c r="AN1605" s="139"/>
      <c r="AO1605" s="139"/>
      <c r="AP1605" s="139"/>
      <c r="AQ1605" s="140" t="e">
        <f t="shared" si="77"/>
        <v>#N/A</v>
      </c>
      <c r="AR1605" s="103"/>
      <c r="AT1605" s="131" t="str">
        <f t="shared" si="78"/>
        <v>()</v>
      </c>
      <c r="AU1605" s="132" t="e">
        <f t="shared" si="76"/>
        <v>#N/A</v>
      </c>
    </row>
    <row r="1606" spans="1:47">
      <c r="A1606" s="134"/>
      <c r="B1606" s="134"/>
      <c r="C1606" s="135"/>
      <c r="D1606" s="135"/>
      <c r="E1606" s="135"/>
      <c r="F1606" s="135"/>
      <c r="G1606" s="135"/>
      <c r="H1606" s="135"/>
      <c r="I1606" s="135"/>
      <c r="J1606" s="135"/>
      <c r="K1606" s="135"/>
      <c r="L1606" s="135"/>
      <c r="M1606" s="135"/>
      <c r="N1606" s="136"/>
      <c r="O1606" s="137"/>
      <c r="P1606" s="136"/>
      <c r="Q1606" s="136"/>
      <c r="R1606" s="136"/>
      <c r="S1606" s="138"/>
      <c r="T1606" s="149"/>
      <c r="U1606" s="149"/>
      <c r="V1606" s="149"/>
      <c r="W1606" s="149"/>
      <c r="X1606" s="149"/>
      <c r="Y1606" s="149"/>
      <c r="Z1606" s="150"/>
      <c r="AA1606" s="150"/>
      <c r="AB1606" s="150"/>
      <c r="AC1606" s="138"/>
      <c r="AD1606" s="138"/>
      <c r="AE1606" s="138"/>
      <c r="AF1606" s="138"/>
      <c r="AG1606" s="138"/>
      <c r="AH1606" s="138"/>
      <c r="AI1606" s="138"/>
      <c r="AJ1606" s="138"/>
      <c r="AK1606" s="138"/>
      <c r="AL1606" s="138"/>
      <c r="AM1606" s="139"/>
      <c r="AN1606" s="139"/>
      <c r="AO1606" s="139"/>
      <c r="AP1606" s="139"/>
      <c r="AQ1606" s="140" t="e">
        <f t="shared" si="77"/>
        <v>#N/A</v>
      </c>
      <c r="AR1606" s="103"/>
      <c r="AT1606" s="131" t="str">
        <f t="shared" si="78"/>
        <v>()</v>
      </c>
      <c r="AU1606" s="132" t="e">
        <f t="shared" si="76"/>
        <v>#N/A</v>
      </c>
    </row>
    <row r="1607" spans="1:47">
      <c r="A1607" s="134"/>
      <c r="B1607" s="134"/>
      <c r="C1607" s="135"/>
      <c r="D1607" s="135"/>
      <c r="E1607" s="135"/>
      <c r="F1607" s="135"/>
      <c r="G1607" s="135"/>
      <c r="H1607" s="135"/>
      <c r="I1607" s="135"/>
      <c r="J1607" s="135"/>
      <c r="K1607" s="135"/>
      <c r="L1607" s="135"/>
      <c r="M1607" s="135"/>
      <c r="N1607" s="136"/>
      <c r="O1607" s="137"/>
      <c r="P1607" s="136"/>
      <c r="Q1607" s="136"/>
      <c r="R1607" s="136"/>
      <c r="S1607" s="138"/>
      <c r="T1607" s="149"/>
      <c r="U1607" s="149"/>
      <c r="V1607" s="149"/>
      <c r="W1607" s="149"/>
      <c r="X1607" s="149"/>
      <c r="Y1607" s="149"/>
      <c r="Z1607" s="150"/>
      <c r="AA1607" s="150"/>
      <c r="AB1607" s="150"/>
      <c r="AC1607" s="138"/>
      <c r="AD1607" s="138"/>
      <c r="AE1607" s="138"/>
      <c r="AF1607" s="138"/>
      <c r="AG1607" s="138"/>
      <c r="AH1607" s="138"/>
      <c r="AI1607" s="138"/>
      <c r="AJ1607" s="138"/>
      <c r="AK1607" s="138"/>
      <c r="AL1607" s="138"/>
      <c r="AM1607" s="139"/>
      <c r="AN1607" s="139"/>
      <c r="AO1607" s="139"/>
      <c r="AP1607" s="139"/>
      <c r="AQ1607" s="140" t="e">
        <f t="shared" si="77"/>
        <v>#N/A</v>
      </c>
      <c r="AR1607" s="103"/>
      <c r="AT1607" s="131" t="str">
        <f t="shared" si="78"/>
        <v>()</v>
      </c>
      <c r="AU1607" s="132" t="e">
        <f t="shared" si="76"/>
        <v>#N/A</v>
      </c>
    </row>
    <row r="1608" spans="1:47">
      <c r="A1608" s="134"/>
      <c r="B1608" s="134"/>
      <c r="C1608" s="135"/>
      <c r="D1608" s="135"/>
      <c r="E1608" s="135"/>
      <c r="F1608" s="135"/>
      <c r="G1608" s="135"/>
      <c r="H1608" s="135"/>
      <c r="I1608" s="135"/>
      <c r="J1608" s="135"/>
      <c r="K1608" s="135"/>
      <c r="L1608" s="135"/>
      <c r="M1608" s="135"/>
      <c r="N1608" s="136"/>
      <c r="O1608" s="137"/>
      <c r="P1608" s="136"/>
      <c r="Q1608" s="136"/>
      <c r="R1608" s="136"/>
      <c r="S1608" s="138"/>
      <c r="T1608" s="149"/>
      <c r="U1608" s="149"/>
      <c r="V1608" s="149"/>
      <c r="W1608" s="149"/>
      <c r="X1608" s="149"/>
      <c r="Y1608" s="149"/>
      <c r="Z1608" s="150"/>
      <c r="AA1608" s="150"/>
      <c r="AB1608" s="150"/>
      <c r="AC1608" s="138"/>
      <c r="AD1608" s="138"/>
      <c r="AE1608" s="138"/>
      <c r="AF1608" s="138"/>
      <c r="AG1608" s="138"/>
      <c r="AH1608" s="138"/>
      <c r="AI1608" s="138"/>
      <c r="AJ1608" s="138"/>
      <c r="AK1608" s="138"/>
      <c r="AL1608" s="138"/>
      <c r="AM1608" s="139"/>
      <c r="AN1608" s="139"/>
      <c r="AO1608" s="139"/>
      <c r="AP1608" s="139"/>
      <c r="AQ1608" s="140" t="e">
        <f t="shared" si="77"/>
        <v>#N/A</v>
      </c>
      <c r="AR1608" s="103"/>
      <c r="AT1608" s="131" t="str">
        <f t="shared" si="78"/>
        <v>()</v>
      </c>
      <c r="AU1608" s="132" t="e">
        <f t="shared" si="76"/>
        <v>#N/A</v>
      </c>
    </row>
    <row r="1609" spans="1:47">
      <c r="A1609" s="134"/>
      <c r="B1609" s="134"/>
      <c r="C1609" s="135"/>
      <c r="D1609" s="135"/>
      <c r="E1609" s="135"/>
      <c r="F1609" s="135"/>
      <c r="G1609" s="135"/>
      <c r="H1609" s="135"/>
      <c r="I1609" s="135"/>
      <c r="J1609" s="135"/>
      <c r="K1609" s="135"/>
      <c r="L1609" s="135"/>
      <c r="M1609" s="135"/>
      <c r="N1609" s="136"/>
      <c r="O1609" s="137"/>
      <c r="P1609" s="136"/>
      <c r="Q1609" s="136"/>
      <c r="R1609" s="136"/>
      <c r="S1609" s="138"/>
      <c r="T1609" s="149"/>
      <c r="U1609" s="149"/>
      <c r="V1609" s="149"/>
      <c r="W1609" s="149"/>
      <c r="X1609" s="149"/>
      <c r="Y1609" s="149"/>
      <c r="Z1609" s="150"/>
      <c r="AA1609" s="150"/>
      <c r="AB1609" s="150"/>
      <c r="AC1609" s="138"/>
      <c r="AD1609" s="138"/>
      <c r="AE1609" s="138"/>
      <c r="AF1609" s="138"/>
      <c r="AG1609" s="138"/>
      <c r="AH1609" s="138"/>
      <c r="AI1609" s="138"/>
      <c r="AJ1609" s="138"/>
      <c r="AK1609" s="138"/>
      <c r="AL1609" s="138"/>
      <c r="AM1609" s="139"/>
      <c r="AN1609" s="139"/>
      <c r="AO1609" s="139"/>
      <c r="AP1609" s="139"/>
      <c r="AQ1609" s="140" t="e">
        <f t="shared" si="77"/>
        <v>#N/A</v>
      </c>
      <c r="AR1609" s="103"/>
      <c r="AT1609" s="131" t="str">
        <f t="shared" si="78"/>
        <v>()</v>
      </c>
      <c r="AU1609" s="132" t="e">
        <f t="shared" si="76"/>
        <v>#N/A</v>
      </c>
    </row>
    <row r="1610" spans="1:47">
      <c r="A1610" s="134"/>
      <c r="B1610" s="134"/>
      <c r="C1610" s="135"/>
      <c r="D1610" s="135"/>
      <c r="E1610" s="135"/>
      <c r="F1610" s="135"/>
      <c r="G1610" s="135"/>
      <c r="H1610" s="135"/>
      <c r="I1610" s="135"/>
      <c r="J1610" s="135"/>
      <c r="K1610" s="135"/>
      <c r="L1610" s="135"/>
      <c r="M1610" s="135"/>
      <c r="N1610" s="136"/>
      <c r="O1610" s="137"/>
      <c r="P1610" s="136"/>
      <c r="Q1610" s="136"/>
      <c r="R1610" s="136"/>
      <c r="S1610" s="138"/>
      <c r="T1610" s="149"/>
      <c r="U1610" s="149"/>
      <c r="V1610" s="149"/>
      <c r="W1610" s="149"/>
      <c r="X1610" s="149"/>
      <c r="Y1610" s="149"/>
      <c r="Z1610" s="150"/>
      <c r="AA1610" s="150"/>
      <c r="AB1610" s="150"/>
      <c r="AC1610" s="138"/>
      <c r="AD1610" s="138"/>
      <c r="AE1610" s="138"/>
      <c r="AF1610" s="138"/>
      <c r="AG1610" s="138"/>
      <c r="AH1610" s="138"/>
      <c r="AI1610" s="138"/>
      <c r="AJ1610" s="138"/>
      <c r="AK1610" s="138"/>
      <c r="AL1610" s="138"/>
      <c r="AM1610" s="139"/>
      <c r="AN1610" s="139"/>
      <c r="AO1610" s="139"/>
      <c r="AP1610" s="139"/>
      <c r="AQ1610" s="140" t="e">
        <f t="shared" si="77"/>
        <v>#N/A</v>
      </c>
      <c r="AR1610" s="103"/>
      <c r="AT1610" s="131" t="str">
        <f t="shared" si="78"/>
        <v>()</v>
      </c>
      <c r="AU1610" s="132" t="e">
        <f t="shared" si="76"/>
        <v>#N/A</v>
      </c>
    </row>
    <row r="1611" spans="1:47">
      <c r="A1611" s="134"/>
      <c r="B1611" s="134"/>
      <c r="C1611" s="135"/>
      <c r="D1611" s="135"/>
      <c r="E1611" s="135"/>
      <c r="F1611" s="135"/>
      <c r="G1611" s="135"/>
      <c r="H1611" s="135"/>
      <c r="I1611" s="135"/>
      <c r="J1611" s="135"/>
      <c r="K1611" s="135"/>
      <c r="L1611" s="135"/>
      <c r="M1611" s="135"/>
      <c r="N1611" s="136"/>
      <c r="O1611" s="137"/>
      <c r="P1611" s="136"/>
      <c r="Q1611" s="136"/>
      <c r="R1611" s="136"/>
      <c r="S1611" s="138"/>
      <c r="T1611" s="149"/>
      <c r="U1611" s="149"/>
      <c r="V1611" s="149"/>
      <c r="W1611" s="149"/>
      <c r="X1611" s="149"/>
      <c r="Y1611" s="149"/>
      <c r="Z1611" s="150"/>
      <c r="AA1611" s="150"/>
      <c r="AB1611" s="150"/>
      <c r="AC1611" s="138"/>
      <c r="AD1611" s="138"/>
      <c r="AE1611" s="138"/>
      <c r="AF1611" s="138"/>
      <c r="AG1611" s="138"/>
      <c r="AH1611" s="138"/>
      <c r="AI1611" s="138"/>
      <c r="AJ1611" s="138"/>
      <c r="AK1611" s="138"/>
      <c r="AL1611" s="138"/>
      <c r="AM1611" s="139"/>
      <c r="AN1611" s="139"/>
      <c r="AO1611" s="139"/>
      <c r="AP1611" s="139"/>
      <c r="AQ1611" s="140" t="e">
        <f t="shared" si="77"/>
        <v>#N/A</v>
      </c>
      <c r="AR1611" s="103"/>
      <c r="AT1611" s="131" t="str">
        <f t="shared" si="78"/>
        <v>()</v>
      </c>
      <c r="AU1611" s="132" t="e">
        <f t="shared" si="76"/>
        <v>#N/A</v>
      </c>
    </row>
    <row r="1612" spans="1:47">
      <c r="A1612" s="134"/>
      <c r="B1612" s="134"/>
      <c r="C1612" s="135"/>
      <c r="D1612" s="135"/>
      <c r="E1612" s="135"/>
      <c r="F1612" s="135"/>
      <c r="G1612" s="135"/>
      <c r="H1612" s="135"/>
      <c r="I1612" s="135"/>
      <c r="J1612" s="135"/>
      <c r="K1612" s="135"/>
      <c r="L1612" s="135"/>
      <c r="M1612" s="135"/>
      <c r="N1612" s="136"/>
      <c r="O1612" s="137"/>
      <c r="P1612" s="136"/>
      <c r="Q1612" s="136"/>
      <c r="R1612" s="136"/>
      <c r="S1612" s="138"/>
      <c r="T1612" s="149"/>
      <c r="U1612" s="149"/>
      <c r="V1612" s="149"/>
      <c r="W1612" s="149"/>
      <c r="X1612" s="149"/>
      <c r="Y1612" s="149"/>
      <c r="Z1612" s="150"/>
      <c r="AA1612" s="150"/>
      <c r="AB1612" s="150"/>
      <c r="AC1612" s="138"/>
      <c r="AD1612" s="138"/>
      <c r="AE1612" s="138"/>
      <c r="AF1612" s="138"/>
      <c r="AG1612" s="138"/>
      <c r="AH1612" s="138"/>
      <c r="AI1612" s="138"/>
      <c r="AJ1612" s="138"/>
      <c r="AK1612" s="138"/>
      <c r="AL1612" s="138"/>
      <c r="AM1612" s="139"/>
      <c r="AN1612" s="139"/>
      <c r="AO1612" s="139"/>
      <c r="AP1612" s="139"/>
      <c r="AQ1612" s="140" t="e">
        <f t="shared" si="77"/>
        <v>#N/A</v>
      </c>
      <c r="AR1612" s="103"/>
      <c r="AT1612" s="131" t="str">
        <f t="shared" si="78"/>
        <v>()</v>
      </c>
      <c r="AU1612" s="132" t="e">
        <f t="shared" si="76"/>
        <v>#N/A</v>
      </c>
    </row>
    <row r="1613" spans="1:47">
      <c r="A1613" s="134"/>
      <c r="B1613" s="134"/>
      <c r="C1613" s="135"/>
      <c r="D1613" s="135"/>
      <c r="E1613" s="135"/>
      <c r="F1613" s="135"/>
      <c r="G1613" s="135"/>
      <c r="H1613" s="135"/>
      <c r="I1613" s="135"/>
      <c r="J1613" s="135"/>
      <c r="K1613" s="135"/>
      <c r="L1613" s="135"/>
      <c r="M1613" s="135"/>
      <c r="N1613" s="136"/>
      <c r="O1613" s="137"/>
      <c r="P1613" s="136"/>
      <c r="Q1613" s="136"/>
      <c r="R1613" s="136"/>
      <c r="S1613" s="138"/>
      <c r="T1613" s="149"/>
      <c r="U1613" s="149"/>
      <c r="V1613" s="149"/>
      <c r="W1613" s="149"/>
      <c r="X1613" s="149"/>
      <c r="Y1613" s="149"/>
      <c r="Z1613" s="150"/>
      <c r="AA1613" s="150"/>
      <c r="AB1613" s="150"/>
      <c r="AC1613" s="138"/>
      <c r="AD1613" s="138"/>
      <c r="AE1613" s="138"/>
      <c r="AF1613" s="138"/>
      <c r="AG1613" s="138"/>
      <c r="AH1613" s="138"/>
      <c r="AI1613" s="138"/>
      <c r="AJ1613" s="138"/>
      <c r="AK1613" s="138"/>
      <c r="AL1613" s="138"/>
      <c r="AM1613" s="139"/>
      <c r="AN1613" s="139"/>
      <c r="AO1613" s="139"/>
      <c r="AP1613" s="139"/>
      <c r="AQ1613" s="140" t="e">
        <f t="shared" si="77"/>
        <v>#N/A</v>
      </c>
      <c r="AR1613" s="103"/>
      <c r="AT1613" s="131" t="str">
        <f t="shared" si="78"/>
        <v>()</v>
      </c>
      <c r="AU1613" s="132" t="e">
        <f t="shared" si="76"/>
        <v>#N/A</v>
      </c>
    </row>
    <row r="1614" spans="1:47">
      <c r="A1614" s="134"/>
      <c r="B1614" s="134"/>
      <c r="C1614" s="135"/>
      <c r="D1614" s="135"/>
      <c r="E1614" s="135"/>
      <c r="F1614" s="135"/>
      <c r="G1614" s="135"/>
      <c r="H1614" s="135"/>
      <c r="I1614" s="135"/>
      <c r="J1614" s="135"/>
      <c r="K1614" s="135"/>
      <c r="L1614" s="135"/>
      <c r="M1614" s="135"/>
      <c r="N1614" s="136"/>
      <c r="O1614" s="137"/>
      <c r="P1614" s="136"/>
      <c r="Q1614" s="136"/>
      <c r="R1614" s="136"/>
      <c r="S1614" s="138"/>
      <c r="T1614" s="149"/>
      <c r="U1614" s="149"/>
      <c r="V1614" s="149"/>
      <c r="W1614" s="149"/>
      <c r="X1614" s="149"/>
      <c r="Y1614" s="149"/>
      <c r="Z1614" s="150"/>
      <c r="AA1614" s="150"/>
      <c r="AB1614" s="150"/>
      <c r="AC1614" s="138"/>
      <c r="AD1614" s="138"/>
      <c r="AE1614" s="138"/>
      <c r="AF1614" s="138"/>
      <c r="AG1614" s="138"/>
      <c r="AH1614" s="138"/>
      <c r="AI1614" s="138"/>
      <c r="AJ1614" s="138"/>
      <c r="AK1614" s="138"/>
      <c r="AL1614" s="138"/>
      <c r="AM1614" s="139"/>
      <c r="AN1614" s="139"/>
      <c r="AO1614" s="139"/>
      <c r="AP1614" s="139"/>
      <c r="AQ1614" s="140" t="e">
        <f t="shared" si="77"/>
        <v>#N/A</v>
      </c>
      <c r="AR1614" s="103"/>
      <c r="AT1614" s="131" t="str">
        <f t="shared" si="78"/>
        <v>()</v>
      </c>
      <c r="AU1614" s="132" t="e">
        <f t="shared" si="76"/>
        <v>#N/A</v>
      </c>
    </row>
    <row r="1615" spans="1:47">
      <c r="A1615" s="134"/>
      <c r="B1615" s="134"/>
      <c r="C1615" s="135"/>
      <c r="D1615" s="135"/>
      <c r="E1615" s="135"/>
      <c r="F1615" s="135"/>
      <c r="G1615" s="135"/>
      <c r="H1615" s="135"/>
      <c r="I1615" s="135"/>
      <c r="J1615" s="135"/>
      <c r="K1615" s="135"/>
      <c r="L1615" s="135"/>
      <c r="M1615" s="135"/>
      <c r="N1615" s="136"/>
      <c r="O1615" s="137"/>
      <c r="P1615" s="136"/>
      <c r="Q1615" s="136"/>
      <c r="R1615" s="136"/>
      <c r="S1615" s="138"/>
      <c r="T1615" s="149"/>
      <c r="U1615" s="149"/>
      <c r="V1615" s="149"/>
      <c r="W1615" s="149"/>
      <c r="X1615" s="149"/>
      <c r="Y1615" s="149"/>
      <c r="Z1615" s="150"/>
      <c r="AA1615" s="150"/>
      <c r="AB1615" s="150"/>
      <c r="AC1615" s="138"/>
      <c r="AD1615" s="138"/>
      <c r="AE1615" s="138"/>
      <c r="AF1615" s="138"/>
      <c r="AG1615" s="138"/>
      <c r="AH1615" s="138"/>
      <c r="AI1615" s="138"/>
      <c r="AJ1615" s="138"/>
      <c r="AK1615" s="138"/>
      <c r="AL1615" s="138"/>
      <c r="AM1615" s="139"/>
      <c r="AN1615" s="139"/>
      <c r="AO1615" s="139"/>
      <c r="AP1615" s="139"/>
      <c r="AQ1615" s="140" t="e">
        <f t="shared" si="77"/>
        <v>#N/A</v>
      </c>
      <c r="AR1615" s="103"/>
      <c r="AT1615" s="131" t="str">
        <f t="shared" si="78"/>
        <v>()</v>
      </c>
      <c r="AU1615" s="132" t="e">
        <f t="shared" si="76"/>
        <v>#N/A</v>
      </c>
    </row>
    <row r="1616" spans="1:47">
      <c r="A1616" s="134"/>
      <c r="B1616" s="134"/>
      <c r="C1616" s="135"/>
      <c r="D1616" s="135"/>
      <c r="E1616" s="135"/>
      <c r="F1616" s="135"/>
      <c r="G1616" s="135"/>
      <c r="H1616" s="135"/>
      <c r="I1616" s="135"/>
      <c r="J1616" s="135"/>
      <c r="K1616" s="135"/>
      <c r="L1616" s="135"/>
      <c r="M1616" s="135"/>
      <c r="N1616" s="136"/>
      <c r="O1616" s="137"/>
      <c r="P1616" s="136"/>
      <c r="Q1616" s="136"/>
      <c r="R1616" s="136"/>
      <c r="S1616" s="138"/>
      <c r="T1616" s="149"/>
      <c r="U1616" s="149"/>
      <c r="V1616" s="149"/>
      <c r="W1616" s="149"/>
      <c r="X1616" s="149"/>
      <c r="Y1616" s="149"/>
      <c r="Z1616" s="150"/>
      <c r="AA1616" s="150"/>
      <c r="AB1616" s="150"/>
      <c r="AC1616" s="138"/>
      <c r="AD1616" s="138"/>
      <c r="AE1616" s="138"/>
      <c r="AF1616" s="138"/>
      <c r="AG1616" s="138"/>
      <c r="AH1616" s="138"/>
      <c r="AI1616" s="138"/>
      <c r="AJ1616" s="138"/>
      <c r="AK1616" s="138"/>
      <c r="AL1616" s="138"/>
      <c r="AM1616" s="139"/>
      <c r="AN1616" s="139"/>
      <c r="AO1616" s="139"/>
      <c r="AP1616" s="139"/>
      <c r="AQ1616" s="140" t="e">
        <f t="shared" si="77"/>
        <v>#N/A</v>
      </c>
      <c r="AR1616" s="103"/>
      <c r="AT1616" s="131" t="str">
        <f t="shared" si="78"/>
        <v>()</v>
      </c>
      <c r="AU1616" s="132" t="e">
        <f t="shared" si="76"/>
        <v>#N/A</v>
      </c>
    </row>
    <row r="1617" spans="1:47">
      <c r="A1617" s="134"/>
      <c r="B1617" s="134"/>
      <c r="C1617" s="135"/>
      <c r="D1617" s="135"/>
      <c r="E1617" s="135"/>
      <c r="F1617" s="135"/>
      <c r="G1617" s="135"/>
      <c r="H1617" s="135"/>
      <c r="I1617" s="135"/>
      <c r="J1617" s="135"/>
      <c r="K1617" s="135"/>
      <c r="L1617" s="135"/>
      <c r="M1617" s="135"/>
      <c r="N1617" s="136"/>
      <c r="O1617" s="137"/>
      <c r="P1617" s="136"/>
      <c r="Q1617" s="136"/>
      <c r="R1617" s="136"/>
      <c r="S1617" s="138"/>
      <c r="T1617" s="149"/>
      <c r="U1617" s="149"/>
      <c r="V1617" s="149"/>
      <c r="W1617" s="149"/>
      <c r="X1617" s="149"/>
      <c r="Y1617" s="149"/>
      <c r="Z1617" s="150"/>
      <c r="AA1617" s="150"/>
      <c r="AB1617" s="150"/>
      <c r="AC1617" s="138"/>
      <c r="AD1617" s="138"/>
      <c r="AE1617" s="138"/>
      <c r="AF1617" s="138"/>
      <c r="AG1617" s="138"/>
      <c r="AH1617" s="138"/>
      <c r="AI1617" s="138"/>
      <c r="AJ1617" s="138"/>
      <c r="AK1617" s="138"/>
      <c r="AL1617" s="138"/>
      <c r="AM1617" s="139"/>
      <c r="AN1617" s="139"/>
      <c r="AO1617" s="139"/>
      <c r="AP1617" s="139"/>
      <c r="AQ1617" s="140" t="e">
        <f t="shared" si="77"/>
        <v>#N/A</v>
      </c>
      <c r="AR1617" s="103"/>
      <c r="AT1617" s="131" t="str">
        <f t="shared" si="78"/>
        <v>()</v>
      </c>
      <c r="AU1617" s="132" t="e">
        <f t="shared" si="76"/>
        <v>#N/A</v>
      </c>
    </row>
    <row r="1618" spans="1:47">
      <c r="A1618" s="134"/>
      <c r="B1618" s="134"/>
      <c r="C1618" s="135"/>
      <c r="D1618" s="135"/>
      <c r="E1618" s="135"/>
      <c r="F1618" s="135"/>
      <c r="G1618" s="135"/>
      <c r="H1618" s="135"/>
      <c r="I1618" s="135"/>
      <c r="J1618" s="135"/>
      <c r="K1618" s="135"/>
      <c r="L1618" s="135"/>
      <c r="M1618" s="135"/>
      <c r="N1618" s="136"/>
      <c r="O1618" s="137"/>
      <c r="P1618" s="136"/>
      <c r="Q1618" s="136"/>
      <c r="R1618" s="136"/>
      <c r="S1618" s="138"/>
      <c r="T1618" s="149"/>
      <c r="U1618" s="149"/>
      <c r="V1618" s="149"/>
      <c r="W1618" s="149"/>
      <c r="X1618" s="149"/>
      <c r="Y1618" s="149"/>
      <c r="Z1618" s="150"/>
      <c r="AA1618" s="150"/>
      <c r="AB1618" s="150"/>
      <c r="AC1618" s="138"/>
      <c r="AD1618" s="138"/>
      <c r="AE1618" s="138"/>
      <c r="AF1618" s="138"/>
      <c r="AG1618" s="138"/>
      <c r="AH1618" s="138"/>
      <c r="AI1618" s="138"/>
      <c r="AJ1618" s="138"/>
      <c r="AK1618" s="138"/>
      <c r="AL1618" s="138"/>
      <c r="AM1618" s="139"/>
      <c r="AN1618" s="139"/>
      <c r="AO1618" s="139"/>
      <c r="AP1618" s="139"/>
      <c r="AQ1618" s="140" t="e">
        <f t="shared" si="77"/>
        <v>#N/A</v>
      </c>
      <c r="AR1618" s="103"/>
      <c r="AT1618" s="131" t="str">
        <f t="shared" si="78"/>
        <v>()</v>
      </c>
      <c r="AU1618" s="132" t="e">
        <f t="shared" si="76"/>
        <v>#N/A</v>
      </c>
    </row>
    <row r="1619" spans="1:47">
      <c r="A1619" s="134"/>
      <c r="B1619" s="134"/>
      <c r="C1619" s="135"/>
      <c r="D1619" s="135"/>
      <c r="E1619" s="135"/>
      <c r="F1619" s="135"/>
      <c r="G1619" s="135"/>
      <c r="H1619" s="135"/>
      <c r="I1619" s="135"/>
      <c r="J1619" s="135"/>
      <c r="K1619" s="135"/>
      <c r="L1619" s="135"/>
      <c r="M1619" s="135"/>
      <c r="N1619" s="136"/>
      <c r="O1619" s="137"/>
      <c r="P1619" s="136"/>
      <c r="Q1619" s="136"/>
      <c r="R1619" s="136"/>
      <c r="S1619" s="138"/>
      <c r="T1619" s="149"/>
      <c r="U1619" s="149"/>
      <c r="V1619" s="149"/>
      <c r="W1619" s="149"/>
      <c r="X1619" s="149"/>
      <c r="Y1619" s="149"/>
      <c r="Z1619" s="150"/>
      <c r="AA1619" s="150"/>
      <c r="AB1619" s="150"/>
      <c r="AC1619" s="138"/>
      <c r="AD1619" s="138"/>
      <c r="AE1619" s="138"/>
      <c r="AF1619" s="138"/>
      <c r="AG1619" s="138"/>
      <c r="AH1619" s="138"/>
      <c r="AI1619" s="138"/>
      <c r="AJ1619" s="138"/>
      <c r="AK1619" s="138"/>
      <c r="AL1619" s="138"/>
      <c r="AM1619" s="139"/>
      <c r="AN1619" s="139"/>
      <c r="AO1619" s="139"/>
      <c r="AP1619" s="139"/>
      <c r="AQ1619" s="140" t="e">
        <f t="shared" si="77"/>
        <v>#N/A</v>
      </c>
      <c r="AR1619" s="103"/>
      <c r="AT1619" s="131" t="str">
        <f t="shared" si="78"/>
        <v>()</v>
      </c>
      <c r="AU1619" s="132" t="e">
        <f t="shared" si="76"/>
        <v>#N/A</v>
      </c>
    </row>
    <row r="1620" spans="1:47">
      <c r="A1620" s="134"/>
      <c r="B1620" s="134"/>
      <c r="C1620" s="135"/>
      <c r="D1620" s="135"/>
      <c r="E1620" s="135"/>
      <c r="F1620" s="135"/>
      <c r="G1620" s="135"/>
      <c r="H1620" s="135"/>
      <c r="I1620" s="135"/>
      <c r="J1620" s="135"/>
      <c r="K1620" s="135"/>
      <c r="L1620" s="135"/>
      <c r="M1620" s="135"/>
      <c r="N1620" s="136"/>
      <c r="O1620" s="137"/>
      <c r="P1620" s="136"/>
      <c r="Q1620" s="136"/>
      <c r="R1620" s="136"/>
      <c r="S1620" s="138"/>
      <c r="T1620" s="149"/>
      <c r="U1620" s="149"/>
      <c r="V1620" s="149"/>
      <c r="W1620" s="149"/>
      <c r="X1620" s="149"/>
      <c r="Y1620" s="149"/>
      <c r="Z1620" s="150"/>
      <c r="AA1620" s="150"/>
      <c r="AB1620" s="150"/>
      <c r="AC1620" s="138"/>
      <c r="AD1620" s="138"/>
      <c r="AE1620" s="138"/>
      <c r="AF1620" s="138"/>
      <c r="AG1620" s="138"/>
      <c r="AH1620" s="138"/>
      <c r="AI1620" s="138"/>
      <c r="AJ1620" s="138"/>
      <c r="AK1620" s="138"/>
      <c r="AL1620" s="138"/>
      <c r="AM1620" s="139"/>
      <c r="AN1620" s="139"/>
      <c r="AO1620" s="139"/>
      <c r="AP1620" s="139"/>
      <c r="AQ1620" s="140" t="e">
        <f t="shared" si="77"/>
        <v>#N/A</v>
      </c>
      <c r="AR1620" s="103"/>
      <c r="AT1620" s="131" t="str">
        <f t="shared" si="78"/>
        <v>()</v>
      </c>
      <c r="AU1620" s="132" t="str">
        <f t="shared" si="76"/>
        <v>()</v>
      </c>
    </row>
  </sheetData>
  <autoFilter ref="A3:AW1620"/>
  <mergeCells count="1152">
    <mergeCell ref="A1:R2"/>
    <mergeCell ref="T1615:Y1615"/>
    <mergeCell ref="Z1615:AB1615"/>
    <mergeCell ref="T1616:Y1616"/>
    <mergeCell ref="Z1616:AB1616"/>
    <mergeCell ref="T1617:Y1617"/>
    <mergeCell ref="Z1617:AB1617"/>
    <mergeCell ref="T1618:Y1618"/>
    <mergeCell ref="Z1618:AB1618"/>
    <mergeCell ref="T1619:Y1619"/>
    <mergeCell ref="Z1619:AB1619"/>
    <mergeCell ref="T1620:Y1620"/>
    <mergeCell ref="Z1620:AB1620"/>
    <mergeCell ref="AQ1:AQ2"/>
    <mergeCell ref="AT2:AT3"/>
    <mergeCell ref="AU2:AU3"/>
    <mergeCell ref="AV2:AV3"/>
    <mergeCell ref="T1614:Y1614"/>
    <mergeCell ref="Z1614:AB1614"/>
    <mergeCell ref="Z1604:AB1604"/>
    <mergeCell ref="T1605:Y1605"/>
    <mergeCell ref="Z1605:AB1605"/>
    <mergeCell ref="T1588:Y1588"/>
    <mergeCell ref="Z1588:AB1588"/>
    <mergeCell ref="T1589:Y1589"/>
    <mergeCell ref="Z1589:AB1589"/>
    <mergeCell ref="T1590:Y1590"/>
    <mergeCell ref="Z1590:AB1590"/>
    <mergeCell ref="T1591:Y1591"/>
    <mergeCell ref="Z1591:AB1591"/>
    <mergeCell ref="T1592:Y1592"/>
    <mergeCell ref="Z1592:AB1592"/>
    <mergeCell ref="T1606:Y1606"/>
    <mergeCell ref="Z1606:AB1606"/>
    <mergeCell ref="T1607:Y1607"/>
    <mergeCell ref="Z1607:AB1607"/>
    <mergeCell ref="T1608:Y1608"/>
    <mergeCell ref="Z1608:AB1608"/>
    <mergeCell ref="T1609:Y1609"/>
    <mergeCell ref="Z1609:AB1609"/>
    <mergeCell ref="T1610:Y1610"/>
    <mergeCell ref="Z1610:AB1610"/>
    <mergeCell ref="T1611:Y1611"/>
    <mergeCell ref="Z1611:AB1611"/>
    <mergeCell ref="T1612:Y1612"/>
    <mergeCell ref="Z1612:AB1612"/>
    <mergeCell ref="T1613:Y1613"/>
    <mergeCell ref="Z1613:AB1613"/>
    <mergeCell ref="T1597:Y1597"/>
    <mergeCell ref="Z1597:AB1597"/>
    <mergeCell ref="T1598:Y1598"/>
    <mergeCell ref="Z1598:AB1598"/>
    <mergeCell ref="T1599:Y1599"/>
    <mergeCell ref="Z1599:AB1599"/>
    <mergeCell ref="T1600:Y1600"/>
    <mergeCell ref="Z1600:AB1600"/>
    <mergeCell ref="T1601:Y1601"/>
    <mergeCell ref="Z1601:AB1601"/>
    <mergeCell ref="T1602:Y1602"/>
    <mergeCell ref="Z1602:AB1602"/>
    <mergeCell ref="T1603:Y1603"/>
    <mergeCell ref="Z1603:AB1603"/>
    <mergeCell ref="T1604:Y1604"/>
    <mergeCell ref="T1593:Y1593"/>
    <mergeCell ref="Z1593:AB1593"/>
    <mergeCell ref="T1594:Y1594"/>
    <mergeCell ref="Z1594:AB1594"/>
    <mergeCell ref="T1595:Y1595"/>
    <mergeCell ref="Z1595:AB1595"/>
    <mergeCell ref="T1596:Y1596"/>
    <mergeCell ref="Z1596:AB1596"/>
    <mergeCell ref="T1579:Y1579"/>
    <mergeCell ref="Z1579:AB1579"/>
    <mergeCell ref="T1580:Y1580"/>
    <mergeCell ref="Z1580:AB1580"/>
    <mergeCell ref="T1581:Y1581"/>
    <mergeCell ref="Z1581:AB1581"/>
    <mergeCell ref="T1582:Y1582"/>
    <mergeCell ref="Z1582:AB1582"/>
    <mergeCell ref="T1583:Y1583"/>
    <mergeCell ref="Z1583:AB1583"/>
    <mergeCell ref="T1584:Y1584"/>
    <mergeCell ref="Z1584:AB1584"/>
    <mergeCell ref="T1585:Y1585"/>
    <mergeCell ref="Z1585:AB1585"/>
    <mergeCell ref="T1586:Y1586"/>
    <mergeCell ref="Z1586:AB1586"/>
    <mergeCell ref="T1587:Y1587"/>
    <mergeCell ref="Z1587:AB1587"/>
    <mergeCell ref="T1570:Y1570"/>
    <mergeCell ref="Z1570:AB1570"/>
    <mergeCell ref="T1571:Y1571"/>
    <mergeCell ref="Z1571:AB1571"/>
    <mergeCell ref="T1572:Y1572"/>
    <mergeCell ref="Z1572:AB1572"/>
    <mergeCell ref="T1573:Y1573"/>
    <mergeCell ref="Z1573:AB1573"/>
    <mergeCell ref="T1574:Y1574"/>
    <mergeCell ref="Z1574:AB1574"/>
    <mergeCell ref="T1575:Y1575"/>
    <mergeCell ref="Z1575:AB1575"/>
    <mergeCell ref="T1576:Y1576"/>
    <mergeCell ref="Z1576:AB1576"/>
    <mergeCell ref="T1577:Y1577"/>
    <mergeCell ref="Z1577:AB1577"/>
    <mergeCell ref="T1578:Y1578"/>
    <mergeCell ref="Z1578:AB1578"/>
    <mergeCell ref="T1561:Y1561"/>
    <mergeCell ref="Z1561:AB1561"/>
    <mergeCell ref="T1562:Y1562"/>
    <mergeCell ref="Z1562:AB1562"/>
    <mergeCell ref="T1563:Y1563"/>
    <mergeCell ref="Z1563:AB1563"/>
    <mergeCell ref="T1564:Y1564"/>
    <mergeCell ref="Z1564:AB1564"/>
    <mergeCell ref="T1565:Y1565"/>
    <mergeCell ref="Z1565:AB1565"/>
    <mergeCell ref="T1566:Y1566"/>
    <mergeCell ref="Z1566:AB1566"/>
    <mergeCell ref="T1567:Y1567"/>
    <mergeCell ref="Z1567:AB1567"/>
    <mergeCell ref="T1568:Y1568"/>
    <mergeCell ref="Z1568:AB1568"/>
    <mergeCell ref="T1569:Y1569"/>
    <mergeCell ref="Z1569:AB1569"/>
    <mergeCell ref="T1552:Y1552"/>
    <mergeCell ref="Z1552:AB1552"/>
    <mergeCell ref="T1553:Y1553"/>
    <mergeCell ref="Z1553:AB1553"/>
    <mergeCell ref="T1554:Y1554"/>
    <mergeCell ref="Z1554:AB1554"/>
    <mergeCell ref="T1555:Y1555"/>
    <mergeCell ref="Z1555:AB1555"/>
    <mergeCell ref="T1556:Y1556"/>
    <mergeCell ref="Z1556:AB1556"/>
    <mergeCell ref="T1557:Y1557"/>
    <mergeCell ref="Z1557:AB1557"/>
    <mergeCell ref="T1558:Y1558"/>
    <mergeCell ref="Z1558:AB1558"/>
    <mergeCell ref="T1559:Y1559"/>
    <mergeCell ref="Z1559:AB1559"/>
    <mergeCell ref="T1560:Y1560"/>
    <mergeCell ref="Z1560:AB1560"/>
    <mergeCell ref="T1543:Y1543"/>
    <mergeCell ref="Z1543:AB1543"/>
    <mergeCell ref="T1544:Y1544"/>
    <mergeCell ref="Z1544:AB1544"/>
    <mergeCell ref="T1545:Y1545"/>
    <mergeCell ref="Z1545:AB1545"/>
    <mergeCell ref="T1546:Y1546"/>
    <mergeCell ref="Z1546:AB1546"/>
    <mergeCell ref="T1547:Y1547"/>
    <mergeCell ref="Z1547:AB1547"/>
    <mergeCell ref="T1548:Y1548"/>
    <mergeCell ref="Z1548:AB1548"/>
    <mergeCell ref="T1549:Y1549"/>
    <mergeCell ref="Z1549:AB1549"/>
    <mergeCell ref="T1550:Y1550"/>
    <mergeCell ref="Z1550:AB1550"/>
    <mergeCell ref="T1551:Y1551"/>
    <mergeCell ref="Z1551:AB1551"/>
    <mergeCell ref="T1534:Y1534"/>
    <mergeCell ref="Z1534:AB1534"/>
    <mergeCell ref="T1535:Y1535"/>
    <mergeCell ref="Z1535:AB1535"/>
    <mergeCell ref="T1536:Y1536"/>
    <mergeCell ref="Z1536:AB1536"/>
    <mergeCell ref="T1537:Y1537"/>
    <mergeCell ref="Z1537:AB1537"/>
    <mergeCell ref="T1538:Y1538"/>
    <mergeCell ref="Z1538:AB1538"/>
    <mergeCell ref="T1539:Y1539"/>
    <mergeCell ref="Z1539:AB1539"/>
    <mergeCell ref="T1540:Y1540"/>
    <mergeCell ref="Z1540:AB1540"/>
    <mergeCell ref="T1541:Y1541"/>
    <mergeCell ref="Z1541:AB1541"/>
    <mergeCell ref="T1542:Y1542"/>
    <mergeCell ref="Z1542:AB1542"/>
    <mergeCell ref="T1525:Y1525"/>
    <mergeCell ref="Z1525:AB1525"/>
    <mergeCell ref="T1526:Y1526"/>
    <mergeCell ref="Z1526:AB1526"/>
    <mergeCell ref="T1527:Y1527"/>
    <mergeCell ref="Z1527:AB1527"/>
    <mergeCell ref="T1528:Y1528"/>
    <mergeCell ref="Z1528:AB1528"/>
    <mergeCell ref="T1529:Y1529"/>
    <mergeCell ref="Z1529:AB1529"/>
    <mergeCell ref="T1530:Y1530"/>
    <mergeCell ref="Z1530:AB1530"/>
    <mergeCell ref="T1531:Y1531"/>
    <mergeCell ref="Z1531:AB1531"/>
    <mergeCell ref="T1532:Y1532"/>
    <mergeCell ref="Z1532:AB1532"/>
    <mergeCell ref="T1533:Y1533"/>
    <mergeCell ref="Z1533:AB1533"/>
    <mergeCell ref="T1516:Y1516"/>
    <mergeCell ref="Z1516:AB1516"/>
    <mergeCell ref="T1517:Y1517"/>
    <mergeCell ref="Z1517:AB1517"/>
    <mergeCell ref="T1518:Y1518"/>
    <mergeCell ref="Z1518:AB1518"/>
    <mergeCell ref="T1519:Y1519"/>
    <mergeCell ref="Z1519:AB1519"/>
    <mergeCell ref="T1520:Y1520"/>
    <mergeCell ref="Z1520:AB1520"/>
    <mergeCell ref="T1521:Y1521"/>
    <mergeCell ref="Z1521:AB1521"/>
    <mergeCell ref="T1522:Y1522"/>
    <mergeCell ref="Z1522:AB1522"/>
    <mergeCell ref="T1523:Y1523"/>
    <mergeCell ref="Z1523:AB1523"/>
    <mergeCell ref="T1524:Y1524"/>
    <mergeCell ref="Z1524:AB1524"/>
    <mergeCell ref="T1507:Y1507"/>
    <mergeCell ref="Z1507:AB1507"/>
    <mergeCell ref="T1508:Y1508"/>
    <mergeCell ref="Z1508:AB1508"/>
    <mergeCell ref="T1509:Y1509"/>
    <mergeCell ref="Z1509:AB1509"/>
    <mergeCell ref="T1510:Y1510"/>
    <mergeCell ref="Z1510:AB1510"/>
    <mergeCell ref="T1511:Y1511"/>
    <mergeCell ref="Z1511:AB1511"/>
    <mergeCell ref="T1512:Y1512"/>
    <mergeCell ref="Z1512:AB1512"/>
    <mergeCell ref="T1513:Y1513"/>
    <mergeCell ref="Z1513:AB1513"/>
    <mergeCell ref="T1514:Y1514"/>
    <mergeCell ref="Z1514:AB1514"/>
    <mergeCell ref="T1515:Y1515"/>
    <mergeCell ref="Z1515:AB1515"/>
    <mergeCell ref="T1498:Y1498"/>
    <mergeCell ref="Z1498:AB1498"/>
    <mergeCell ref="T1499:Y1499"/>
    <mergeCell ref="Z1499:AB1499"/>
    <mergeCell ref="T1500:Y1500"/>
    <mergeCell ref="Z1500:AB1500"/>
    <mergeCell ref="T1501:Y1501"/>
    <mergeCell ref="Z1501:AB1501"/>
    <mergeCell ref="T1502:Y1502"/>
    <mergeCell ref="Z1502:AB1502"/>
    <mergeCell ref="T1503:Y1503"/>
    <mergeCell ref="Z1503:AB1503"/>
    <mergeCell ref="T1504:Y1504"/>
    <mergeCell ref="Z1504:AB1504"/>
    <mergeCell ref="T1505:Y1505"/>
    <mergeCell ref="Z1505:AB1505"/>
    <mergeCell ref="T1506:Y1506"/>
    <mergeCell ref="Z1506:AB1506"/>
    <mergeCell ref="T1489:Y1489"/>
    <mergeCell ref="Z1489:AB1489"/>
    <mergeCell ref="T1490:Y1490"/>
    <mergeCell ref="Z1490:AB1490"/>
    <mergeCell ref="T1491:Y1491"/>
    <mergeCell ref="Z1491:AB1491"/>
    <mergeCell ref="T1492:Y1492"/>
    <mergeCell ref="Z1492:AB1492"/>
    <mergeCell ref="T1493:Y1493"/>
    <mergeCell ref="Z1493:AB1493"/>
    <mergeCell ref="T1494:Y1494"/>
    <mergeCell ref="Z1494:AB1494"/>
    <mergeCell ref="T1495:Y1495"/>
    <mergeCell ref="Z1495:AB1495"/>
    <mergeCell ref="T1496:Y1496"/>
    <mergeCell ref="Z1496:AB1496"/>
    <mergeCell ref="T1497:Y1497"/>
    <mergeCell ref="Z1497:AB1497"/>
    <mergeCell ref="T1480:Y1480"/>
    <mergeCell ref="Z1480:AB1480"/>
    <mergeCell ref="T1481:Y1481"/>
    <mergeCell ref="Z1481:AB1481"/>
    <mergeCell ref="T1482:Y1482"/>
    <mergeCell ref="Z1482:AB1482"/>
    <mergeCell ref="T1483:Y1483"/>
    <mergeCell ref="Z1483:AB1483"/>
    <mergeCell ref="T1484:Y1484"/>
    <mergeCell ref="Z1484:AB1484"/>
    <mergeCell ref="T1485:Y1485"/>
    <mergeCell ref="Z1485:AB1485"/>
    <mergeCell ref="T1486:Y1486"/>
    <mergeCell ref="Z1486:AB1486"/>
    <mergeCell ref="T1487:Y1487"/>
    <mergeCell ref="Z1487:AB1487"/>
    <mergeCell ref="T1488:Y1488"/>
    <mergeCell ref="Z1488:AB1488"/>
    <mergeCell ref="T1471:Y1471"/>
    <mergeCell ref="Z1471:AB1471"/>
    <mergeCell ref="T1472:Y1472"/>
    <mergeCell ref="Z1472:AB1472"/>
    <mergeCell ref="T1473:Y1473"/>
    <mergeCell ref="Z1473:AB1473"/>
    <mergeCell ref="T1474:Y1474"/>
    <mergeCell ref="Z1474:AB1474"/>
    <mergeCell ref="T1475:Y1475"/>
    <mergeCell ref="Z1475:AB1475"/>
    <mergeCell ref="T1476:Y1476"/>
    <mergeCell ref="Z1476:AB1476"/>
    <mergeCell ref="T1477:Y1477"/>
    <mergeCell ref="Z1477:AB1477"/>
    <mergeCell ref="T1478:Y1478"/>
    <mergeCell ref="Z1478:AB1478"/>
    <mergeCell ref="T1479:Y1479"/>
    <mergeCell ref="Z1479:AB1479"/>
    <mergeCell ref="T1462:Y1462"/>
    <mergeCell ref="Z1462:AB1462"/>
    <mergeCell ref="T1463:Y1463"/>
    <mergeCell ref="Z1463:AB1463"/>
    <mergeCell ref="T1464:Y1464"/>
    <mergeCell ref="Z1464:AB1464"/>
    <mergeCell ref="T1465:Y1465"/>
    <mergeCell ref="Z1465:AB1465"/>
    <mergeCell ref="T1466:Y1466"/>
    <mergeCell ref="Z1466:AB1466"/>
    <mergeCell ref="T1467:Y1467"/>
    <mergeCell ref="Z1467:AB1467"/>
    <mergeCell ref="T1468:Y1468"/>
    <mergeCell ref="Z1468:AB1468"/>
    <mergeCell ref="T1469:Y1469"/>
    <mergeCell ref="Z1469:AB1469"/>
    <mergeCell ref="T1470:Y1470"/>
    <mergeCell ref="Z1470:AB1470"/>
    <mergeCell ref="T1453:Y1453"/>
    <mergeCell ref="Z1453:AB1453"/>
    <mergeCell ref="T1454:Y1454"/>
    <mergeCell ref="Z1454:AB1454"/>
    <mergeCell ref="T1455:Y1455"/>
    <mergeCell ref="Z1455:AB1455"/>
    <mergeCell ref="T1456:Y1456"/>
    <mergeCell ref="Z1456:AB1456"/>
    <mergeCell ref="T1457:Y1457"/>
    <mergeCell ref="Z1457:AB1457"/>
    <mergeCell ref="T1458:Y1458"/>
    <mergeCell ref="Z1458:AB1458"/>
    <mergeCell ref="T1459:Y1459"/>
    <mergeCell ref="Z1459:AB1459"/>
    <mergeCell ref="T1460:Y1460"/>
    <mergeCell ref="Z1460:AB1460"/>
    <mergeCell ref="T1461:Y1461"/>
    <mergeCell ref="Z1461:AB1461"/>
    <mergeCell ref="T1444:Y1444"/>
    <mergeCell ref="Z1444:AB1444"/>
    <mergeCell ref="T1445:Y1445"/>
    <mergeCell ref="Z1445:AB1445"/>
    <mergeCell ref="T1446:Y1446"/>
    <mergeCell ref="Z1446:AB1446"/>
    <mergeCell ref="T1447:Y1447"/>
    <mergeCell ref="Z1447:AB1447"/>
    <mergeCell ref="T1448:Y1448"/>
    <mergeCell ref="Z1448:AB1448"/>
    <mergeCell ref="T1449:Y1449"/>
    <mergeCell ref="Z1449:AB1449"/>
    <mergeCell ref="T1450:Y1450"/>
    <mergeCell ref="Z1450:AB1450"/>
    <mergeCell ref="T1451:Y1451"/>
    <mergeCell ref="Z1451:AB1451"/>
    <mergeCell ref="T1452:Y1452"/>
    <mergeCell ref="Z1452:AB1452"/>
    <mergeCell ref="T1435:Y1435"/>
    <mergeCell ref="Z1435:AB1435"/>
    <mergeCell ref="T1436:Y1436"/>
    <mergeCell ref="Z1436:AB1436"/>
    <mergeCell ref="T1437:Y1437"/>
    <mergeCell ref="Z1437:AB1437"/>
    <mergeCell ref="T1438:Y1438"/>
    <mergeCell ref="Z1438:AB1438"/>
    <mergeCell ref="T1439:Y1439"/>
    <mergeCell ref="Z1439:AB1439"/>
    <mergeCell ref="T1440:Y1440"/>
    <mergeCell ref="Z1440:AB1440"/>
    <mergeCell ref="T1441:Y1441"/>
    <mergeCell ref="Z1441:AB1441"/>
    <mergeCell ref="T1442:Y1442"/>
    <mergeCell ref="Z1442:AB1442"/>
    <mergeCell ref="T1443:Y1443"/>
    <mergeCell ref="Z1443:AB1443"/>
    <mergeCell ref="T1426:Y1426"/>
    <mergeCell ref="Z1426:AB1426"/>
    <mergeCell ref="T1427:Y1427"/>
    <mergeCell ref="Z1427:AB1427"/>
    <mergeCell ref="T1428:Y1428"/>
    <mergeCell ref="Z1428:AB1428"/>
    <mergeCell ref="T1429:Y1429"/>
    <mergeCell ref="Z1429:AB1429"/>
    <mergeCell ref="T1430:Y1430"/>
    <mergeCell ref="Z1430:AB1430"/>
    <mergeCell ref="T1431:Y1431"/>
    <mergeCell ref="Z1431:AB1431"/>
    <mergeCell ref="T1432:Y1432"/>
    <mergeCell ref="Z1432:AB1432"/>
    <mergeCell ref="T1433:Y1433"/>
    <mergeCell ref="Z1433:AB1433"/>
    <mergeCell ref="T1434:Y1434"/>
    <mergeCell ref="Z1434:AB1434"/>
    <mergeCell ref="T1417:Y1417"/>
    <mergeCell ref="Z1417:AB1417"/>
    <mergeCell ref="T1418:Y1418"/>
    <mergeCell ref="Z1418:AB1418"/>
    <mergeCell ref="T1419:Y1419"/>
    <mergeCell ref="Z1419:AB1419"/>
    <mergeCell ref="T1420:Y1420"/>
    <mergeCell ref="Z1420:AB1420"/>
    <mergeCell ref="T1421:Y1421"/>
    <mergeCell ref="Z1421:AB1421"/>
    <mergeCell ref="T1422:Y1422"/>
    <mergeCell ref="Z1422:AB1422"/>
    <mergeCell ref="T1423:Y1423"/>
    <mergeCell ref="Z1423:AB1423"/>
    <mergeCell ref="T1424:Y1424"/>
    <mergeCell ref="Z1424:AB1424"/>
    <mergeCell ref="T1425:Y1425"/>
    <mergeCell ref="Z1425:AB1425"/>
    <mergeCell ref="T1408:Y1408"/>
    <mergeCell ref="Z1408:AB1408"/>
    <mergeCell ref="T1409:Y1409"/>
    <mergeCell ref="Z1409:AB1409"/>
    <mergeCell ref="T1410:Y1410"/>
    <mergeCell ref="Z1410:AB1410"/>
    <mergeCell ref="T1411:Y1411"/>
    <mergeCell ref="Z1411:AB1411"/>
    <mergeCell ref="T1412:Y1412"/>
    <mergeCell ref="Z1412:AB1412"/>
    <mergeCell ref="T1413:Y1413"/>
    <mergeCell ref="Z1413:AB1413"/>
    <mergeCell ref="T1414:Y1414"/>
    <mergeCell ref="Z1414:AB1414"/>
    <mergeCell ref="T1415:Y1415"/>
    <mergeCell ref="Z1415:AB1415"/>
    <mergeCell ref="T1416:Y1416"/>
    <mergeCell ref="Z1416:AB1416"/>
    <mergeCell ref="T1399:Y1399"/>
    <mergeCell ref="Z1399:AB1399"/>
    <mergeCell ref="T1400:Y1400"/>
    <mergeCell ref="Z1400:AB1400"/>
    <mergeCell ref="T1401:Y1401"/>
    <mergeCell ref="Z1401:AB1401"/>
    <mergeCell ref="T1402:Y1402"/>
    <mergeCell ref="Z1402:AB1402"/>
    <mergeCell ref="T1403:Y1403"/>
    <mergeCell ref="Z1403:AB1403"/>
    <mergeCell ref="T1404:Y1404"/>
    <mergeCell ref="Z1404:AB1404"/>
    <mergeCell ref="T1405:Y1405"/>
    <mergeCell ref="Z1405:AB1405"/>
    <mergeCell ref="T1406:Y1406"/>
    <mergeCell ref="Z1406:AB1406"/>
    <mergeCell ref="T1407:Y1407"/>
    <mergeCell ref="Z1407:AB1407"/>
    <mergeCell ref="T1390:Y1390"/>
    <mergeCell ref="Z1390:AB1390"/>
    <mergeCell ref="T1391:Y1391"/>
    <mergeCell ref="Z1391:AB1391"/>
    <mergeCell ref="T1392:Y1392"/>
    <mergeCell ref="Z1392:AB1392"/>
    <mergeCell ref="T1393:Y1393"/>
    <mergeCell ref="Z1393:AB1393"/>
    <mergeCell ref="T1394:Y1394"/>
    <mergeCell ref="Z1394:AB1394"/>
    <mergeCell ref="T1395:Y1395"/>
    <mergeCell ref="Z1395:AB1395"/>
    <mergeCell ref="T1396:Y1396"/>
    <mergeCell ref="Z1396:AB1396"/>
    <mergeCell ref="T1397:Y1397"/>
    <mergeCell ref="Z1397:AB1397"/>
    <mergeCell ref="T1398:Y1398"/>
    <mergeCell ref="Z1398:AB1398"/>
    <mergeCell ref="T1381:Y1381"/>
    <mergeCell ref="Z1381:AB1381"/>
    <mergeCell ref="T1382:Y1382"/>
    <mergeCell ref="Z1382:AB1382"/>
    <mergeCell ref="T1383:Y1383"/>
    <mergeCell ref="Z1383:AB1383"/>
    <mergeCell ref="T1384:Y1384"/>
    <mergeCell ref="Z1384:AB1384"/>
    <mergeCell ref="T1385:Y1385"/>
    <mergeCell ref="Z1385:AB1385"/>
    <mergeCell ref="T1386:Y1386"/>
    <mergeCell ref="Z1386:AB1386"/>
    <mergeCell ref="T1387:Y1387"/>
    <mergeCell ref="Z1387:AB1387"/>
    <mergeCell ref="T1388:Y1388"/>
    <mergeCell ref="Z1388:AB1388"/>
    <mergeCell ref="T1389:Y1389"/>
    <mergeCell ref="Z1389:AB1389"/>
    <mergeCell ref="T1372:Y1372"/>
    <mergeCell ref="Z1372:AB1372"/>
    <mergeCell ref="T1373:Y1373"/>
    <mergeCell ref="Z1373:AB1373"/>
    <mergeCell ref="T1374:Y1374"/>
    <mergeCell ref="Z1374:AB1374"/>
    <mergeCell ref="T1375:Y1375"/>
    <mergeCell ref="Z1375:AB1375"/>
    <mergeCell ref="T1376:Y1376"/>
    <mergeCell ref="Z1376:AB1376"/>
    <mergeCell ref="T1377:Y1377"/>
    <mergeCell ref="Z1377:AB1377"/>
    <mergeCell ref="T1378:Y1378"/>
    <mergeCell ref="Z1378:AB1378"/>
    <mergeCell ref="T1379:Y1379"/>
    <mergeCell ref="Z1379:AB1379"/>
    <mergeCell ref="T1380:Y1380"/>
    <mergeCell ref="Z1380:AB1380"/>
    <mergeCell ref="T1363:Y1363"/>
    <mergeCell ref="Z1363:AB1363"/>
    <mergeCell ref="T1364:Y1364"/>
    <mergeCell ref="Z1364:AB1364"/>
    <mergeCell ref="T1365:Y1365"/>
    <mergeCell ref="Z1365:AB1365"/>
    <mergeCell ref="T1366:Y1366"/>
    <mergeCell ref="Z1366:AB1366"/>
    <mergeCell ref="T1367:Y1367"/>
    <mergeCell ref="Z1367:AB1367"/>
    <mergeCell ref="T1368:Y1368"/>
    <mergeCell ref="Z1368:AB1368"/>
    <mergeCell ref="T1369:Y1369"/>
    <mergeCell ref="Z1369:AB1369"/>
    <mergeCell ref="T1370:Y1370"/>
    <mergeCell ref="Z1370:AB1370"/>
    <mergeCell ref="T1371:Y1371"/>
    <mergeCell ref="Z1371:AB1371"/>
    <mergeCell ref="T1354:Y1354"/>
    <mergeCell ref="Z1354:AB1354"/>
    <mergeCell ref="T1355:Y1355"/>
    <mergeCell ref="Z1355:AB1355"/>
    <mergeCell ref="T1356:Y1356"/>
    <mergeCell ref="Z1356:AB1356"/>
    <mergeCell ref="T1357:Y1357"/>
    <mergeCell ref="Z1357:AB1357"/>
    <mergeCell ref="T1358:Y1358"/>
    <mergeCell ref="Z1358:AB1358"/>
    <mergeCell ref="T1359:Y1359"/>
    <mergeCell ref="Z1359:AB1359"/>
    <mergeCell ref="T1360:Y1360"/>
    <mergeCell ref="Z1360:AB1360"/>
    <mergeCell ref="T1361:Y1361"/>
    <mergeCell ref="Z1361:AB1361"/>
    <mergeCell ref="T1362:Y1362"/>
    <mergeCell ref="Z1362:AB1362"/>
    <mergeCell ref="T1345:Y1345"/>
    <mergeCell ref="Z1345:AB1345"/>
    <mergeCell ref="T1346:Y1346"/>
    <mergeCell ref="Z1346:AB1346"/>
    <mergeCell ref="T1347:Y1347"/>
    <mergeCell ref="Z1347:AB1347"/>
    <mergeCell ref="T1348:Y1348"/>
    <mergeCell ref="Z1348:AB1348"/>
    <mergeCell ref="T1349:Y1349"/>
    <mergeCell ref="Z1349:AB1349"/>
    <mergeCell ref="T1350:Y1350"/>
    <mergeCell ref="Z1350:AB1350"/>
    <mergeCell ref="T1351:Y1351"/>
    <mergeCell ref="Z1351:AB1351"/>
    <mergeCell ref="T1352:Y1352"/>
    <mergeCell ref="Z1352:AB1352"/>
    <mergeCell ref="T1353:Y1353"/>
    <mergeCell ref="Z1353:AB1353"/>
    <mergeCell ref="T1336:Y1336"/>
    <mergeCell ref="Z1336:AB1336"/>
    <mergeCell ref="T1337:Y1337"/>
    <mergeCell ref="Z1337:AB1337"/>
    <mergeCell ref="T1338:Y1338"/>
    <mergeCell ref="Z1338:AB1338"/>
    <mergeCell ref="T1339:Y1339"/>
    <mergeCell ref="Z1339:AB1339"/>
    <mergeCell ref="T1340:Y1340"/>
    <mergeCell ref="Z1340:AB1340"/>
    <mergeCell ref="T1341:Y1341"/>
    <mergeCell ref="Z1341:AB1341"/>
    <mergeCell ref="T1342:Y1342"/>
    <mergeCell ref="Z1342:AB1342"/>
    <mergeCell ref="T1343:Y1343"/>
    <mergeCell ref="Z1343:AB1343"/>
    <mergeCell ref="T1344:Y1344"/>
    <mergeCell ref="Z1344:AB1344"/>
    <mergeCell ref="T1327:Y1327"/>
    <mergeCell ref="Z1327:AB1327"/>
    <mergeCell ref="T1328:Y1328"/>
    <mergeCell ref="Z1328:AB1328"/>
    <mergeCell ref="T1329:Y1329"/>
    <mergeCell ref="Z1329:AB1329"/>
    <mergeCell ref="T1330:Y1330"/>
    <mergeCell ref="Z1330:AB1330"/>
    <mergeCell ref="T1331:Y1331"/>
    <mergeCell ref="Z1331:AB1331"/>
    <mergeCell ref="T1332:Y1332"/>
    <mergeCell ref="Z1332:AB1332"/>
    <mergeCell ref="T1333:Y1333"/>
    <mergeCell ref="Z1333:AB1333"/>
    <mergeCell ref="T1334:Y1334"/>
    <mergeCell ref="Z1334:AB1334"/>
    <mergeCell ref="T1335:Y1335"/>
    <mergeCell ref="Z1335:AB1335"/>
    <mergeCell ref="T1318:Y1318"/>
    <mergeCell ref="Z1318:AB1318"/>
    <mergeCell ref="T1319:Y1319"/>
    <mergeCell ref="Z1319:AB1319"/>
    <mergeCell ref="T1320:Y1320"/>
    <mergeCell ref="Z1320:AB1320"/>
    <mergeCell ref="T1321:Y1321"/>
    <mergeCell ref="Z1321:AB1321"/>
    <mergeCell ref="T1322:Y1322"/>
    <mergeCell ref="Z1322:AB1322"/>
    <mergeCell ref="T1323:Y1323"/>
    <mergeCell ref="Z1323:AB1323"/>
    <mergeCell ref="T1324:Y1324"/>
    <mergeCell ref="Z1324:AB1324"/>
    <mergeCell ref="T1325:Y1325"/>
    <mergeCell ref="Z1325:AB1325"/>
    <mergeCell ref="T1326:Y1326"/>
    <mergeCell ref="Z1326:AB1326"/>
    <mergeCell ref="T1309:Y1309"/>
    <mergeCell ref="Z1309:AB1309"/>
    <mergeCell ref="T1310:Y1310"/>
    <mergeCell ref="Z1310:AB1310"/>
    <mergeCell ref="T1311:Y1311"/>
    <mergeCell ref="Z1311:AB1311"/>
    <mergeCell ref="T1312:Y1312"/>
    <mergeCell ref="Z1312:AB1312"/>
    <mergeCell ref="T1313:Y1313"/>
    <mergeCell ref="Z1313:AB1313"/>
    <mergeCell ref="T1314:Y1314"/>
    <mergeCell ref="Z1314:AB1314"/>
    <mergeCell ref="T1315:Y1315"/>
    <mergeCell ref="Z1315:AB1315"/>
    <mergeCell ref="T1316:Y1316"/>
    <mergeCell ref="Z1316:AB1316"/>
    <mergeCell ref="T1317:Y1317"/>
    <mergeCell ref="Z1317:AB1317"/>
    <mergeCell ref="T1300:Y1300"/>
    <mergeCell ref="Z1300:AB1300"/>
    <mergeCell ref="T1301:Y1301"/>
    <mergeCell ref="Z1301:AB1301"/>
    <mergeCell ref="T1302:Y1302"/>
    <mergeCell ref="Z1302:AB1302"/>
    <mergeCell ref="T1303:Y1303"/>
    <mergeCell ref="Z1303:AB1303"/>
    <mergeCell ref="T1304:Y1304"/>
    <mergeCell ref="Z1304:AB1304"/>
    <mergeCell ref="T1305:Y1305"/>
    <mergeCell ref="Z1305:AB1305"/>
    <mergeCell ref="T1306:Y1306"/>
    <mergeCell ref="Z1306:AB1306"/>
    <mergeCell ref="T1307:Y1307"/>
    <mergeCell ref="Z1307:AB1307"/>
    <mergeCell ref="T1308:Y1308"/>
    <mergeCell ref="Z1308:AB1308"/>
    <mergeCell ref="T1291:Y1291"/>
    <mergeCell ref="Z1291:AB1291"/>
    <mergeCell ref="T1292:Y1292"/>
    <mergeCell ref="Z1292:AB1292"/>
    <mergeCell ref="T1293:Y1293"/>
    <mergeCell ref="Z1293:AB1293"/>
    <mergeCell ref="T1294:Y1294"/>
    <mergeCell ref="Z1294:AB1294"/>
    <mergeCell ref="T1295:Y1295"/>
    <mergeCell ref="Z1295:AB1295"/>
    <mergeCell ref="T1296:Y1296"/>
    <mergeCell ref="Z1296:AB1296"/>
    <mergeCell ref="T1297:Y1297"/>
    <mergeCell ref="Z1297:AB1297"/>
    <mergeCell ref="T1298:Y1298"/>
    <mergeCell ref="Z1298:AB1298"/>
    <mergeCell ref="T1299:Y1299"/>
    <mergeCell ref="Z1299:AB1299"/>
    <mergeCell ref="T1282:Y1282"/>
    <mergeCell ref="Z1282:AB1282"/>
    <mergeCell ref="T1283:Y1283"/>
    <mergeCell ref="Z1283:AB1283"/>
    <mergeCell ref="T1284:Y1284"/>
    <mergeCell ref="Z1284:AB1284"/>
    <mergeCell ref="T1285:Y1285"/>
    <mergeCell ref="Z1285:AB1285"/>
    <mergeCell ref="T1286:Y1286"/>
    <mergeCell ref="Z1286:AB1286"/>
    <mergeCell ref="T1287:Y1287"/>
    <mergeCell ref="Z1287:AB1287"/>
    <mergeCell ref="T1288:Y1288"/>
    <mergeCell ref="Z1288:AB1288"/>
    <mergeCell ref="T1289:Y1289"/>
    <mergeCell ref="Z1289:AB1289"/>
    <mergeCell ref="T1290:Y1290"/>
    <mergeCell ref="Z1290:AB1290"/>
    <mergeCell ref="T1273:Y1273"/>
    <mergeCell ref="Z1273:AB1273"/>
    <mergeCell ref="T1274:Y1274"/>
    <mergeCell ref="Z1274:AB1274"/>
    <mergeCell ref="T1275:Y1275"/>
    <mergeCell ref="Z1275:AB1275"/>
    <mergeCell ref="T1276:Y1276"/>
    <mergeCell ref="Z1276:AB1276"/>
    <mergeCell ref="T1277:Y1277"/>
    <mergeCell ref="Z1277:AB1277"/>
    <mergeCell ref="T1278:Y1278"/>
    <mergeCell ref="Z1278:AB1278"/>
    <mergeCell ref="T1279:Y1279"/>
    <mergeCell ref="Z1279:AB1279"/>
    <mergeCell ref="T1280:Y1280"/>
    <mergeCell ref="Z1280:AB1280"/>
    <mergeCell ref="T1281:Y1281"/>
    <mergeCell ref="Z1281:AB1281"/>
    <mergeCell ref="T1264:Y1264"/>
    <mergeCell ref="Z1264:AB1264"/>
    <mergeCell ref="T1265:Y1265"/>
    <mergeCell ref="Z1265:AB1265"/>
    <mergeCell ref="T1266:Y1266"/>
    <mergeCell ref="Z1266:AB1266"/>
    <mergeCell ref="T1267:Y1267"/>
    <mergeCell ref="Z1267:AB1267"/>
    <mergeCell ref="T1268:Y1268"/>
    <mergeCell ref="Z1268:AB1268"/>
    <mergeCell ref="T1269:Y1269"/>
    <mergeCell ref="Z1269:AB1269"/>
    <mergeCell ref="T1270:Y1270"/>
    <mergeCell ref="Z1270:AB1270"/>
    <mergeCell ref="T1271:Y1271"/>
    <mergeCell ref="Z1271:AB1271"/>
    <mergeCell ref="T1272:Y1272"/>
    <mergeCell ref="Z1272:AB1272"/>
    <mergeCell ref="T1255:Y1255"/>
    <mergeCell ref="Z1255:AB1255"/>
    <mergeCell ref="T1256:Y1256"/>
    <mergeCell ref="Z1256:AB1256"/>
    <mergeCell ref="T1257:Y1257"/>
    <mergeCell ref="Z1257:AB1257"/>
    <mergeCell ref="T1258:Y1258"/>
    <mergeCell ref="Z1258:AB1258"/>
    <mergeCell ref="T1259:Y1259"/>
    <mergeCell ref="Z1259:AB1259"/>
    <mergeCell ref="T1260:Y1260"/>
    <mergeCell ref="Z1260:AB1260"/>
    <mergeCell ref="T1261:Y1261"/>
    <mergeCell ref="Z1261:AB1261"/>
    <mergeCell ref="T1262:Y1262"/>
    <mergeCell ref="Z1262:AB1262"/>
    <mergeCell ref="T1263:Y1263"/>
    <mergeCell ref="Z1263:AB1263"/>
    <mergeCell ref="T1246:Y1246"/>
    <mergeCell ref="Z1246:AB1246"/>
    <mergeCell ref="T1247:Y1247"/>
    <mergeCell ref="Z1247:AB1247"/>
    <mergeCell ref="T1248:Y1248"/>
    <mergeCell ref="Z1248:AB1248"/>
    <mergeCell ref="T1249:Y1249"/>
    <mergeCell ref="Z1249:AB1249"/>
    <mergeCell ref="T1250:Y1250"/>
    <mergeCell ref="Z1250:AB1250"/>
    <mergeCell ref="T1251:Y1251"/>
    <mergeCell ref="Z1251:AB1251"/>
    <mergeCell ref="T1252:Y1252"/>
    <mergeCell ref="Z1252:AB1252"/>
    <mergeCell ref="T1253:Y1253"/>
    <mergeCell ref="Z1253:AB1253"/>
    <mergeCell ref="T1254:Y1254"/>
    <mergeCell ref="Z1254:AB1254"/>
    <mergeCell ref="T1237:Y1237"/>
    <mergeCell ref="Z1237:AB1237"/>
    <mergeCell ref="T1238:Y1238"/>
    <mergeCell ref="Z1238:AB1238"/>
    <mergeCell ref="T1239:Y1239"/>
    <mergeCell ref="Z1239:AB1239"/>
    <mergeCell ref="T1240:Y1240"/>
    <mergeCell ref="Z1240:AB1240"/>
    <mergeCell ref="T1241:Y1241"/>
    <mergeCell ref="Z1241:AB1241"/>
    <mergeCell ref="T1242:Y1242"/>
    <mergeCell ref="Z1242:AB1242"/>
    <mergeCell ref="T1243:Y1243"/>
    <mergeCell ref="Z1243:AB1243"/>
    <mergeCell ref="T1244:Y1244"/>
    <mergeCell ref="Z1244:AB1244"/>
    <mergeCell ref="T1245:Y1245"/>
    <mergeCell ref="Z1245:AB1245"/>
    <mergeCell ref="T1228:Y1228"/>
    <mergeCell ref="Z1228:AB1228"/>
    <mergeCell ref="T1229:Y1229"/>
    <mergeCell ref="Z1229:AB1229"/>
    <mergeCell ref="T1230:Y1230"/>
    <mergeCell ref="Z1230:AB1230"/>
    <mergeCell ref="T1231:Y1231"/>
    <mergeCell ref="Z1231:AB1231"/>
    <mergeCell ref="T1232:Y1232"/>
    <mergeCell ref="Z1232:AB1232"/>
    <mergeCell ref="T1233:Y1233"/>
    <mergeCell ref="Z1233:AB1233"/>
    <mergeCell ref="T1234:Y1234"/>
    <mergeCell ref="Z1234:AB1234"/>
    <mergeCell ref="T1235:Y1235"/>
    <mergeCell ref="Z1235:AB1235"/>
    <mergeCell ref="T1236:Y1236"/>
    <mergeCell ref="Z1236:AB1236"/>
    <mergeCell ref="T1219:Y1219"/>
    <mergeCell ref="Z1219:AB1219"/>
    <mergeCell ref="T1220:Y1220"/>
    <mergeCell ref="Z1220:AB1220"/>
    <mergeCell ref="T1221:Y1221"/>
    <mergeCell ref="Z1221:AB1221"/>
    <mergeCell ref="T1222:Y1222"/>
    <mergeCell ref="Z1222:AB1222"/>
    <mergeCell ref="T1223:Y1223"/>
    <mergeCell ref="Z1223:AB1223"/>
    <mergeCell ref="T1224:Y1224"/>
    <mergeCell ref="Z1224:AB1224"/>
    <mergeCell ref="T1225:Y1225"/>
    <mergeCell ref="Z1225:AB1225"/>
    <mergeCell ref="T1226:Y1226"/>
    <mergeCell ref="Z1226:AB1226"/>
    <mergeCell ref="T1227:Y1227"/>
    <mergeCell ref="Z1227:AB1227"/>
    <mergeCell ref="T1210:Y1210"/>
    <mergeCell ref="Z1210:AB1210"/>
    <mergeCell ref="T1211:Y1211"/>
    <mergeCell ref="Z1211:AB1211"/>
    <mergeCell ref="T1212:Y1212"/>
    <mergeCell ref="Z1212:AB1212"/>
    <mergeCell ref="T1213:Y1213"/>
    <mergeCell ref="Z1213:AB1213"/>
    <mergeCell ref="T1214:Y1214"/>
    <mergeCell ref="Z1214:AB1214"/>
    <mergeCell ref="T1215:Y1215"/>
    <mergeCell ref="Z1215:AB1215"/>
    <mergeCell ref="T1216:Y1216"/>
    <mergeCell ref="Z1216:AB1216"/>
    <mergeCell ref="T1217:Y1217"/>
    <mergeCell ref="Z1217:AB1217"/>
    <mergeCell ref="T1218:Y1218"/>
    <mergeCell ref="Z1218:AB1218"/>
    <mergeCell ref="T1201:Y1201"/>
    <mergeCell ref="Z1201:AB1201"/>
    <mergeCell ref="T1202:Y1202"/>
    <mergeCell ref="Z1202:AB1202"/>
    <mergeCell ref="T1203:Y1203"/>
    <mergeCell ref="Z1203:AB1203"/>
    <mergeCell ref="T1204:Y1204"/>
    <mergeCell ref="Z1204:AB1204"/>
    <mergeCell ref="T1205:Y1205"/>
    <mergeCell ref="Z1205:AB1205"/>
    <mergeCell ref="T1206:Y1206"/>
    <mergeCell ref="Z1206:AB1206"/>
    <mergeCell ref="T1207:Y1207"/>
    <mergeCell ref="Z1207:AB1207"/>
    <mergeCell ref="T1208:Y1208"/>
    <mergeCell ref="Z1208:AB1208"/>
    <mergeCell ref="T1209:Y1209"/>
    <mergeCell ref="Z1209:AB1209"/>
    <mergeCell ref="T1192:Y1192"/>
    <mergeCell ref="Z1192:AB1192"/>
    <mergeCell ref="T1193:Y1193"/>
    <mergeCell ref="Z1193:AB1193"/>
    <mergeCell ref="T1194:Y1194"/>
    <mergeCell ref="Z1194:AB1194"/>
    <mergeCell ref="T1195:Y1195"/>
    <mergeCell ref="Z1195:AB1195"/>
    <mergeCell ref="T1196:Y1196"/>
    <mergeCell ref="Z1196:AB1196"/>
    <mergeCell ref="T1197:Y1197"/>
    <mergeCell ref="Z1197:AB1197"/>
    <mergeCell ref="T1198:Y1198"/>
    <mergeCell ref="Z1198:AB1198"/>
    <mergeCell ref="T1199:Y1199"/>
    <mergeCell ref="Z1199:AB1199"/>
    <mergeCell ref="T1200:Y1200"/>
    <mergeCell ref="Z1200:AB1200"/>
    <mergeCell ref="T1183:Y1183"/>
    <mergeCell ref="Z1183:AB1183"/>
    <mergeCell ref="T1184:Y1184"/>
    <mergeCell ref="Z1184:AB1184"/>
    <mergeCell ref="T1185:Y1185"/>
    <mergeCell ref="Z1185:AB1185"/>
    <mergeCell ref="T1186:Y1186"/>
    <mergeCell ref="Z1186:AB1186"/>
    <mergeCell ref="T1187:Y1187"/>
    <mergeCell ref="Z1187:AB1187"/>
    <mergeCell ref="T1188:Y1188"/>
    <mergeCell ref="Z1188:AB1188"/>
    <mergeCell ref="T1189:Y1189"/>
    <mergeCell ref="Z1189:AB1189"/>
    <mergeCell ref="T1190:Y1190"/>
    <mergeCell ref="Z1190:AB1190"/>
    <mergeCell ref="T1191:Y1191"/>
    <mergeCell ref="Z1191:AB1191"/>
    <mergeCell ref="T1174:Y1174"/>
    <mergeCell ref="Z1174:AB1174"/>
    <mergeCell ref="T1175:Y1175"/>
    <mergeCell ref="Z1175:AB1175"/>
    <mergeCell ref="T1176:Y1176"/>
    <mergeCell ref="Z1176:AB1176"/>
    <mergeCell ref="T1177:Y1177"/>
    <mergeCell ref="Z1177:AB1177"/>
    <mergeCell ref="T1178:Y1178"/>
    <mergeCell ref="Z1178:AB1178"/>
    <mergeCell ref="T1179:Y1179"/>
    <mergeCell ref="Z1179:AB1179"/>
    <mergeCell ref="T1180:Y1180"/>
    <mergeCell ref="Z1180:AB1180"/>
    <mergeCell ref="T1181:Y1181"/>
    <mergeCell ref="Z1181:AB1181"/>
    <mergeCell ref="T1182:Y1182"/>
    <mergeCell ref="Z1182:AB1182"/>
    <mergeCell ref="T1165:Y1165"/>
    <mergeCell ref="Z1165:AB1165"/>
    <mergeCell ref="T1166:Y1166"/>
    <mergeCell ref="Z1166:AB1166"/>
    <mergeCell ref="T1167:Y1167"/>
    <mergeCell ref="Z1167:AB1167"/>
    <mergeCell ref="T1168:Y1168"/>
    <mergeCell ref="Z1168:AB1168"/>
    <mergeCell ref="T1169:Y1169"/>
    <mergeCell ref="Z1169:AB1169"/>
    <mergeCell ref="T1170:Y1170"/>
    <mergeCell ref="Z1170:AB1170"/>
    <mergeCell ref="T1171:Y1171"/>
    <mergeCell ref="Z1171:AB1171"/>
    <mergeCell ref="T1172:Y1172"/>
    <mergeCell ref="Z1172:AB1172"/>
    <mergeCell ref="T1173:Y1173"/>
    <mergeCell ref="Z1173:AB1173"/>
    <mergeCell ref="T1156:Y1156"/>
    <mergeCell ref="Z1156:AB1156"/>
    <mergeCell ref="T1157:Y1157"/>
    <mergeCell ref="Z1157:AB1157"/>
    <mergeCell ref="T1158:Y1158"/>
    <mergeCell ref="Z1158:AB1158"/>
    <mergeCell ref="T1159:Y1159"/>
    <mergeCell ref="Z1159:AB1159"/>
    <mergeCell ref="T1160:Y1160"/>
    <mergeCell ref="Z1160:AB1160"/>
    <mergeCell ref="T1161:Y1161"/>
    <mergeCell ref="Z1161:AB1161"/>
    <mergeCell ref="T1162:Y1162"/>
    <mergeCell ref="Z1162:AB1162"/>
    <mergeCell ref="T1163:Y1163"/>
    <mergeCell ref="Z1163:AB1163"/>
    <mergeCell ref="T1164:Y1164"/>
    <mergeCell ref="Z1164:AB1164"/>
    <mergeCell ref="T1147:Y1147"/>
    <mergeCell ref="Z1147:AB1147"/>
    <mergeCell ref="T1148:Y1148"/>
    <mergeCell ref="Z1148:AB1148"/>
    <mergeCell ref="T1149:Y1149"/>
    <mergeCell ref="Z1149:AB1149"/>
    <mergeCell ref="T1150:Y1150"/>
    <mergeCell ref="Z1150:AB1150"/>
    <mergeCell ref="T1151:Y1151"/>
    <mergeCell ref="Z1151:AB1151"/>
    <mergeCell ref="T1152:Y1152"/>
    <mergeCell ref="Z1152:AB1152"/>
    <mergeCell ref="T1153:Y1153"/>
    <mergeCell ref="Z1153:AB1153"/>
    <mergeCell ref="T1154:Y1154"/>
    <mergeCell ref="Z1154:AB1154"/>
    <mergeCell ref="T1155:Y1155"/>
    <mergeCell ref="Z1155:AB1155"/>
    <mergeCell ref="T1138:Y1138"/>
    <mergeCell ref="Z1138:AB1138"/>
    <mergeCell ref="T1139:Y1139"/>
    <mergeCell ref="Z1139:AB1139"/>
    <mergeCell ref="T1140:Y1140"/>
    <mergeCell ref="Z1140:AB1140"/>
    <mergeCell ref="T1141:Y1141"/>
    <mergeCell ref="Z1141:AB1141"/>
    <mergeCell ref="T1142:Y1142"/>
    <mergeCell ref="Z1142:AB1142"/>
    <mergeCell ref="T1143:Y1143"/>
    <mergeCell ref="Z1143:AB1143"/>
    <mergeCell ref="T1144:Y1144"/>
    <mergeCell ref="Z1144:AB1144"/>
    <mergeCell ref="T1145:Y1145"/>
    <mergeCell ref="Z1145:AB1145"/>
    <mergeCell ref="T1146:Y1146"/>
    <mergeCell ref="Z1146:AB1146"/>
    <mergeCell ref="T1129:Y1129"/>
    <mergeCell ref="Z1129:AB1129"/>
    <mergeCell ref="T1130:Y1130"/>
    <mergeCell ref="Z1130:AB1130"/>
    <mergeCell ref="T1131:Y1131"/>
    <mergeCell ref="Z1131:AB1131"/>
    <mergeCell ref="T1132:Y1132"/>
    <mergeCell ref="Z1132:AB1132"/>
    <mergeCell ref="T1133:Y1133"/>
    <mergeCell ref="Z1133:AB1133"/>
    <mergeCell ref="T1134:Y1134"/>
    <mergeCell ref="Z1134:AB1134"/>
    <mergeCell ref="T1135:Y1135"/>
    <mergeCell ref="Z1135:AB1135"/>
    <mergeCell ref="T1136:Y1136"/>
    <mergeCell ref="Z1136:AB1136"/>
    <mergeCell ref="T1137:Y1137"/>
    <mergeCell ref="Z1137:AB1137"/>
    <mergeCell ref="T1120:Y1120"/>
    <mergeCell ref="Z1120:AB1120"/>
    <mergeCell ref="T1121:Y1121"/>
    <mergeCell ref="Z1121:AB1121"/>
    <mergeCell ref="T1122:Y1122"/>
    <mergeCell ref="Z1122:AB1122"/>
    <mergeCell ref="T1123:Y1123"/>
    <mergeCell ref="Z1123:AB1123"/>
    <mergeCell ref="T1124:Y1124"/>
    <mergeCell ref="Z1124:AB1124"/>
    <mergeCell ref="T1125:Y1125"/>
    <mergeCell ref="Z1125:AB1125"/>
    <mergeCell ref="T1126:Y1126"/>
    <mergeCell ref="Z1126:AB1126"/>
    <mergeCell ref="T1127:Y1127"/>
    <mergeCell ref="Z1127:AB1127"/>
    <mergeCell ref="T1128:Y1128"/>
    <mergeCell ref="Z1128:AB1128"/>
    <mergeCell ref="T1111:Y1111"/>
    <mergeCell ref="Z1111:AB1111"/>
    <mergeCell ref="T1112:Y1112"/>
    <mergeCell ref="Z1112:AB1112"/>
    <mergeCell ref="T1113:Y1113"/>
    <mergeCell ref="Z1113:AB1113"/>
    <mergeCell ref="T1114:Y1114"/>
    <mergeCell ref="Z1114:AB1114"/>
    <mergeCell ref="T1115:Y1115"/>
    <mergeCell ref="Z1115:AB1115"/>
    <mergeCell ref="T1116:Y1116"/>
    <mergeCell ref="Z1116:AB1116"/>
    <mergeCell ref="T1117:Y1117"/>
    <mergeCell ref="Z1117:AB1117"/>
    <mergeCell ref="T1118:Y1118"/>
    <mergeCell ref="Z1118:AB1118"/>
    <mergeCell ref="T1119:Y1119"/>
    <mergeCell ref="Z1119:AB1119"/>
    <mergeCell ref="T1102:Y1102"/>
    <mergeCell ref="Z1102:AB1102"/>
    <mergeCell ref="T1103:Y1103"/>
    <mergeCell ref="Z1103:AB1103"/>
    <mergeCell ref="T1104:Y1104"/>
    <mergeCell ref="Z1104:AB1104"/>
    <mergeCell ref="T1105:Y1105"/>
    <mergeCell ref="Z1105:AB1105"/>
    <mergeCell ref="T1106:Y1106"/>
    <mergeCell ref="Z1106:AB1106"/>
    <mergeCell ref="T1107:Y1107"/>
    <mergeCell ref="Z1107:AB1107"/>
    <mergeCell ref="T1108:Y1108"/>
    <mergeCell ref="Z1108:AB1108"/>
    <mergeCell ref="T1109:Y1109"/>
    <mergeCell ref="Z1109:AB1109"/>
    <mergeCell ref="T1110:Y1110"/>
    <mergeCell ref="Z1110:AB1110"/>
    <mergeCell ref="T1093:Y1093"/>
    <mergeCell ref="Z1093:AB1093"/>
    <mergeCell ref="T1094:Y1094"/>
    <mergeCell ref="Z1094:AB1094"/>
    <mergeCell ref="T1095:Y1095"/>
    <mergeCell ref="Z1095:AB1095"/>
    <mergeCell ref="T1096:Y1096"/>
    <mergeCell ref="Z1096:AB1096"/>
    <mergeCell ref="T1097:Y1097"/>
    <mergeCell ref="Z1097:AB1097"/>
    <mergeCell ref="T1098:Y1098"/>
    <mergeCell ref="Z1098:AB1098"/>
    <mergeCell ref="T1099:Y1099"/>
    <mergeCell ref="Z1099:AB1099"/>
    <mergeCell ref="T1100:Y1100"/>
    <mergeCell ref="Z1100:AB1100"/>
    <mergeCell ref="T1101:Y1101"/>
    <mergeCell ref="Z1101:AB1101"/>
    <mergeCell ref="T1084:Y1084"/>
    <mergeCell ref="Z1084:AB1084"/>
    <mergeCell ref="T1085:Y1085"/>
    <mergeCell ref="Z1085:AB1085"/>
    <mergeCell ref="T1086:Y1086"/>
    <mergeCell ref="Z1086:AB1086"/>
    <mergeCell ref="T1087:Y1087"/>
    <mergeCell ref="Z1087:AB1087"/>
    <mergeCell ref="T1088:Y1088"/>
    <mergeCell ref="Z1088:AB1088"/>
    <mergeCell ref="T1089:Y1089"/>
    <mergeCell ref="Z1089:AB1089"/>
    <mergeCell ref="T1090:Y1090"/>
    <mergeCell ref="Z1090:AB1090"/>
    <mergeCell ref="T1091:Y1091"/>
    <mergeCell ref="Z1091:AB1091"/>
    <mergeCell ref="T1092:Y1092"/>
    <mergeCell ref="Z1092:AB1092"/>
    <mergeCell ref="T166:Y166"/>
    <mergeCell ref="Z166:AB166"/>
    <mergeCell ref="T167:Y167"/>
    <mergeCell ref="Z167:AB167"/>
    <mergeCell ref="T168:Y168"/>
    <mergeCell ref="Z168:AB168"/>
    <mergeCell ref="T169:Y169"/>
    <mergeCell ref="Z169:AB169"/>
    <mergeCell ref="T170:Y170"/>
    <mergeCell ref="Z170:AB170"/>
    <mergeCell ref="T1080:Y1080"/>
    <mergeCell ref="Z1080:AB1080"/>
    <mergeCell ref="T1081:Y1081"/>
    <mergeCell ref="Z1081:AB1081"/>
    <mergeCell ref="T1082:Y1082"/>
    <mergeCell ref="Z1082:AB1082"/>
    <mergeCell ref="T1083:Y1083"/>
    <mergeCell ref="Z1083:AB1083"/>
    <mergeCell ref="T157:Y157"/>
    <mergeCell ref="Z157:AB157"/>
    <mergeCell ref="T158:Y158"/>
    <mergeCell ref="Z158:AB158"/>
    <mergeCell ref="T159:Y159"/>
    <mergeCell ref="Z159:AB159"/>
    <mergeCell ref="T160:Y160"/>
    <mergeCell ref="Z160:AB160"/>
    <mergeCell ref="T161:Y161"/>
    <mergeCell ref="Z161:AB161"/>
    <mergeCell ref="T162:Y162"/>
    <mergeCell ref="Z162:AB162"/>
    <mergeCell ref="T163:Y163"/>
    <mergeCell ref="Z163:AB163"/>
    <mergeCell ref="T164:Y164"/>
    <mergeCell ref="Z164:AB164"/>
    <mergeCell ref="T165:Y165"/>
    <mergeCell ref="Z165:AB165"/>
    <mergeCell ref="T148:Y148"/>
    <mergeCell ref="Z148:AB148"/>
    <mergeCell ref="T149:Y149"/>
    <mergeCell ref="Z149:AB149"/>
    <mergeCell ref="T150:Y150"/>
    <mergeCell ref="Z150:AB150"/>
    <mergeCell ref="T151:Y151"/>
    <mergeCell ref="Z151:AB151"/>
    <mergeCell ref="T152:Y152"/>
    <mergeCell ref="Z152:AB152"/>
    <mergeCell ref="T153:Y153"/>
    <mergeCell ref="Z153:AB153"/>
    <mergeCell ref="T154:Y154"/>
    <mergeCell ref="Z154:AB154"/>
    <mergeCell ref="T155:Y155"/>
    <mergeCell ref="Z155:AB155"/>
    <mergeCell ref="T156:Y156"/>
    <mergeCell ref="Z156:AB156"/>
    <mergeCell ref="S1:AL1"/>
    <mergeCell ref="AM1:AP1"/>
    <mergeCell ref="AT1:AW1"/>
    <mergeCell ref="S2:AE2"/>
    <mergeCell ref="AF2:AL2"/>
    <mergeCell ref="AN2:AO2"/>
    <mergeCell ref="T142:Y142"/>
    <mergeCell ref="Z142:AB142"/>
    <mergeCell ref="T143:Y143"/>
    <mergeCell ref="Z143:AB143"/>
    <mergeCell ref="T144:Y144"/>
    <mergeCell ref="Z144:AB144"/>
    <mergeCell ref="T145:Y145"/>
    <mergeCell ref="Z145:AB145"/>
    <mergeCell ref="T146:Y146"/>
    <mergeCell ref="Z146:AB146"/>
    <mergeCell ref="T147:Y147"/>
    <mergeCell ref="Z147:AB147"/>
    <mergeCell ref="AW2:AW3"/>
  </mergeCells>
  <phoneticPr fontId="51" type="noConversion"/>
  <dataValidations count="7">
    <dataValidation type="list" allowBlank="1" showInputMessage="1" showErrorMessage="1" sqref="AP4:AP1048576">
      <formula1>"自营,平台"</formula1>
    </dataValidation>
    <dataValidation type="list" allowBlank="1" showInputMessage="1" showErrorMessage="1" sqref="AO171:AO1048576">
      <formula1>"全国,大区内,省内"</formula1>
    </dataValidation>
    <dataValidation type="whole" allowBlank="1" showInputMessage="1" showErrorMessage="1" sqref="AQ4:AQ1048576">
      <formula1>1</formula1>
      <formula2>9</formula2>
    </dataValidation>
    <dataValidation type="list" allowBlank="1" showInputMessage="1" showErrorMessage="1" sqref="AO4:AO170">
      <formula1>"全国,大区,省内"</formula1>
    </dataValidation>
    <dataValidation type="list" allowBlank="1" showInputMessage="1" showErrorMessage="1" sqref="AN4:AN1048576">
      <formula1>"是,否"</formula1>
    </dataValidation>
    <dataValidation type="list" allowBlank="1" showInputMessage="1" showErrorMessage="1" sqref="S4:S1048576 AF4:AM1048576">
      <formula1>"高,中,低"</formula1>
    </dataValidation>
    <dataValidation type="whole" allowBlank="1" showInputMessage="1" showErrorMessage="1" sqref="K4:K1048576">
      <formula1>20</formula1>
      <formula2>60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F23"/>
  <sheetViews>
    <sheetView showGridLines="0" zoomScale="85" zoomScaleNormal="85" workbookViewId="0">
      <pane ySplit="2" topLeftCell="A19" activePane="bottomLeft" state="frozen"/>
      <selection pane="bottomLeft" activeCell="F20" sqref="F20"/>
    </sheetView>
  </sheetViews>
  <sheetFormatPr defaultColWidth="8.09765625" defaultRowHeight="15.6"/>
  <cols>
    <col min="1" max="2" width="4.296875" style="78" customWidth="1"/>
    <col min="3" max="3" width="13.5" style="78" customWidth="1"/>
    <col min="4" max="4" width="25.5" style="78" customWidth="1"/>
    <col min="5" max="5" width="103.59765625" style="78" customWidth="1"/>
    <col min="6" max="6" width="20.09765625" style="78" customWidth="1"/>
    <col min="7" max="7" width="5.09765625" style="78" customWidth="1"/>
    <col min="8" max="16384" width="8.09765625" style="78"/>
  </cols>
  <sheetData>
    <row r="2" spans="3:6" ht="37.049999999999997" customHeight="1">
      <c r="C2" s="155" t="s">
        <v>821</v>
      </c>
      <c r="D2" s="156"/>
      <c r="E2" s="156"/>
      <c r="F2" s="157"/>
    </row>
    <row r="3" spans="3:6" ht="30" customHeight="1">
      <c r="C3" s="158" t="s">
        <v>822</v>
      </c>
      <c r="D3" s="158"/>
      <c r="E3" s="158"/>
      <c r="F3" s="158"/>
    </row>
    <row r="4" spans="3:6" ht="261" customHeight="1">
      <c r="C4" s="159" t="s">
        <v>823</v>
      </c>
      <c r="D4" s="160"/>
      <c r="E4" s="160"/>
      <c r="F4" s="161"/>
    </row>
    <row r="5" spans="3:6" ht="18" customHeight="1">
      <c r="C5" s="80"/>
      <c r="D5" s="80"/>
      <c r="E5" s="80"/>
    </row>
    <row r="6" spans="3:6" ht="24" customHeight="1">
      <c r="C6" s="162" t="s">
        <v>824</v>
      </c>
      <c r="D6" s="163"/>
      <c r="E6" s="163"/>
      <c r="F6" s="164"/>
    </row>
    <row r="7" spans="3:6" ht="132" customHeight="1">
      <c r="C7" s="165" t="s">
        <v>825</v>
      </c>
      <c r="D7" s="166"/>
      <c r="E7" s="166"/>
      <c r="F7" s="167"/>
    </row>
    <row r="8" spans="3:6" ht="24" customHeight="1">
      <c r="C8" s="81" t="s">
        <v>826</v>
      </c>
      <c r="D8" s="82"/>
      <c r="E8" s="82"/>
    </row>
    <row r="9" spans="3:6" ht="37.950000000000003" customHeight="1">
      <c r="C9" s="83" t="s">
        <v>827</v>
      </c>
      <c r="D9" s="83" t="s">
        <v>828</v>
      </c>
      <c r="E9" s="90" t="s">
        <v>829</v>
      </c>
    </row>
    <row r="10" spans="3:6" ht="126" customHeight="1">
      <c r="C10" s="84" t="s">
        <v>830</v>
      </c>
      <c r="D10" s="85" t="s">
        <v>831</v>
      </c>
      <c r="E10" s="85" t="s">
        <v>832</v>
      </c>
      <c r="F10" s="91"/>
    </row>
    <row r="11" spans="3:6" ht="145.05000000000001" customHeight="1">
      <c r="C11" s="84" t="s">
        <v>833</v>
      </c>
      <c r="D11" s="85" t="s">
        <v>834</v>
      </c>
      <c r="E11" s="85" t="s">
        <v>835</v>
      </c>
    </row>
    <row r="12" spans="3:6" ht="127.05" customHeight="1">
      <c r="C12" s="84" t="s">
        <v>836</v>
      </c>
      <c r="D12" s="85" t="s">
        <v>837</v>
      </c>
      <c r="E12" s="85" t="s">
        <v>838</v>
      </c>
    </row>
    <row r="13" spans="3:6" ht="124.95" customHeight="1">
      <c r="C13" s="84" t="s">
        <v>839</v>
      </c>
      <c r="D13" s="85" t="s">
        <v>840</v>
      </c>
      <c r="E13" s="85" t="s">
        <v>841</v>
      </c>
    </row>
    <row r="14" spans="3:6" ht="151.94999999999999" customHeight="1">
      <c r="C14" s="84" t="s">
        <v>842</v>
      </c>
      <c r="D14" s="85" t="s">
        <v>843</v>
      </c>
      <c r="E14" s="92" t="s">
        <v>844</v>
      </c>
    </row>
    <row r="15" spans="3:6" ht="114" customHeight="1">
      <c r="C15" s="84" t="s">
        <v>845</v>
      </c>
      <c r="D15" s="85" t="s">
        <v>846</v>
      </c>
      <c r="E15" s="85" t="s">
        <v>847</v>
      </c>
    </row>
    <row r="16" spans="3:6" s="79" customFormat="1" ht="22.95" customHeight="1">
      <c r="C16" s="86"/>
      <c r="D16" s="86"/>
      <c r="E16" s="86"/>
    </row>
    <row r="17" spans="3:6" s="79" customFormat="1" ht="22.95" customHeight="1">
      <c r="C17" s="87" t="s">
        <v>848</v>
      </c>
      <c r="D17" s="86"/>
      <c r="E17" s="86"/>
    </row>
    <row r="18" spans="3:6" ht="22.95" customHeight="1">
      <c r="C18" s="88" t="s">
        <v>849</v>
      </c>
      <c r="D18" s="88" t="s">
        <v>850</v>
      </c>
      <c r="E18" s="88" t="s">
        <v>851</v>
      </c>
    </row>
    <row r="19" spans="3:6" ht="140.4">
      <c r="C19" s="88" t="s">
        <v>852</v>
      </c>
      <c r="D19" s="89" t="s">
        <v>853</v>
      </c>
      <c r="E19" s="89" t="s">
        <v>854</v>
      </c>
      <c r="F19" s="91"/>
    </row>
    <row r="20" spans="3:6" ht="93.6">
      <c r="C20" s="88" t="s">
        <v>855</v>
      </c>
      <c r="D20" s="89" t="s">
        <v>856</v>
      </c>
      <c r="E20" s="89" t="s">
        <v>857</v>
      </c>
    </row>
    <row r="21" spans="3:6" ht="109.2">
      <c r="C21" s="88" t="s">
        <v>858</v>
      </c>
      <c r="D21" s="89" t="s">
        <v>859</v>
      </c>
      <c r="E21" s="89" t="s">
        <v>860</v>
      </c>
    </row>
    <row r="22" spans="3:6" ht="93.6">
      <c r="C22" s="88" t="s">
        <v>861</v>
      </c>
      <c r="D22" s="89" t="s">
        <v>862</v>
      </c>
      <c r="E22" s="89" t="s">
        <v>863</v>
      </c>
    </row>
    <row r="23" spans="3:6" ht="93.6">
      <c r="C23" s="88" t="s">
        <v>864</v>
      </c>
      <c r="D23" s="89" t="s">
        <v>865</v>
      </c>
      <c r="E23" s="89" t="s">
        <v>866</v>
      </c>
    </row>
  </sheetData>
  <mergeCells count="5">
    <mergeCell ref="C2:F2"/>
    <mergeCell ref="C3:F3"/>
    <mergeCell ref="C4:F4"/>
    <mergeCell ref="C6:F6"/>
    <mergeCell ref="C7:F7"/>
  </mergeCells>
  <phoneticPr fontId="5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I10"/>
  <sheetViews>
    <sheetView showGridLines="0" showZeros="0" tabSelected="1" zoomScale="85" zoomScaleNormal="85" workbookViewId="0">
      <pane xSplit="8" ySplit="4" topLeftCell="AS5" activePane="bottomRight" state="frozen"/>
      <selection pane="topRight"/>
      <selection pane="bottomLeft"/>
      <selection pane="bottomRight" activeCell="BD17" sqref="BD17"/>
    </sheetView>
  </sheetViews>
  <sheetFormatPr defaultColWidth="9" defaultRowHeight="19.05" customHeight="1"/>
  <cols>
    <col min="1" max="1" width="7" style="18" customWidth="1"/>
    <col min="2" max="3" width="10.69921875" style="18" customWidth="1"/>
    <col min="4" max="4" width="11.59765625" style="19" customWidth="1"/>
    <col min="5" max="5" width="8.296875" style="18" customWidth="1"/>
    <col min="6" max="6" width="9.59765625" style="19" customWidth="1"/>
    <col min="7" max="7" width="7.59765625" style="19" customWidth="1"/>
    <col min="8" max="8" width="16.09765625" style="18" customWidth="1"/>
    <col min="9" max="9" width="13.796875" style="18" customWidth="1"/>
    <col min="10" max="10" width="13.69921875" style="18" customWidth="1"/>
    <col min="11" max="11" width="18.69921875" style="18" customWidth="1"/>
    <col min="12" max="12" width="14.09765625" style="18" customWidth="1"/>
    <col min="13" max="13" width="17.09765625" style="18" customWidth="1"/>
    <col min="14" max="14" width="13.296875" style="19" customWidth="1"/>
    <col min="15" max="16" width="7.09765625" style="19" customWidth="1"/>
    <col min="17" max="17" width="12" style="19" customWidth="1"/>
    <col min="18" max="18" width="19.296875" style="19" customWidth="1"/>
    <col min="19" max="19" width="13.59765625" style="19" customWidth="1"/>
    <col min="20" max="20" width="18.3984375" style="19" customWidth="1"/>
    <col min="21" max="21" width="12.796875" style="19" customWidth="1"/>
    <col min="22" max="22" width="19.69921875" style="19" customWidth="1"/>
    <col min="23" max="23" width="13.8984375" style="19" customWidth="1"/>
    <col min="24" max="24" width="11" style="20" customWidth="1"/>
    <col min="25" max="26" width="8.69921875" style="21" customWidth="1"/>
    <col min="27" max="27" width="14.59765625" style="21" customWidth="1"/>
    <col min="28" max="31" width="7.09765625" style="22" customWidth="1"/>
    <col min="32" max="32" width="8.69921875" style="22" customWidth="1"/>
    <col min="33" max="33" width="14.8984375" style="23" customWidth="1"/>
    <col min="34" max="34" width="21.09765625" style="24" customWidth="1"/>
    <col min="35" max="35" width="13.19921875" style="25" customWidth="1"/>
    <col min="36" max="37" width="18.296875" style="26" customWidth="1"/>
    <col min="38" max="42" width="8.796875" style="27" customWidth="1"/>
    <col min="43" max="43" width="13" style="28" customWidth="1"/>
    <col min="44" max="44" width="9.69921875" style="27" customWidth="1"/>
    <col min="45" max="45" width="9.8984375" style="27" customWidth="1"/>
    <col min="46" max="46" width="10" style="27" customWidth="1"/>
    <col min="47" max="47" width="7.59765625" style="27" customWidth="1"/>
    <col min="48" max="48" width="9.296875" style="27" customWidth="1"/>
    <col min="49" max="49" width="10.3984375" style="27" customWidth="1"/>
    <col min="50" max="50" width="7.59765625" style="27" customWidth="1"/>
    <col min="51" max="51" width="19" style="27" customWidth="1"/>
    <col min="52" max="52" width="14.09765625" style="27" customWidth="1"/>
    <col min="53" max="53" width="13.69921875" style="27" customWidth="1"/>
    <col min="54" max="54" width="13.19921875" style="27" customWidth="1"/>
    <col min="55" max="55" width="15.59765625" style="27" customWidth="1"/>
    <col min="56" max="56" width="15.296875" style="27" customWidth="1"/>
    <col min="57" max="57" width="15.296875" style="28" customWidth="1"/>
    <col min="58" max="58" width="19.296875" style="27" customWidth="1"/>
    <col min="59" max="59" width="9" style="29"/>
    <col min="60" max="60" width="15" style="30" hidden="1" customWidth="1"/>
    <col min="61" max="61" width="16.8984375" style="30" hidden="1" customWidth="1"/>
    <col min="62" max="16384" width="9" style="29"/>
  </cols>
  <sheetData>
    <row r="1" spans="1:61" s="16" customFormat="1" ht="19.05" customHeight="1">
      <c r="A1" s="178" t="s">
        <v>867</v>
      </c>
      <c r="B1" s="179"/>
      <c r="C1" s="179"/>
      <c r="D1" s="179"/>
      <c r="E1" s="179"/>
      <c r="F1" s="179"/>
      <c r="G1" s="179"/>
      <c r="H1" s="179"/>
      <c r="I1" s="179"/>
      <c r="J1" s="17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5"/>
      <c r="Y1" s="168" t="s">
        <v>868</v>
      </c>
      <c r="Z1" s="168"/>
      <c r="AA1" s="168"/>
      <c r="AB1" s="169"/>
      <c r="AC1" s="169"/>
      <c r="AD1" s="169"/>
      <c r="AE1" s="169"/>
      <c r="AF1" s="169"/>
      <c r="AG1" s="168"/>
      <c r="AH1" s="169"/>
      <c r="AI1" s="168"/>
      <c r="AJ1" s="169"/>
      <c r="AK1" s="169"/>
      <c r="AL1" s="174" t="s">
        <v>869</v>
      </c>
      <c r="AM1" s="174"/>
      <c r="AN1" s="174"/>
      <c r="AO1" s="174"/>
      <c r="AP1" s="174"/>
      <c r="AQ1" s="184"/>
      <c r="AR1" s="174"/>
      <c r="AS1" s="174"/>
      <c r="AT1" s="174"/>
      <c r="AU1" s="174"/>
      <c r="AV1" s="174"/>
      <c r="AW1" s="174"/>
      <c r="AX1" s="174"/>
      <c r="AY1" s="174"/>
      <c r="AZ1" s="170"/>
      <c r="BA1" s="67"/>
      <c r="BB1" s="67"/>
      <c r="BC1" s="67"/>
      <c r="BD1" s="67"/>
      <c r="BE1" s="70"/>
      <c r="BF1" s="67"/>
      <c r="BH1" s="74" t="s">
        <v>870</v>
      </c>
      <c r="BI1" s="74"/>
    </row>
    <row r="2" spans="1:61" s="16" customFormat="1" ht="19.05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6"/>
      <c r="Y2" s="168" t="s">
        <v>871</v>
      </c>
      <c r="Z2" s="168"/>
      <c r="AA2" s="168"/>
      <c r="AB2" s="169" t="s">
        <v>872</v>
      </c>
      <c r="AC2" s="169"/>
      <c r="AD2" s="169"/>
      <c r="AE2" s="169"/>
      <c r="AF2" s="169"/>
      <c r="AG2" s="185"/>
      <c r="AH2" s="51" t="s">
        <v>873</v>
      </c>
      <c r="AI2" s="168" t="s">
        <v>874</v>
      </c>
      <c r="AJ2" s="169"/>
      <c r="AK2" s="169"/>
      <c r="AL2" s="170" t="s">
        <v>875</v>
      </c>
      <c r="AM2" s="171"/>
      <c r="AN2" s="171"/>
      <c r="AO2" s="171"/>
      <c r="AP2" s="171"/>
      <c r="AQ2" s="172"/>
      <c r="AR2" s="173" t="s">
        <v>876</v>
      </c>
      <c r="AS2" s="174"/>
      <c r="AT2" s="174"/>
      <c r="AU2" s="174"/>
      <c r="AV2" s="174"/>
      <c r="AW2" s="174"/>
      <c r="AX2" s="170"/>
      <c r="AY2" s="173" t="s">
        <v>877</v>
      </c>
      <c r="AZ2" s="174"/>
      <c r="BA2" s="175"/>
      <c r="BB2" s="171" t="s">
        <v>878</v>
      </c>
      <c r="BC2" s="171"/>
      <c r="BD2" s="171"/>
      <c r="BE2" s="172"/>
      <c r="BF2" s="171"/>
      <c r="BH2" s="177" t="s">
        <v>10</v>
      </c>
      <c r="BI2" s="177" t="s">
        <v>11</v>
      </c>
    </row>
    <row r="3" spans="1:61" s="16" customFormat="1" ht="19.05" customHeight="1">
      <c r="A3" s="182"/>
      <c r="B3" s="183"/>
      <c r="C3" s="183"/>
      <c r="D3" s="183"/>
      <c r="E3" s="183"/>
      <c r="F3" s="183"/>
      <c r="G3" s="183"/>
      <c r="H3" s="183"/>
      <c r="I3" s="183"/>
      <c r="J3" s="183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7"/>
      <c r="Y3" s="168" t="s">
        <v>879</v>
      </c>
      <c r="Z3" s="168"/>
      <c r="AA3" s="168"/>
      <c r="AB3" s="169" t="s">
        <v>880</v>
      </c>
      <c r="AC3" s="169"/>
      <c r="AD3" s="169"/>
      <c r="AE3" s="169"/>
      <c r="AF3" s="169"/>
      <c r="AG3" s="58" t="s">
        <v>881</v>
      </c>
      <c r="AH3" s="51" t="s">
        <v>882</v>
      </c>
      <c r="AI3" s="59" t="s">
        <v>3</v>
      </c>
      <c r="AJ3" s="60" t="s">
        <v>883</v>
      </c>
      <c r="AK3" s="60" t="s">
        <v>884</v>
      </c>
      <c r="AL3" s="170" t="s">
        <v>885</v>
      </c>
      <c r="AM3" s="171"/>
      <c r="AN3" s="171"/>
      <c r="AO3" s="171"/>
      <c r="AP3" s="171"/>
      <c r="AQ3" s="71" t="s">
        <v>886</v>
      </c>
      <c r="AR3" s="171" t="s">
        <v>887</v>
      </c>
      <c r="AS3" s="171"/>
      <c r="AT3" s="171"/>
      <c r="AU3" s="171"/>
      <c r="AV3" s="171" t="s">
        <v>888</v>
      </c>
      <c r="AW3" s="171"/>
      <c r="AX3" s="171"/>
      <c r="AY3" s="171" t="s">
        <v>889</v>
      </c>
      <c r="AZ3" s="171"/>
      <c r="BA3" s="68" t="s">
        <v>52</v>
      </c>
      <c r="BB3" s="68" t="s">
        <v>890</v>
      </c>
      <c r="BC3" s="68" t="s">
        <v>891</v>
      </c>
      <c r="BD3" s="68" t="s">
        <v>892</v>
      </c>
      <c r="BE3" s="71"/>
      <c r="BF3" s="68" t="s">
        <v>893</v>
      </c>
      <c r="BH3" s="177"/>
      <c r="BI3" s="177"/>
    </row>
    <row r="4" spans="1:61" s="17" customFormat="1" ht="33" customHeight="1">
      <c r="A4" s="31" t="s">
        <v>14</v>
      </c>
      <c r="B4" s="32" t="s">
        <v>894</v>
      </c>
      <c r="C4" s="32" t="s">
        <v>895</v>
      </c>
      <c r="D4" s="32" t="s">
        <v>896</v>
      </c>
      <c r="E4" s="31" t="s">
        <v>15</v>
      </c>
      <c r="F4" s="31" t="s">
        <v>16</v>
      </c>
      <c r="G4" s="31" t="s">
        <v>17</v>
      </c>
      <c r="H4" s="36" t="s">
        <v>897</v>
      </c>
      <c r="I4" s="36" t="s">
        <v>18</v>
      </c>
      <c r="J4" s="36" t="s">
        <v>19</v>
      </c>
      <c r="K4" s="36" t="s">
        <v>898</v>
      </c>
      <c r="L4" s="36" t="s">
        <v>899</v>
      </c>
      <c r="M4" s="36" t="s">
        <v>23</v>
      </c>
      <c r="N4" s="31" t="s">
        <v>27</v>
      </c>
      <c r="O4" s="31" t="s">
        <v>900</v>
      </c>
      <c r="P4" s="31" t="s">
        <v>24</v>
      </c>
      <c r="Q4" s="31" t="s">
        <v>25</v>
      </c>
      <c r="R4" s="31" t="s">
        <v>901</v>
      </c>
      <c r="S4" s="31" t="s">
        <v>902</v>
      </c>
      <c r="T4" s="31" t="s">
        <v>903</v>
      </c>
      <c r="U4" s="31" t="s">
        <v>904</v>
      </c>
      <c r="V4" s="31" t="s">
        <v>905</v>
      </c>
      <c r="W4" s="31" t="s">
        <v>31</v>
      </c>
      <c r="X4" s="48" t="s">
        <v>906</v>
      </c>
      <c r="Y4" s="52" t="s">
        <v>907</v>
      </c>
      <c r="Z4" s="52" t="s">
        <v>908</v>
      </c>
      <c r="AA4" s="53" t="s">
        <v>909</v>
      </c>
      <c r="AB4" s="54" t="s">
        <v>830</v>
      </c>
      <c r="AC4" s="54" t="s">
        <v>833</v>
      </c>
      <c r="AD4" s="54" t="s">
        <v>836</v>
      </c>
      <c r="AE4" s="54" t="s">
        <v>839</v>
      </c>
      <c r="AF4" s="54" t="s">
        <v>910</v>
      </c>
      <c r="AG4" s="61" t="s">
        <v>911</v>
      </c>
      <c r="AH4" s="62" t="s">
        <v>912</v>
      </c>
      <c r="AI4" s="63" t="s">
        <v>913</v>
      </c>
      <c r="AJ4" s="54" t="s">
        <v>914</v>
      </c>
      <c r="AK4" s="54" t="s">
        <v>915</v>
      </c>
      <c r="AL4" s="54" t="s">
        <v>852</v>
      </c>
      <c r="AM4" s="54" t="s">
        <v>855</v>
      </c>
      <c r="AN4" s="54" t="s">
        <v>858</v>
      </c>
      <c r="AO4" s="54" t="s">
        <v>864</v>
      </c>
      <c r="AP4" s="54" t="s">
        <v>861</v>
      </c>
      <c r="AQ4" s="72" t="s">
        <v>916</v>
      </c>
      <c r="AR4" s="176" t="s">
        <v>917</v>
      </c>
      <c r="AS4" s="176"/>
      <c r="AT4" s="176"/>
      <c r="AU4" s="54" t="s">
        <v>918</v>
      </c>
      <c r="AV4" s="176" t="s">
        <v>919</v>
      </c>
      <c r="AW4" s="176"/>
      <c r="AX4" s="54" t="s">
        <v>918</v>
      </c>
      <c r="AY4" s="54" t="s">
        <v>920</v>
      </c>
      <c r="AZ4" s="54" t="s">
        <v>921</v>
      </c>
      <c r="BA4" s="54" t="s">
        <v>52</v>
      </c>
      <c r="BB4" s="54" t="s">
        <v>890</v>
      </c>
      <c r="BC4" s="54" t="s">
        <v>922</v>
      </c>
      <c r="BD4" s="54" t="s">
        <v>892</v>
      </c>
      <c r="BE4" s="75" t="s">
        <v>923</v>
      </c>
      <c r="BF4" s="54" t="s">
        <v>924</v>
      </c>
      <c r="BH4" s="177"/>
      <c r="BI4" s="177"/>
    </row>
    <row r="5" spans="1:61" ht="19.05" customHeight="1">
      <c r="A5" s="33" t="s">
        <v>925</v>
      </c>
      <c r="B5" s="34" t="s">
        <v>926</v>
      </c>
      <c r="C5" s="35" t="s">
        <v>927</v>
      </c>
      <c r="D5" s="35" t="s">
        <v>928</v>
      </c>
      <c r="E5" s="37" t="s">
        <v>929</v>
      </c>
      <c r="F5" s="38" t="s">
        <v>930</v>
      </c>
      <c r="G5" s="38" t="s">
        <v>931</v>
      </c>
      <c r="H5" s="37" t="s">
        <v>932</v>
      </c>
      <c r="I5" s="37" t="s">
        <v>933</v>
      </c>
      <c r="J5" s="37" t="s">
        <v>934</v>
      </c>
      <c r="K5" s="37" t="s">
        <v>935</v>
      </c>
      <c r="L5" s="37"/>
      <c r="M5" s="37" t="s">
        <v>936</v>
      </c>
      <c r="N5" s="43">
        <v>44277</v>
      </c>
      <c r="O5" s="35">
        <v>2.37</v>
      </c>
      <c r="P5" s="35">
        <v>31</v>
      </c>
      <c r="Q5" s="35" t="s">
        <v>937</v>
      </c>
      <c r="R5" s="35" t="s">
        <v>938</v>
      </c>
      <c r="S5" s="35" t="s">
        <v>939</v>
      </c>
      <c r="T5" s="44" t="s">
        <v>940</v>
      </c>
      <c r="U5" s="35" t="s">
        <v>941</v>
      </c>
      <c r="V5" s="44" t="s">
        <v>942</v>
      </c>
      <c r="W5" s="49">
        <v>0</v>
      </c>
      <c r="X5" s="50">
        <v>6</v>
      </c>
      <c r="Y5" s="55">
        <v>0</v>
      </c>
      <c r="Z5" s="55" t="s">
        <v>943</v>
      </c>
      <c r="AA5" s="56" t="e">
        <f t="shared" ref="AA5:AA10" ca="1" si="0">_xlfn.IFS((AVERAGE(Y5:Z5))&gt;3.5,"高",(AVERAGE(Y5:Z5))&gt;2.5,"中",(AVERAGE(Y5:Z5))&lt;=2.5,"低")</f>
        <v>#NAME?</v>
      </c>
      <c r="AB5" s="57">
        <v>4</v>
      </c>
      <c r="AC5" s="57">
        <v>3</v>
      </c>
      <c r="AD5" s="57">
        <v>3</v>
      </c>
      <c r="AE5" s="57">
        <v>3</v>
      </c>
      <c r="AF5" s="57">
        <v>4</v>
      </c>
      <c r="AG5" s="64" t="e">
        <f t="shared" ref="AG5:AG10" ca="1" si="1">_xlfn.IFS((AVERAGE(AB5:AF5))&gt;3.4,"高",(AVERAGE(AB5:AF5))&gt;=2.6,"中",(AVERAGE(AB5:AF5))&lt;2.6,"低")</f>
        <v>#NAME?</v>
      </c>
      <c r="AH5" s="57" t="s">
        <v>995</v>
      </c>
      <c r="AI5" s="65" t="e">
        <f t="shared" ref="AI5:AI10" ca="1" si="2">_xlfn.IFS(AA5&amp;AG5="高高",9,AA5&amp;AG5="中高",8,AA5&amp;AG5="低高",7,AA5&amp;AG5="高中",6,AA5&amp;AG5="中中",5,AA5&amp;AG5="低中",4,AA5&amp;AG5="高低",3,AA5&amp;AG5="中低",2,AA5&amp;AG5="低低",1)</f>
        <v>#NAME?</v>
      </c>
      <c r="AJ5" s="66"/>
      <c r="AK5" s="66"/>
      <c r="AL5" s="69">
        <v>2</v>
      </c>
      <c r="AM5" s="73">
        <v>3</v>
      </c>
      <c r="AN5" s="73">
        <v>3</v>
      </c>
      <c r="AO5" s="73">
        <v>3</v>
      </c>
      <c r="AP5" s="73">
        <v>1</v>
      </c>
      <c r="AQ5" s="73" t="e">
        <f t="shared" ref="AQ5:AQ10" ca="1" si="3">_xlfn.IFS(SUM($AL5:$AP5)&gt;=14,"优秀",SUM($AL5:$AP5)&gt;=6,"合格",SUM($AL5:$AP5)&gt;=0,"不合格")</f>
        <v>#NAME?</v>
      </c>
      <c r="AR5" s="69" t="s">
        <v>1030</v>
      </c>
      <c r="AS5" s="69" t="s">
        <v>1031</v>
      </c>
      <c r="AT5" s="69" t="s">
        <v>1032</v>
      </c>
      <c r="AU5" s="69"/>
      <c r="AV5" s="69" t="s">
        <v>1039</v>
      </c>
      <c r="AW5" s="69" t="s">
        <v>1040</v>
      </c>
      <c r="AX5" s="69"/>
      <c r="AY5" s="69" t="s">
        <v>1041</v>
      </c>
      <c r="AZ5" s="69"/>
      <c r="BA5" s="69" t="s">
        <v>1005</v>
      </c>
      <c r="BB5" s="69"/>
      <c r="BC5" s="225" t="s">
        <v>1042</v>
      </c>
      <c r="BD5" s="69" t="s">
        <v>1027</v>
      </c>
      <c r="BE5" s="76" t="e">
        <f t="shared" ref="BE5:BE10" ca="1" si="4">_xlfn.IFS(AND(AI5=1,OR(BD5="轮岗",BD5="汰换")),"符合规则",AND(AI5=2,OR(BD5="保持现状",BD5="轮岗",BD5="汰换")),"符合规则",AND(AI5=3,OR(BD5="轮岗",BD5="汰换",BD5="扩大职责",BD5="保持现状")),"符合规则",AND(AI5=4,OR(BD5="轮岗",BD5="汰换",BD5="保持现状")),"符合规则",AND(AI5=5,OR(BD5="轮岗",BD5="汰换",BD5="晋升",BD5="扩大职责",BD5="保持现状")),"符合规则",AND(AI5=6,OR(BD5="晋升",BD5="扩大职责",BD5="保持现状",BD5="轮岗")),"符合规则",AND(AI5=7,OR(BD5="扩大职责",BD5="保持现状",BD5="轮岗",BD5="汰换")),"符合规则",AND(AI5=8,OR(BD5="晋升",BD5="扩大职责",BD5="保持现状",BD5="轮岗")),"符合规则",AND(AI5=9,OR(BD5="晋升",BD5="扩大职责",BD5="保持现状",BD5="轮岗")),"符合规则",TRUE,"不符合规则")</f>
        <v>#NAME?</v>
      </c>
      <c r="BF5" s="69"/>
      <c r="BH5" s="77" t="str">
        <f t="shared" ref="BH5:BH10" si="5">F5&amp;"("&amp;AH5&amp;")"</f>
        <v>葛亚茹(中)</v>
      </c>
      <c r="BI5" s="77" t="e">
        <f ca="1">BH5&amp;IF(COUNTIF(AI6:AI2285,AI5),"，"&amp;VLOOKUP(AI5,AI6:BI2285,27,0),"")</f>
        <v>#NAME?</v>
      </c>
    </row>
    <row r="6" spans="1:61" ht="19.05" customHeight="1">
      <c r="A6" s="33" t="s">
        <v>944</v>
      </c>
      <c r="B6" s="34" t="s">
        <v>926</v>
      </c>
      <c r="C6" s="35" t="s">
        <v>927</v>
      </c>
      <c r="D6" s="35" t="s">
        <v>928</v>
      </c>
      <c r="E6" s="37" t="s">
        <v>945</v>
      </c>
      <c r="F6" s="38" t="s">
        <v>946</v>
      </c>
      <c r="G6" s="38" t="s">
        <v>229</v>
      </c>
      <c r="H6" s="37" t="s">
        <v>932</v>
      </c>
      <c r="I6" s="37" t="s">
        <v>933</v>
      </c>
      <c r="J6" s="37" t="s">
        <v>934</v>
      </c>
      <c r="K6" s="37" t="s">
        <v>935</v>
      </c>
      <c r="L6" s="37"/>
      <c r="M6" s="37" t="s">
        <v>947</v>
      </c>
      <c r="N6" s="43">
        <v>44287</v>
      </c>
      <c r="O6" s="35">
        <v>2.34</v>
      </c>
      <c r="P6" s="35">
        <v>29</v>
      </c>
      <c r="Q6" s="35" t="s">
        <v>93</v>
      </c>
      <c r="R6" s="35" t="s">
        <v>948</v>
      </c>
      <c r="S6" s="35" t="s">
        <v>949</v>
      </c>
      <c r="T6" s="44" t="s">
        <v>950</v>
      </c>
      <c r="U6" s="35" t="s">
        <v>941</v>
      </c>
      <c r="V6" s="44" t="s">
        <v>951</v>
      </c>
      <c r="W6" s="49">
        <v>0</v>
      </c>
      <c r="X6" s="50">
        <v>4</v>
      </c>
      <c r="Y6" s="55">
        <v>4</v>
      </c>
      <c r="Z6" s="55">
        <v>3</v>
      </c>
      <c r="AA6" s="56" t="e">
        <f t="shared" ca="1" si="0"/>
        <v>#NAME?</v>
      </c>
      <c r="AB6" s="57">
        <v>2</v>
      </c>
      <c r="AC6" s="57">
        <v>3</v>
      </c>
      <c r="AD6" s="57">
        <v>3</v>
      </c>
      <c r="AE6" s="57">
        <v>2</v>
      </c>
      <c r="AF6" s="57">
        <v>3</v>
      </c>
      <c r="AG6" s="64" t="e">
        <f t="shared" ca="1" si="1"/>
        <v>#NAME?</v>
      </c>
      <c r="AH6" s="57" t="s">
        <v>995</v>
      </c>
      <c r="AI6" s="65" t="e">
        <f t="shared" ca="1" si="2"/>
        <v>#NAME?</v>
      </c>
      <c r="AJ6" s="66"/>
      <c r="AK6" s="66"/>
      <c r="AL6" s="73">
        <v>2</v>
      </c>
      <c r="AM6" s="73">
        <v>3</v>
      </c>
      <c r="AN6" s="73">
        <v>3</v>
      </c>
      <c r="AO6" s="73">
        <v>3</v>
      </c>
      <c r="AP6" s="73">
        <v>1</v>
      </c>
      <c r="AQ6" s="73" t="e">
        <f t="shared" ca="1" si="3"/>
        <v>#NAME?</v>
      </c>
      <c r="AR6" s="69" t="s">
        <v>1033</v>
      </c>
      <c r="AS6" s="69" t="s">
        <v>1031</v>
      </c>
      <c r="AT6" s="69" t="s">
        <v>1034</v>
      </c>
      <c r="AU6" s="69"/>
      <c r="AV6" s="69" t="s">
        <v>1038</v>
      </c>
      <c r="AW6" s="69" t="s">
        <v>1039</v>
      </c>
      <c r="AX6" s="69"/>
      <c r="AY6" s="69" t="s">
        <v>1041</v>
      </c>
      <c r="AZ6" s="69"/>
      <c r="BA6" s="69" t="s">
        <v>1005</v>
      </c>
      <c r="BB6" s="69"/>
      <c r="BC6" s="225" t="s">
        <v>1043</v>
      </c>
      <c r="BD6" s="69" t="s">
        <v>1029</v>
      </c>
      <c r="BE6" s="76" t="e">
        <f t="shared" ca="1" si="4"/>
        <v>#NAME?</v>
      </c>
      <c r="BF6" s="69"/>
      <c r="BH6" s="77" t="str">
        <f t="shared" si="5"/>
        <v>陆岚(中)</v>
      </c>
      <c r="BI6" s="77" t="e">
        <f ca="1">BH6&amp;IF(COUNTIF(AI7:AI2286,AI6),"，"&amp;VLOOKUP(AI6,AI7:BI2286,27,0),"")</f>
        <v>#NAME?</v>
      </c>
    </row>
    <row r="7" spans="1:61" ht="19.05" customHeight="1">
      <c r="A7" s="33" t="s">
        <v>952</v>
      </c>
      <c r="B7" s="34" t="s">
        <v>926</v>
      </c>
      <c r="C7" s="35" t="s">
        <v>927</v>
      </c>
      <c r="D7" s="35" t="s">
        <v>928</v>
      </c>
      <c r="E7" s="37" t="s">
        <v>953</v>
      </c>
      <c r="F7" s="38" t="s">
        <v>954</v>
      </c>
      <c r="G7" s="38" t="s">
        <v>931</v>
      </c>
      <c r="H7" s="37" t="s">
        <v>932</v>
      </c>
      <c r="I7" s="37" t="s">
        <v>933</v>
      </c>
      <c r="J7" s="37" t="s">
        <v>934</v>
      </c>
      <c r="K7" s="37" t="s">
        <v>935</v>
      </c>
      <c r="L7" s="37"/>
      <c r="M7" s="37" t="s">
        <v>936</v>
      </c>
      <c r="N7" s="43">
        <v>44462</v>
      </c>
      <c r="O7" s="35">
        <v>1.86</v>
      </c>
      <c r="P7" s="35">
        <v>32</v>
      </c>
      <c r="Q7" s="35" t="s">
        <v>93</v>
      </c>
      <c r="R7" s="35" t="s">
        <v>955</v>
      </c>
      <c r="S7" s="35" t="s">
        <v>956</v>
      </c>
      <c r="T7" s="44" t="s">
        <v>957</v>
      </c>
      <c r="U7" s="35" t="s">
        <v>941</v>
      </c>
      <c r="V7" s="44" t="s">
        <v>958</v>
      </c>
      <c r="W7" s="49">
        <v>0</v>
      </c>
      <c r="X7" s="50">
        <v>5</v>
      </c>
      <c r="Y7" s="55">
        <v>3</v>
      </c>
      <c r="Z7" s="55">
        <v>3</v>
      </c>
      <c r="AA7" s="56" t="e">
        <f t="shared" ca="1" si="0"/>
        <v>#NAME?</v>
      </c>
      <c r="AB7" s="57">
        <v>2</v>
      </c>
      <c r="AC7" s="57">
        <v>3</v>
      </c>
      <c r="AD7" s="57">
        <v>3</v>
      </c>
      <c r="AE7" s="57">
        <v>2</v>
      </c>
      <c r="AF7" s="57">
        <v>4</v>
      </c>
      <c r="AG7" s="64" t="e">
        <f t="shared" ca="1" si="1"/>
        <v>#NAME?</v>
      </c>
      <c r="AH7" s="57" t="s">
        <v>1005</v>
      </c>
      <c r="AI7" s="65" t="e">
        <f t="shared" ca="1" si="2"/>
        <v>#NAME?</v>
      </c>
      <c r="AJ7" s="66"/>
      <c r="AK7" s="66"/>
      <c r="AL7" s="73">
        <v>2</v>
      </c>
      <c r="AM7" s="73">
        <v>3</v>
      </c>
      <c r="AN7" s="73">
        <v>3</v>
      </c>
      <c r="AO7" s="73">
        <v>3</v>
      </c>
      <c r="AP7" s="73">
        <v>1</v>
      </c>
      <c r="AQ7" s="73" t="e">
        <f t="shared" ca="1" si="3"/>
        <v>#NAME?</v>
      </c>
      <c r="AR7" s="69" t="s">
        <v>1030</v>
      </c>
      <c r="AS7" s="69" t="s">
        <v>1032</v>
      </c>
      <c r="AT7" s="69" t="s">
        <v>1033</v>
      </c>
      <c r="AU7" s="69"/>
      <c r="AV7" s="69" t="s">
        <v>1034</v>
      </c>
      <c r="AW7" s="69" t="s">
        <v>1039</v>
      </c>
      <c r="AX7" s="69"/>
      <c r="AY7" s="69" t="s">
        <v>1041</v>
      </c>
      <c r="AZ7" s="69"/>
      <c r="BA7" s="69" t="s">
        <v>1005</v>
      </c>
      <c r="BB7" s="69"/>
      <c r="BC7" s="225" t="s">
        <v>1043</v>
      </c>
      <c r="BD7" s="69" t="s">
        <v>1027</v>
      </c>
      <c r="BE7" s="76" t="e">
        <f t="shared" ca="1" si="4"/>
        <v>#NAME?</v>
      </c>
      <c r="BF7" s="69"/>
      <c r="BH7" s="77" t="str">
        <f t="shared" si="5"/>
        <v>高晨(低)</v>
      </c>
      <c r="BI7" s="77" t="e">
        <f ca="1">BH7&amp;IF(COUNTIF(AI8:AI2305,AI7),"，"&amp;VLOOKUP(AI7,AI8:BI2305,27,0),"")</f>
        <v>#NAME?</v>
      </c>
    </row>
    <row r="8" spans="1:61" ht="19.05" customHeight="1">
      <c r="A8" s="33" t="s">
        <v>959</v>
      </c>
      <c r="B8" s="34" t="s">
        <v>926</v>
      </c>
      <c r="C8" s="35" t="s">
        <v>927</v>
      </c>
      <c r="D8" s="35" t="s">
        <v>928</v>
      </c>
      <c r="E8" s="37" t="s">
        <v>960</v>
      </c>
      <c r="F8" s="38" t="s">
        <v>961</v>
      </c>
      <c r="G8" s="38" t="s">
        <v>962</v>
      </c>
      <c r="H8" s="37" t="s">
        <v>932</v>
      </c>
      <c r="I8" s="37" t="s">
        <v>933</v>
      </c>
      <c r="J8" s="37" t="s">
        <v>934</v>
      </c>
      <c r="K8" s="37" t="s">
        <v>935</v>
      </c>
      <c r="L8" s="37"/>
      <c r="M8" s="37" t="s">
        <v>936</v>
      </c>
      <c r="N8" s="43">
        <v>44487</v>
      </c>
      <c r="O8" s="35">
        <v>1.79</v>
      </c>
      <c r="P8" s="35">
        <v>34</v>
      </c>
      <c r="Q8" s="35" t="s">
        <v>93</v>
      </c>
      <c r="R8" s="35" t="s">
        <v>963</v>
      </c>
      <c r="S8" s="35" t="s">
        <v>964</v>
      </c>
      <c r="T8" s="44" t="s">
        <v>965</v>
      </c>
      <c r="U8" s="35" t="s">
        <v>941</v>
      </c>
      <c r="V8" s="44" t="s">
        <v>966</v>
      </c>
      <c r="W8" s="49">
        <v>0</v>
      </c>
      <c r="X8" s="50">
        <v>9</v>
      </c>
      <c r="Y8" s="55">
        <v>3</v>
      </c>
      <c r="Z8" s="55">
        <v>4</v>
      </c>
      <c r="AA8" s="56" t="e">
        <f t="shared" ca="1" si="0"/>
        <v>#NAME?</v>
      </c>
      <c r="AB8" s="57">
        <v>3</v>
      </c>
      <c r="AC8" s="57">
        <v>4</v>
      </c>
      <c r="AD8" s="57">
        <v>3</v>
      </c>
      <c r="AE8" s="57">
        <v>4</v>
      </c>
      <c r="AF8" s="57">
        <v>3</v>
      </c>
      <c r="AG8" s="64" t="e">
        <f t="shared" ca="1" si="1"/>
        <v>#NAME?</v>
      </c>
      <c r="AH8" s="57" t="s">
        <v>995</v>
      </c>
      <c r="AI8" s="65" t="e">
        <f t="shared" ca="1" si="2"/>
        <v>#NAME?</v>
      </c>
      <c r="AJ8" s="66"/>
      <c r="AK8" s="66"/>
      <c r="AL8" s="73">
        <v>2</v>
      </c>
      <c r="AM8" s="73">
        <v>3</v>
      </c>
      <c r="AN8" s="73">
        <v>3</v>
      </c>
      <c r="AO8" s="73">
        <v>3</v>
      </c>
      <c r="AP8" s="73">
        <v>1</v>
      </c>
      <c r="AQ8" s="73" t="e">
        <f t="shared" ca="1" si="3"/>
        <v>#NAME?</v>
      </c>
      <c r="AR8" s="69" t="s">
        <v>1036</v>
      </c>
      <c r="AS8" s="69" t="s">
        <v>1035</v>
      </c>
      <c r="AT8" s="69" t="s">
        <v>1032</v>
      </c>
      <c r="AU8" s="69"/>
      <c r="AV8" s="69" t="s">
        <v>1034</v>
      </c>
      <c r="AW8" s="69" t="s">
        <v>1039</v>
      </c>
      <c r="AX8" s="69"/>
      <c r="AY8" s="69" t="s">
        <v>1041</v>
      </c>
      <c r="AZ8" s="69"/>
      <c r="BA8" s="69" t="s">
        <v>1005</v>
      </c>
      <c r="BB8" s="69"/>
      <c r="BC8" s="225" t="s">
        <v>1044</v>
      </c>
      <c r="BD8" s="69" t="s">
        <v>1029</v>
      </c>
      <c r="BE8" s="76" t="e">
        <f t="shared" ca="1" si="4"/>
        <v>#NAME?</v>
      </c>
      <c r="BF8" s="69"/>
      <c r="BH8" s="77" t="str">
        <f t="shared" si="5"/>
        <v>栾琳(中)</v>
      </c>
      <c r="BI8" s="77" t="e">
        <f ca="1">BH8&amp;IF(COUNTIF(AI9:AI2307,AI8),"，"&amp;VLOOKUP(AI8,AI9:BI2307,27,0),"")</f>
        <v>#NAME?</v>
      </c>
    </row>
    <row r="9" spans="1:61" ht="19.05" customHeight="1">
      <c r="A9" s="33" t="s">
        <v>967</v>
      </c>
      <c r="B9" s="34" t="s">
        <v>926</v>
      </c>
      <c r="C9" s="35" t="s">
        <v>927</v>
      </c>
      <c r="D9" s="35" t="s">
        <v>928</v>
      </c>
      <c r="E9" s="37" t="s">
        <v>968</v>
      </c>
      <c r="F9" s="38" t="s">
        <v>969</v>
      </c>
      <c r="G9" s="38" t="s">
        <v>962</v>
      </c>
      <c r="H9" s="37" t="s">
        <v>932</v>
      </c>
      <c r="I9" s="37" t="s">
        <v>933</v>
      </c>
      <c r="J9" s="37" t="s">
        <v>934</v>
      </c>
      <c r="K9" s="37" t="s">
        <v>935</v>
      </c>
      <c r="L9" s="37"/>
      <c r="M9" s="37" t="s">
        <v>936</v>
      </c>
      <c r="N9" s="43">
        <v>44641</v>
      </c>
      <c r="O9" s="35">
        <v>1.37</v>
      </c>
      <c r="P9" s="35">
        <v>30</v>
      </c>
      <c r="Q9" s="35" t="s">
        <v>93</v>
      </c>
      <c r="R9" s="35" t="s">
        <v>970</v>
      </c>
      <c r="S9" s="35" t="s">
        <v>971</v>
      </c>
      <c r="T9" s="44" t="s">
        <v>972</v>
      </c>
      <c r="U9" s="35" t="s">
        <v>941</v>
      </c>
      <c r="V9" s="44" t="s">
        <v>973</v>
      </c>
      <c r="W9" s="49">
        <v>0</v>
      </c>
      <c r="X9" s="50">
        <v>9</v>
      </c>
      <c r="Y9" s="55">
        <v>3</v>
      </c>
      <c r="Z9" s="55">
        <v>5</v>
      </c>
      <c r="AA9" s="56" t="e">
        <f t="shared" ca="1" si="0"/>
        <v>#NAME?</v>
      </c>
      <c r="AB9" s="57">
        <v>3</v>
      </c>
      <c r="AC9" s="57">
        <v>4</v>
      </c>
      <c r="AD9" s="57">
        <v>3</v>
      </c>
      <c r="AE9" s="57">
        <v>3</v>
      </c>
      <c r="AF9" s="57">
        <v>4</v>
      </c>
      <c r="AG9" s="64" t="e">
        <f t="shared" ca="1" si="1"/>
        <v>#NAME?</v>
      </c>
      <c r="AH9" s="57" t="s">
        <v>995</v>
      </c>
      <c r="AI9" s="65" t="e">
        <f t="shared" ca="1" si="2"/>
        <v>#NAME?</v>
      </c>
      <c r="AJ9" s="66"/>
      <c r="AK9" s="66"/>
      <c r="AL9" s="73">
        <v>2</v>
      </c>
      <c r="AM9" s="73">
        <v>3</v>
      </c>
      <c r="AN9" s="73">
        <v>3</v>
      </c>
      <c r="AO9" s="73">
        <v>3</v>
      </c>
      <c r="AP9" s="73">
        <v>1</v>
      </c>
      <c r="AQ9" s="73" t="e">
        <f t="shared" ca="1" si="3"/>
        <v>#NAME?</v>
      </c>
      <c r="AR9" s="69" t="s">
        <v>1030</v>
      </c>
      <c r="AS9" s="69" t="s">
        <v>1034</v>
      </c>
      <c r="AT9" s="69" t="s">
        <v>1037</v>
      </c>
      <c r="AU9" s="69"/>
      <c r="AV9" s="69" t="s">
        <v>1039</v>
      </c>
      <c r="AW9" s="69" t="s">
        <v>1040</v>
      </c>
      <c r="AX9" s="69"/>
      <c r="AY9" s="69" t="s">
        <v>1041</v>
      </c>
      <c r="AZ9" s="69"/>
      <c r="BA9" s="69" t="s">
        <v>1005</v>
      </c>
      <c r="BB9" s="69"/>
      <c r="BC9" s="225" t="s">
        <v>1045</v>
      </c>
      <c r="BD9" s="69" t="s">
        <v>1027</v>
      </c>
      <c r="BE9" s="76" t="e">
        <f t="shared" ca="1" si="4"/>
        <v>#NAME?</v>
      </c>
      <c r="BF9" s="69"/>
      <c r="BH9" s="77" t="str">
        <f t="shared" si="5"/>
        <v>李晶晶(中)</v>
      </c>
      <c r="BI9" s="77" t="e">
        <f ca="1">BH9&amp;IF(COUNTIF(AI10:AI2324,AI9),"，"&amp;VLOOKUP(AI9,AI10:BI2324,27,0),"")</f>
        <v>#NAME?</v>
      </c>
    </row>
    <row r="10" spans="1:61" ht="19.05" customHeight="1">
      <c r="A10" s="33" t="s">
        <v>974</v>
      </c>
      <c r="B10" s="34" t="s">
        <v>926</v>
      </c>
      <c r="C10" s="35" t="s">
        <v>927</v>
      </c>
      <c r="D10" s="35" t="s">
        <v>928</v>
      </c>
      <c r="E10" s="37" t="s">
        <v>975</v>
      </c>
      <c r="F10" s="38" t="s">
        <v>976</v>
      </c>
      <c r="G10" s="38" t="s">
        <v>931</v>
      </c>
      <c r="H10" s="39" t="s">
        <v>932</v>
      </c>
      <c r="I10" s="37" t="s">
        <v>933</v>
      </c>
      <c r="J10" s="37" t="s">
        <v>934</v>
      </c>
      <c r="K10" s="37" t="s">
        <v>935</v>
      </c>
      <c r="L10" s="37"/>
      <c r="M10" s="37" t="s">
        <v>936</v>
      </c>
      <c r="N10" s="43">
        <v>44697</v>
      </c>
      <c r="O10" s="35">
        <v>1.22</v>
      </c>
      <c r="P10" s="35">
        <v>27</v>
      </c>
      <c r="Q10" s="35" t="s">
        <v>93</v>
      </c>
      <c r="R10" s="35" t="s">
        <v>977</v>
      </c>
      <c r="S10" s="35" t="s">
        <v>978</v>
      </c>
      <c r="T10" s="44" t="s">
        <v>979</v>
      </c>
      <c r="U10" s="35" t="s">
        <v>980</v>
      </c>
      <c r="V10" s="44" t="s">
        <v>981</v>
      </c>
      <c r="W10" s="49">
        <v>0</v>
      </c>
      <c r="X10" s="50">
        <v>5</v>
      </c>
      <c r="Y10" s="55">
        <v>3</v>
      </c>
      <c r="Z10" s="55">
        <v>4</v>
      </c>
      <c r="AA10" s="56" t="e">
        <f t="shared" ca="1" si="0"/>
        <v>#NAME?</v>
      </c>
      <c r="AB10" s="57">
        <v>3</v>
      </c>
      <c r="AC10" s="57">
        <v>3</v>
      </c>
      <c r="AD10" s="57">
        <v>3</v>
      </c>
      <c r="AE10" s="57">
        <v>2</v>
      </c>
      <c r="AF10" s="57">
        <v>3</v>
      </c>
      <c r="AG10" s="64" t="e">
        <f t="shared" ca="1" si="1"/>
        <v>#NAME?</v>
      </c>
      <c r="AH10" s="57" t="s">
        <v>1005</v>
      </c>
      <c r="AI10" s="65" t="e">
        <f t="shared" ca="1" si="2"/>
        <v>#NAME?</v>
      </c>
      <c r="AJ10" s="66"/>
      <c r="AK10" s="66"/>
      <c r="AL10" s="73">
        <v>2</v>
      </c>
      <c r="AM10" s="73">
        <v>3</v>
      </c>
      <c r="AN10" s="73">
        <v>3</v>
      </c>
      <c r="AO10" s="73">
        <v>3</v>
      </c>
      <c r="AP10" s="73">
        <v>1</v>
      </c>
      <c r="AQ10" s="73" t="e">
        <f t="shared" ca="1" si="3"/>
        <v>#NAME?</v>
      </c>
      <c r="AR10" s="69" t="s">
        <v>1033</v>
      </c>
      <c r="AS10" s="69" t="s">
        <v>1038</v>
      </c>
      <c r="AT10" s="69" t="s">
        <v>1032</v>
      </c>
      <c r="AU10" s="69"/>
      <c r="AV10" s="69" t="s">
        <v>1036</v>
      </c>
      <c r="AW10" s="69" t="s">
        <v>1034</v>
      </c>
      <c r="AX10" s="69"/>
      <c r="AY10" s="69"/>
      <c r="AZ10" s="69"/>
      <c r="BA10" s="69" t="s">
        <v>985</v>
      </c>
      <c r="BB10" s="69"/>
      <c r="BC10" s="225" t="s">
        <v>1043</v>
      </c>
      <c r="BD10" s="69" t="s">
        <v>1027</v>
      </c>
      <c r="BE10" s="76" t="e">
        <f t="shared" ca="1" si="4"/>
        <v>#NAME?</v>
      </c>
      <c r="BF10" s="69"/>
      <c r="BH10" s="77" t="str">
        <f t="shared" si="5"/>
        <v>闫敏(低)</v>
      </c>
      <c r="BI10" s="77" t="str">
        <f ca="1">BH10&amp;IF(COUNTIF(AI11:AI2346,AI10),"，"&amp;VLOOKUP(AI10,AI11:BI2346,27,0),"")</f>
        <v>闫敏(低)</v>
      </c>
    </row>
  </sheetData>
  <sheetProtection password="C923" sheet="1" objects="1" deleteColumns="0" deleteRows="0" autoFilter="0"/>
  <protectedRanges>
    <protectedRange sqref="AB1:AF1048576 AH1:AH1048576 AJ1:AP1048576 AR1:BD1048576 BF1:BF1048576" name="允许编辑"/>
    <protectedRange sqref="A1:D1048576" name="区域2"/>
  </protectedRanges>
  <autoFilter ref="A4:BI10"/>
  <mergeCells count="20">
    <mergeCell ref="BH2:BH4"/>
    <mergeCell ref="BI2:BI4"/>
    <mergeCell ref="A1:J3"/>
    <mergeCell ref="BB2:BF2"/>
    <mergeCell ref="Y3:AA3"/>
    <mergeCell ref="AB3:AF3"/>
    <mergeCell ref="AL3:AP3"/>
    <mergeCell ref="AR3:AU3"/>
    <mergeCell ref="AV3:AX3"/>
    <mergeCell ref="AY3:AZ3"/>
    <mergeCell ref="Y1:AK1"/>
    <mergeCell ref="AL1:AZ1"/>
    <mergeCell ref="Y2:AA2"/>
    <mergeCell ref="AB2:AG2"/>
    <mergeCell ref="AI2:AK2"/>
    <mergeCell ref="AL2:AQ2"/>
    <mergeCell ref="AR2:AX2"/>
    <mergeCell ref="AY2:BA2"/>
    <mergeCell ref="AR4:AT4"/>
    <mergeCell ref="AV4:AW4"/>
  </mergeCells>
  <phoneticPr fontId="51" type="noConversion"/>
  <conditionalFormatting sqref="E5:E1048576">
    <cfRule type="duplicateValues" dxfId="2" priority="1"/>
  </conditionalFormatting>
  <conditionalFormatting sqref="F5:F10">
    <cfRule type="duplicateValues" dxfId="1" priority="3"/>
  </conditionalFormatting>
  <conditionalFormatting sqref="BE5:BE10">
    <cfRule type="cellIs" dxfId="0" priority="2" operator="equal">
      <formula>"不符合规则"</formula>
    </cfRule>
  </conditionalFormatting>
  <dataValidations count="11">
    <dataValidation type="list" allowBlank="1" showInputMessage="1" showErrorMessage="1" sqref="AQ11:AQ1048576">
      <formula1>"优秀,合格,不合格"</formula1>
    </dataValidation>
    <dataValidation type="whole" allowBlank="1" showInputMessage="1" showErrorMessage="1" sqref="S11:S1048576">
      <formula1>20</formula1>
      <formula2>60</formula2>
    </dataValidation>
    <dataValidation type="list" allowBlank="1" showInputMessage="1" showErrorMessage="1" sqref="BD7 BF7 BD8 BF8 BD9 BF9 BD10 BF10 BD5:BD6 BD11:BD1048576 BE11:BE1048576 BF5:BF6 BF11:BF1048576">
      <formula1>"晋升,扩大职责,保持现状,轮岗,汰换"</formula1>
    </dataValidation>
    <dataValidation type="list" allowBlank="1" showInputMessage="1" showErrorMessage="1" sqref="AR7 AS7 AT7 AV7 AW7 AR8 AS8 AT8 AV8 AW8 AR9 AS9 AT9 AV9 AW9 AR10 AS10 AT10 AV10 AW10 AR5:AR6 AS5:AS6 AT5:AT6 AV5:AV6 AW5:AW6 AV11:AW1048576 AR11:AT1048576">
      <formula1>"目标拆解,工作目标感,沟通协调,工作效率,执行力,协同合作,结果交付,数据分析,责任心,工作投入度,积极主动性,结构化思维,学习力,专业度,大局观,成本管控,经营意识,团队赋能,团队激励,团队凝聚,其他"</formula1>
    </dataValidation>
    <dataValidation type="whole" allowBlank="1" showInputMessage="1" showErrorMessage="1" sqref="AI7 AI8 AI9 AI10 AI5:AI6 AI11:AI1048576">
      <formula1>1</formula1>
      <formula2>9</formula2>
    </dataValidation>
    <dataValidation type="list" allowBlank="1" showInputMessage="1" showErrorMessage="1" sqref="AB7 AC7 AD7 AE7 AF7 AB8 AC8 AD8 AE8 AF8 AB9 AC9 AD9 AE9 AF9 AB10 AC10 AD10 AE10 AF10 AB5:AB6 AC5:AC6 AD5:AD6 AE5:AE6 AF5:AF6 AL11:AP1048576">
      <formula1>"1,2,3,4,5"</formula1>
    </dataValidation>
    <dataValidation type="list" allowBlank="1" showInputMessage="1" showErrorMessage="1" sqref="AH2 AH4 AH7 BA7 AH8 BA8 AH9 BA9 AH10 BA10 AA11:AA1048576 AH5:AH6 AH11:AH1048576 AJ11:AJ1048576 AK11:AK1048576 BA5:BA6">
      <formula1>"高,中,低"</formula1>
    </dataValidation>
    <dataValidation type="list" allowBlank="1" showInputMessage="1" showErrorMessage="1" sqref="AY1 AY3 AY11:AY1048576">
      <formula1>"完全不接受,可接受周边区域调动,可接受全国区域调动,可接受南京总部调动,可接受长沙调动"</formula1>
    </dataValidation>
    <dataValidation type="list" allowBlank="1" showInputMessage="1" showErrorMessage="1" sqref="AL7:AP7 AL8:AP8 AL9:AP9 AL10:AP10 AL5:AP6">
      <formula1>"0,1,2,3"</formula1>
    </dataValidation>
    <dataValidation type="list" allowBlank="1" showInputMessage="1" showErrorMessage="1" sqref="AY4 AY7 AY8 AY9 AY10 AY5:AY6">
      <formula1>"完全不接受,可接受周边区域调动,可接受全国区域调动,可接受南京总部调动"</formula1>
    </dataValidation>
    <dataValidation type="list" allowBlank="1" showInputMessage="1" showErrorMessage="1" sqref="AB1 AC1:AF1 AB11:AF1048576">
      <formula1>"5,4,3,2,1"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O16"/>
  <sheetViews>
    <sheetView showGridLines="0" topLeftCell="B1" zoomScale="60" zoomScaleNormal="60" workbookViewId="0">
      <selection activeCell="D13" sqref="D13:E13"/>
    </sheetView>
  </sheetViews>
  <sheetFormatPr defaultColWidth="9" defaultRowHeight="15.6"/>
  <cols>
    <col min="1" max="1" width="4.296875" customWidth="1"/>
    <col min="2" max="2" width="5.296875" style="4" customWidth="1"/>
    <col min="3" max="3" width="10.8984375" style="5" customWidth="1"/>
    <col min="4" max="4" width="17.796875" style="1" customWidth="1"/>
    <col min="5" max="5" width="15.69921875" style="1" customWidth="1"/>
    <col min="6" max="6" width="17.59765625" style="1" customWidth="1"/>
    <col min="7" max="7" width="16.09765625" style="1" customWidth="1"/>
    <col min="8" max="8" width="18" style="1" customWidth="1"/>
    <col min="9" max="9" width="15.59765625" style="1" customWidth="1"/>
    <col min="10" max="10" width="13.5" customWidth="1"/>
    <col min="11" max="11" width="5.8984375" customWidth="1"/>
    <col min="13" max="13" width="39" customWidth="1"/>
    <col min="14" max="14" width="36.09765625" customWidth="1"/>
    <col min="15" max="15" width="36.5" customWidth="1"/>
  </cols>
  <sheetData>
    <row r="1" spans="2:15" ht="12" customHeight="1">
      <c r="B1" s="6"/>
    </row>
    <row r="2" spans="2:15" ht="36" customHeight="1">
      <c r="B2" s="186" t="s">
        <v>982</v>
      </c>
      <c r="C2" s="187"/>
      <c r="D2" s="187"/>
      <c r="E2" s="187"/>
      <c r="F2" s="187"/>
      <c r="G2" s="187"/>
      <c r="H2" s="187"/>
      <c r="I2" s="187"/>
      <c r="K2" s="188" t="s">
        <v>983</v>
      </c>
      <c r="L2" s="189"/>
      <c r="M2" s="189"/>
      <c r="N2" s="189"/>
      <c r="O2" s="190"/>
    </row>
    <row r="3" spans="2:15" ht="54" customHeight="1">
      <c r="B3" s="204" t="s">
        <v>984</v>
      </c>
      <c r="C3" s="207" t="s">
        <v>985</v>
      </c>
      <c r="D3" s="191" t="s">
        <v>986</v>
      </c>
      <c r="E3" s="192"/>
      <c r="F3" s="193" t="s">
        <v>987</v>
      </c>
      <c r="G3" s="194"/>
      <c r="H3" s="191" t="s">
        <v>988</v>
      </c>
      <c r="I3" s="195"/>
      <c r="K3" s="196" t="s">
        <v>984</v>
      </c>
      <c r="L3" s="197" t="s">
        <v>985</v>
      </c>
      <c r="M3" s="15" t="s">
        <v>989</v>
      </c>
      <c r="N3" s="15" t="s">
        <v>990</v>
      </c>
      <c r="O3" s="15" t="s">
        <v>991</v>
      </c>
    </row>
    <row r="4" spans="2:15" ht="106.05" customHeight="1">
      <c r="B4" s="205"/>
      <c r="C4" s="208"/>
      <c r="D4" s="200" t="str">
        <f ca="1">IFERROR(INDEX('1.人才盘点表'!$BH:$BH,MATCH(7,'1.人才盘点表'!$AI:$AI,0),0),"无")</f>
        <v>无</v>
      </c>
      <c r="E4" s="201"/>
      <c r="F4" s="200" t="str">
        <f ca="1">IFERROR(INDEX('1.人才盘点表'!$BH:$BH,MATCH(8,'1.人才盘点表'!$AI:$AI,0),0),"无")</f>
        <v>无</v>
      </c>
      <c r="G4" s="201"/>
      <c r="H4" s="200" t="str">
        <f ca="1">IFERROR(INDEX('1.人才盘点表'!$BH:$BH,MATCH(9,'1.人才盘点表'!$AI:$AI,0),0),"无")</f>
        <v>无</v>
      </c>
      <c r="I4" s="202"/>
      <c r="K4" s="196"/>
      <c r="L4" s="197"/>
      <c r="M4" s="198" t="s">
        <v>992</v>
      </c>
      <c r="N4" s="198" t="s">
        <v>993</v>
      </c>
      <c r="O4" s="198" t="s">
        <v>994</v>
      </c>
    </row>
    <row r="5" spans="2:15" ht="40.950000000000003" customHeight="1">
      <c r="B5" s="205"/>
      <c r="C5" s="7" t="str">
        <f ca="1">COUNTIF('1.人才盘点表'!$AG:$AG,"高")&amp;"人"</f>
        <v>0人</v>
      </c>
      <c r="D5" s="8" t="str">
        <f ca="1">COUNTIF('1.人才盘点表'!$AI:$AI,"7")&amp;" 人"</f>
        <v>0 人</v>
      </c>
      <c r="E5" s="10" t="e">
        <f ca="1">COUNTIF('1.人才盘点表'!$AI:$AI,7)/COUNT('1.人才盘点表'!$AI:$AI)</f>
        <v>#DIV/0!</v>
      </c>
      <c r="F5" s="8" t="str">
        <f ca="1">COUNTIF('1.人才盘点表'!$AI:$AI,"8")&amp;" 人"</f>
        <v>0 人</v>
      </c>
      <c r="G5" s="10" t="e">
        <f ca="1">COUNTIF('1.人才盘点表'!$AI:$AI,8)/COUNT('1.人才盘点表'!$AI:$AI)</f>
        <v>#DIV/0!</v>
      </c>
      <c r="H5" s="8" t="str">
        <f ca="1">COUNTIF('1.人才盘点表'!$AI:$AI,"9")&amp;" 人"</f>
        <v>0 人</v>
      </c>
      <c r="I5" s="12" t="e">
        <f ca="1">COUNTIF('1.人才盘点表'!$AI:$AI,9)/COUNT('1.人才盘点表'!$AI:$AI)</f>
        <v>#DIV/0!</v>
      </c>
      <c r="K5" s="196"/>
      <c r="L5" s="197"/>
      <c r="M5" s="199"/>
      <c r="N5" s="199"/>
      <c r="O5" s="199"/>
    </row>
    <row r="6" spans="2:15" ht="48" customHeight="1">
      <c r="B6" s="205"/>
      <c r="C6" s="209" t="s">
        <v>995</v>
      </c>
      <c r="D6" s="193" t="s">
        <v>996</v>
      </c>
      <c r="E6" s="194"/>
      <c r="F6" s="193" t="s">
        <v>997</v>
      </c>
      <c r="G6" s="194"/>
      <c r="H6" s="193" t="s">
        <v>998</v>
      </c>
      <c r="I6" s="195"/>
      <c r="K6" s="196"/>
      <c r="L6" s="197" t="s">
        <v>995</v>
      </c>
      <c r="M6" s="15" t="s">
        <v>999</v>
      </c>
      <c r="N6" s="15" t="s">
        <v>1000</v>
      </c>
      <c r="O6" s="15" t="s">
        <v>1001</v>
      </c>
    </row>
    <row r="7" spans="2:15" s="2" customFormat="1" ht="114" customHeight="1">
      <c r="B7" s="205"/>
      <c r="C7" s="208"/>
      <c r="D7" s="200" t="str">
        <f ca="1">IFERROR(INDEX('1.人才盘点表'!$BH:$BH,MATCH(4,'1.人才盘点表'!$AI:$AI,0),0),"无")</f>
        <v>无</v>
      </c>
      <c r="E7" s="201"/>
      <c r="F7" s="200" t="str">
        <f ca="1">IFERROR(INDEX('1.人才盘点表'!$BH:$BH,MATCH(5,'1.人才盘点表'!$AI:$AI,0),0),"无")</f>
        <v>无</v>
      </c>
      <c r="G7" s="201"/>
      <c r="H7" s="200" t="str">
        <f ca="1">IFERROR(INDEX('1.人才盘点表'!$BH:$BH,MATCH(6,'1.人才盘点表'!$AI:$AI,0),0),"无")</f>
        <v>无</v>
      </c>
      <c r="I7" s="202"/>
      <c r="K7" s="196"/>
      <c r="L7" s="197"/>
      <c r="M7" s="198" t="s">
        <v>1002</v>
      </c>
      <c r="N7" s="198" t="s">
        <v>1003</v>
      </c>
      <c r="O7" s="198" t="s">
        <v>1004</v>
      </c>
    </row>
    <row r="8" spans="2:15" ht="37.049999999999997" customHeight="1">
      <c r="B8" s="205"/>
      <c r="C8" s="7" t="str">
        <f ca="1">COUNTIF('1.人才盘点表'!$AG:$AG,"中")&amp;"人"</f>
        <v>0人</v>
      </c>
      <c r="D8" s="8" t="str">
        <f ca="1">COUNTIF('1.人才盘点表'!$AI:$AI,"4")&amp;" 人"</f>
        <v>0 人</v>
      </c>
      <c r="E8" s="10" t="e">
        <f ca="1">COUNTIF('1.人才盘点表'!$AI:$AI,4)/COUNT('1.人才盘点表'!$AI:$AI)</f>
        <v>#DIV/0!</v>
      </c>
      <c r="F8" s="8" t="str">
        <f ca="1">COUNTIF('1.人才盘点表'!$AI:$AI,"5")&amp;" 人"</f>
        <v>0 人</v>
      </c>
      <c r="G8" s="10" t="e">
        <f ca="1">COUNTIF('1.人才盘点表'!$AI:$AI,5)/COUNT('1.人才盘点表'!$AI:$AI)</f>
        <v>#DIV/0!</v>
      </c>
      <c r="H8" s="8" t="str">
        <f ca="1">COUNTIF('1.人才盘点表'!$AI:$AI,"6")&amp;" 人"</f>
        <v>0 人</v>
      </c>
      <c r="I8" s="12" t="e">
        <f ca="1">COUNTIF('1.人才盘点表'!$AI:$AI,6)/COUNT('1.人才盘点表'!$AI:$AI)</f>
        <v>#DIV/0!</v>
      </c>
      <c r="K8" s="196"/>
      <c r="L8" s="197"/>
      <c r="M8" s="199"/>
      <c r="N8" s="199"/>
      <c r="O8" s="199"/>
    </row>
    <row r="9" spans="2:15" ht="43.05" customHeight="1">
      <c r="B9" s="205"/>
      <c r="C9" s="209" t="s">
        <v>1005</v>
      </c>
      <c r="D9" s="191" t="s">
        <v>1006</v>
      </c>
      <c r="E9" s="194"/>
      <c r="F9" s="193" t="s">
        <v>1007</v>
      </c>
      <c r="G9" s="194"/>
      <c r="H9" s="193" t="s">
        <v>1008</v>
      </c>
      <c r="I9" s="195"/>
      <c r="K9" s="196"/>
      <c r="L9" s="197" t="s">
        <v>1005</v>
      </c>
      <c r="M9" s="15" t="s">
        <v>1009</v>
      </c>
      <c r="N9" s="15" t="s">
        <v>1010</v>
      </c>
      <c r="O9" s="15" t="s">
        <v>1011</v>
      </c>
    </row>
    <row r="10" spans="2:15" s="2" customFormat="1" ht="133.94999999999999" customHeight="1">
      <c r="B10" s="205"/>
      <c r="C10" s="208"/>
      <c r="D10" s="200" t="str">
        <f ca="1">IFERROR(INDEX('1.人才盘点表'!$BH:$BH,MATCH(1,'1.人才盘点表'!$AI:$AI,0),0),"无")</f>
        <v>无</v>
      </c>
      <c r="E10" s="201"/>
      <c r="F10" s="200" t="str">
        <f ca="1">IFERROR(INDEX('1.人才盘点表'!$BH:$BH,MATCH(2,'1.人才盘点表'!$AI:$AI,0),0),"无")</f>
        <v>无</v>
      </c>
      <c r="G10" s="201"/>
      <c r="H10" s="200" t="str">
        <f ca="1">IFERROR(INDEX('1.人才盘点表'!$BH:$BH,MATCH(3,'1.人才盘点表'!$AI:$AI,0),0),"无")</f>
        <v>无</v>
      </c>
      <c r="I10" s="202"/>
      <c r="K10" s="196"/>
      <c r="L10" s="197"/>
      <c r="M10" s="198" t="s">
        <v>1012</v>
      </c>
      <c r="N10" s="198" t="s">
        <v>1013</v>
      </c>
      <c r="O10" s="198" t="s">
        <v>1014</v>
      </c>
    </row>
    <row r="11" spans="2:15" ht="36" customHeight="1">
      <c r="B11" s="206"/>
      <c r="C11" s="7" t="str">
        <f ca="1">COUNTIF('1.人才盘点表'!$AG:$AG,"低")&amp;"人"</f>
        <v>0人</v>
      </c>
      <c r="D11" s="9" t="str">
        <f ca="1">COUNTIF('1.人才盘点表'!$AI:$AI,"1")&amp;" 人"</f>
        <v>0 人</v>
      </c>
      <c r="E11" s="11" t="e">
        <f ca="1">COUNTIF('1.人才盘点表'!$AI:$AI,1)/COUNT('1.人才盘点表'!$AI:$AI)</f>
        <v>#DIV/0!</v>
      </c>
      <c r="F11" s="9" t="str">
        <f ca="1">COUNTIF('1.人才盘点表'!$AI:$AI,"2")&amp;" 人"</f>
        <v>0 人</v>
      </c>
      <c r="G11" s="11" t="e">
        <f ca="1">COUNTIF('1.人才盘点表'!$AI:$AI,2)/COUNT('1.人才盘点表'!$AI:$AI)</f>
        <v>#DIV/0!</v>
      </c>
      <c r="H11" s="9" t="str">
        <f ca="1">COUNTIF('1.人才盘点表'!$AI:$AI,"3")&amp;" 人"</f>
        <v>0 人</v>
      </c>
      <c r="I11" s="13" t="e">
        <f ca="1">COUNTIF('1.人才盘点表'!$AI:$AI,3)/COUNT('1.人才盘点表'!$AI:$AI)</f>
        <v>#DIV/0!</v>
      </c>
      <c r="K11" s="196"/>
      <c r="L11" s="197"/>
      <c r="M11" s="199"/>
      <c r="N11" s="199"/>
      <c r="O11" s="199"/>
    </row>
    <row r="12" spans="2:15" s="3" customFormat="1" ht="25.95" customHeight="1">
      <c r="B12" s="217" t="s">
        <v>1015</v>
      </c>
      <c r="C12" s="218"/>
      <c r="D12" s="213" t="s">
        <v>1005</v>
      </c>
      <c r="E12" s="214"/>
      <c r="F12" s="213" t="s">
        <v>995</v>
      </c>
      <c r="G12" s="214"/>
      <c r="H12" s="213" t="s">
        <v>985</v>
      </c>
      <c r="I12" s="214"/>
      <c r="K12" s="223" t="s">
        <v>1016</v>
      </c>
      <c r="L12" s="223"/>
      <c r="M12" s="215" t="s">
        <v>1005</v>
      </c>
      <c r="N12" s="215" t="s">
        <v>995</v>
      </c>
      <c r="O12" s="215" t="s">
        <v>985</v>
      </c>
    </row>
    <row r="13" spans="2:15" s="3" customFormat="1" ht="25.05" customHeight="1">
      <c r="B13" s="219"/>
      <c r="C13" s="220"/>
      <c r="D13" s="210" t="str">
        <f ca="1">COUNTIF('1.人才盘点表'!$AA:$AA,"低")&amp;"人"</f>
        <v>0人</v>
      </c>
      <c r="E13" s="211"/>
      <c r="F13" s="210" t="str">
        <f ca="1">COUNTIF('1.人才盘点表'!$AA:$AA,"中")&amp;"人"</f>
        <v>0人</v>
      </c>
      <c r="G13" s="211"/>
      <c r="H13" s="210" t="str">
        <f ca="1">COUNTIF('1.人才盘点表'!$AA:$AA,"高")&amp;"人"</f>
        <v>0人</v>
      </c>
      <c r="I13" s="211"/>
      <c r="K13" s="223"/>
      <c r="L13" s="223"/>
      <c r="M13" s="216"/>
      <c r="N13" s="216"/>
      <c r="O13" s="216"/>
    </row>
    <row r="14" spans="2:15" s="3" customFormat="1" ht="31.95" customHeight="1">
      <c r="B14" s="221"/>
      <c r="C14" s="222"/>
      <c r="D14" s="212" t="s">
        <v>1017</v>
      </c>
      <c r="E14" s="212"/>
      <c r="F14" s="212"/>
      <c r="G14" s="212"/>
      <c r="H14" s="212"/>
      <c r="I14" s="212"/>
      <c r="K14" s="223"/>
      <c r="L14" s="223"/>
      <c r="M14" s="224" t="s">
        <v>1017</v>
      </c>
      <c r="N14" s="224"/>
      <c r="O14" s="224"/>
    </row>
    <row r="15" spans="2:15" ht="9" customHeight="1"/>
    <row r="16" spans="2:15" ht="25.05" customHeight="1">
      <c r="B16" s="203" t="s">
        <v>1018</v>
      </c>
      <c r="C16" s="203"/>
      <c r="D16" s="203"/>
      <c r="E16" s="203"/>
      <c r="F16" s="203"/>
      <c r="G16" s="203"/>
      <c r="H16" s="203"/>
      <c r="I16" s="14"/>
    </row>
  </sheetData>
  <sheetProtection password="C923" sheet="1" objects="1"/>
  <mergeCells count="51">
    <mergeCell ref="O7:O8"/>
    <mergeCell ref="O10:O11"/>
    <mergeCell ref="O12:O13"/>
    <mergeCell ref="B12:C14"/>
    <mergeCell ref="K12:L14"/>
    <mergeCell ref="M14:O14"/>
    <mergeCell ref="M12:M13"/>
    <mergeCell ref="N12:N13"/>
    <mergeCell ref="F7:G7"/>
    <mergeCell ref="H7:I7"/>
    <mergeCell ref="D9:E9"/>
    <mergeCell ref="F9:G9"/>
    <mergeCell ref="H9:I9"/>
    <mergeCell ref="B16:H16"/>
    <mergeCell ref="B3:B11"/>
    <mergeCell ref="C3:C4"/>
    <mergeCell ref="C6:C7"/>
    <mergeCell ref="C9:C10"/>
    <mergeCell ref="D13:E13"/>
    <mergeCell ref="F13:G13"/>
    <mergeCell ref="H13:I13"/>
    <mergeCell ref="D14:I14"/>
    <mergeCell ref="D10:E10"/>
    <mergeCell ref="F10:G10"/>
    <mergeCell ref="H10:I10"/>
    <mergeCell ref="D12:E12"/>
    <mergeCell ref="F12:G12"/>
    <mergeCell ref="H12:I12"/>
    <mergeCell ref="D7:E7"/>
    <mergeCell ref="D4:E4"/>
    <mergeCell ref="F4:G4"/>
    <mergeCell ref="H4:I4"/>
    <mergeCell ref="D6:E6"/>
    <mergeCell ref="F6:G6"/>
    <mergeCell ref="H6:I6"/>
    <mergeCell ref="B2:I2"/>
    <mergeCell ref="K2:O2"/>
    <mergeCell ref="D3:E3"/>
    <mergeCell ref="F3:G3"/>
    <mergeCell ref="H3:I3"/>
    <mergeCell ref="K3:K11"/>
    <mergeCell ref="L3:L5"/>
    <mergeCell ref="L6:L8"/>
    <mergeCell ref="L9:L11"/>
    <mergeCell ref="M4:M5"/>
    <mergeCell ref="M7:M8"/>
    <mergeCell ref="M10:M11"/>
    <mergeCell ref="N4:N5"/>
    <mergeCell ref="N7:N8"/>
    <mergeCell ref="N10:N11"/>
    <mergeCell ref="O4:O5"/>
  </mergeCells>
  <phoneticPr fontId="5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13" sqref="K13"/>
    </sheetView>
  </sheetViews>
  <sheetFormatPr defaultColWidth="8.796875" defaultRowHeight="15"/>
  <cols>
    <col min="1" max="1" width="9.8984375" customWidth="1"/>
    <col min="7" max="7" width="13.8984375" customWidth="1"/>
    <col min="8" max="8" width="11.59765625" customWidth="1"/>
  </cols>
  <sheetData>
    <row r="1" spans="1:8">
      <c r="A1" s="1" t="s">
        <v>1019</v>
      </c>
      <c r="B1" t="s">
        <v>1020</v>
      </c>
      <c r="C1" t="s">
        <v>1021</v>
      </c>
      <c r="D1" t="s">
        <v>1022</v>
      </c>
      <c r="E1" t="s">
        <v>1023</v>
      </c>
      <c r="F1" t="s">
        <v>1024</v>
      </c>
      <c r="G1" t="s">
        <v>892</v>
      </c>
    </row>
    <row r="2" spans="1:8">
      <c r="A2" s="1">
        <v>1</v>
      </c>
      <c r="B2" t="s">
        <v>1025</v>
      </c>
      <c r="C2" t="s">
        <v>1026</v>
      </c>
      <c r="G2" t="s">
        <v>1027</v>
      </c>
      <c r="H2" t="e">
        <f ca="1">_xlfn.IFS(AND(A2=1,OR(G2="轮岗",G2="汰换")),"符合规则",AND(A2=2,OR(G2="保持现状",G2="轮岗",G2="汰换")),"符合规则",AND(A2=3,OR(G2="轮岗",G2="汰换",G2="扩大职责",G2="保持现状")),"符合规则",AND(A2=4,OR(G2="轮岗",G2="汰换",G2="保持现状")),"符合规则",AND(A2=5,OR(G2="轮岗",G2="汰换",G2="晋升",G2="扩大职责",G2="保持现状")),"符合规则",AND(A2=6,OR(G2="晋升",G2="扩大职责",G2="保持现状",G2="轮岗")),"符合规则",AND(A2=7,OR(G2="扩大职责",G2="保持现状",G2="轮岗",G2="汰换")),"符合规则",AND(A2=8,OR(G2="晋升",G2="扩大职责",G2="保持现状",G2="轮岗")),"符合规则",AND(A2=9,OR(G2="晋升",G2="扩大职责",G2="保持现状",G2="轮岗")),"符合规则",TRUE,"不符合规则")</f>
        <v>#NAME?</v>
      </c>
    </row>
    <row r="3" spans="1:8">
      <c r="A3" s="1">
        <v>2</v>
      </c>
      <c r="B3" t="s">
        <v>1027</v>
      </c>
      <c r="C3" t="s">
        <v>1025</v>
      </c>
      <c r="D3" t="s">
        <v>1026</v>
      </c>
      <c r="G3" t="s">
        <v>1025</v>
      </c>
      <c r="H3" t="e">
        <f t="shared" ref="H3:H11" ca="1" si="0">_xlfn.IFS(AND(A3=1,OR(G3="轮岗",G3="汰换")),"符合规则",AND(A3=2,OR(G3="保持现状",G3="轮岗",G3="汰换")),"符合规则",AND(A3=3,OR(G3="轮岗",G3="汰换",G3="扩大职责",G3="保持现状")),"符合规则",AND(A3=4,OR(G3="轮岗",G3="汰换",G3="保持现状")),"符合规则",AND(A3=5,OR(G3="轮岗",G3="汰换",G3="晋升",G3="扩大职责",G3="保持现状")),"符合规则",AND(A3=6,OR(G3="晋升",G3="扩大职责",G3="保持现状",G3="轮岗")),"符合规则",AND(A3=7,OR(G3="扩大职责",G3="保持现状",G3="轮岗",G3="汰换")),"符合规则",AND(A3=8,OR(G3="晋升",G3="扩大职责",G3="保持现状",G3="轮岗")),"符合规则",AND(A3=9,OR(G3="晋升",G3="扩大职责",G3="保持现状",G3="轮岗")),"符合规则",TRUE,"不符合规则")</f>
        <v>#NAME?</v>
      </c>
    </row>
    <row r="4" spans="1:8">
      <c r="A4" s="1">
        <v>3</v>
      </c>
      <c r="B4" t="s">
        <v>1028</v>
      </c>
      <c r="C4" t="s">
        <v>1027</v>
      </c>
      <c r="D4" t="s">
        <v>1025</v>
      </c>
      <c r="E4" t="s">
        <v>1026</v>
      </c>
      <c r="G4" t="s">
        <v>1026</v>
      </c>
      <c r="H4" t="e">
        <f t="shared" ca="1" si="0"/>
        <v>#NAME?</v>
      </c>
    </row>
    <row r="5" spans="1:8">
      <c r="A5" s="1">
        <v>4</v>
      </c>
      <c r="B5" t="s">
        <v>1027</v>
      </c>
      <c r="C5" t="s">
        <v>1025</v>
      </c>
      <c r="D5" t="s">
        <v>1026</v>
      </c>
      <c r="G5" t="s">
        <v>1029</v>
      </c>
      <c r="H5" t="e">
        <f t="shared" ca="1" si="0"/>
        <v>#NAME?</v>
      </c>
    </row>
    <row r="6" spans="1:8">
      <c r="A6" s="1">
        <v>5</v>
      </c>
      <c r="B6" t="s">
        <v>1029</v>
      </c>
      <c r="C6" t="s">
        <v>1028</v>
      </c>
      <c r="D6" t="s">
        <v>1027</v>
      </c>
      <c r="E6" t="s">
        <v>1025</v>
      </c>
      <c r="F6" t="s">
        <v>1026</v>
      </c>
      <c r="G6" t="s">
        <v>1026</v>
      </c>
      <c r="H6" t="e">
        <f t="shared" ca="1" si="0"/>
        <v>#NAME?</v>
      </c>
    </row>
    <row r="7" spans="1:8">
      <c r="A7" s="1">
        <v>6</v>
      </c>
      <c r="B7" t="s">
        <v>1029</v>
      </c>
      <c r="C7" t="s">
        <v>1028</v>
      </c>
      <c r="D7" t="s">
        <v>1027</v>
      </c>
      <c r="E7" t="s">
        <v>1025</v>
      </c>
      <c r="G7" t="s">
        <v>1025</v>
      </c>
      <c r="H7" t="e">
        <f t="shared" ca="1" si="0"/>
        <v>#NAME?</v>
      </c>
    </row>
    <row r="8" spans="1:8">
      <c r="A8" s="1">
        <v>7</v>
      </c>
      <c r="B8" t="s">
        <v>1028</v>
      </c>
      <c r="C8" t="s">
        <v>1027</v>
      </c>
      <c r="D8" t="s">
        <v>1025</v>
      </c>
      <c r="E8" t="s">
        <v>1026</v>
      </c>
      <c r="G8" t="s">
        <v>1026</v>
      </c>
      <c r="H8" t="e">
        <f t="shared" ca="1" si="0"/>
        <v>#NAME?</v>
      </c>
    </row>
    <row r="9" spans="1:8">
      <c r="A9" s="1">
        <v>8</v>
      </c>
      <c r="B9" t="s">
        <v>1029</v>
      </c>
      <c r="C9" t="s">
        <v>1028</v>
      </c>
      <c r="D9" t="s">
        <v>1027</v>
      </c>
      <c r="E9" t="s">
        <v>1025</v>
      </c>
      <c r="H9" t="e">
        <f t="shared" ca="1" si="0"/>
        <v>#NAME?</v>
      </c>
    </row>
    <row r="10" spans="1:8">
      <c r="A10" s="1">
        <v>9</v>
      </c>
      <c r="B10" t="s">
        <v>1029</v>
      </c>
      <c r="C10" t="s">
        <v>1028</v>
      </c>
      <c r="D10" t="s">
        <v>1027</v>
      </c>
      <c r="E10" t="s">
        <v>1025</v>
      </c>
      <c r="H10" t="e">
        <f t="shared" ca="1" si="0"/>
        <v>#NAME?</v>
      </c>
    </row>
    <row r="11" spans="1:8">
      <c r="H11" t="e">
        <f t="shared" ca="1" si="0"/>
        <v>#NAME?</v>
      </c>
    </row>
  </sheetData>
  <phoneticPr fontId="5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5" master=""/>
  <rangeList sheetStid="6" master=""/>
  <rangeList sheetStid="1" master="">
    <arrUserId title="允许编辑" rangeCreator="" othersAccessPermission="edit"/>
    <arrUserId title="区域2" rangeCreator="" othersAccessPermission="edit"/>
  </rangeList>
  <rangeList sheetStid="2" master=""/>
  <rangeList sheetStid="7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大区人员全量表</vt:lpstr>
      <vt:lpstr>盘点说明</vt:lpstr>
      <vt:lpstr>1.人才盘点表</vt:lpstr>
      <vt:lpstr>管理者九宫格（自动生成）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张志超(人力行政部)</dc:creator>
  <cp:lastModifiedBy>Administrator</cp:lastModifiedBy>
  <dcterms:created xsi:type="dcterms:W3CDTF">2018-11-06T03:54:00Z</dcterms:created>
  <dcterms:modified xsi:type="dcterms:W3CDTF">2023-08-31T07:17:37Z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6B00BE80FF10571E6B13EC64825BFB43</vt:lpwstr>
  </property>
  <property fmtid="{D5CDD505-2E9C-101B-9397-08002B2CF9AE}" pid="4" name="KSOReadingLayout">
    <vt:bool>true</vt:bool>
  </property>
</Properties>
</file>