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2243813c2a9bd0/Documents/MS transience/"/>
    </mc:Choice>
  </mc:AlternateContent>
  <xr:revisionPtr revIDLastSave="327" documentId="8_{AEC37858-C282-4909-9AD2-949BFD676EA7}" xr6:coauthVersionLast="47" xr6:coauthVersionMax="47" xr10:uidLastSave="{52339863-9B0F-4EDF-AE52-BF868A8FA5FC}"/>
  <bookViews>
    <workbookView xWindow="28680" yWindow="-120" windowWidth="29040" windowHeight="15840" xr2:uid="{1BEB4DCD-EEDD-4F80-B516-47AC0C74E097}"/>
  </bookViews>
  <sheets>
    <sheet name="Metho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F46" i="1"/>
  <c r="E46" i="1"/>
  <c r="G39" i="1"/>
  <c r="E37" i="1"/>
  <c r="E36" i="1"/>
  <c r="F35" i="1"/>
  <c r="E35" i="1"/>
  <c r="F34" i="1"/>
  <c r="E34" i="1"/>
  <c r="F23" i="1"/>
  <c r="E23" i="1"/>
  <c r="F22" i="1"/>
  <c r="E22" i="1"/>
  <c r="F21" i="1"/>
  <c r="F18" i="1"/>
  <c r="F17" i="1"/>
  <c r="F16" i="1"/>
  <c r="F13" i="1"/>
  <c r="E13" i="1"/>
  <c r="F12" i="1"/>
  <c r="E12" i="1"/>
  <c r="F11" i="1"/>
  <c r="E11" i="1"/>
  <c r="F10" i="1"/>
  <c r="E10" i="1"/>
  <c r="F9" i="1"/>
  <c r="F5" i="1"/>
  <c r="F4" i="1"/>
  <c r="F3" i="1"/>
  <c r="F2" i="1"/>
  <c r="G2" i="1" s="1"/>
  <c r="F47" i="1"/>
  <c r="F24" i="1"/>
  <c r="E24" i="1"/>
  <c r="G20" i="1"/>
  <c r="G15" i="1"/>
  <c r="G44" i="1"/>
  <c r="G32" i="1"/>
  <c r="G26" i="1"/>
  <c r="G8" i="1"/>
  <c r="G49" i="1" l="1"/>
  <c r="G48" i="1"/>
  <c r="G47" i="1"/>
  <c r="G46" i="1"/>
  <c r="G45" i="1"/>
  <c r="G43" i="1"/>
  <c r="G42" i="1"/>
  <c r="G41" i="1"/>
  <c r="G40" i="1"/>
  <c r="G38" i="1"/>
  <c r="G37" i="1"/>
  <c r="G36" i="1"/>
  <c r="G35" i="1"/>
  <c r="G34" i="1"/>
  <c r="G33" i="1"/>
  <c r="G31" i="1"/>
  <c r="G30" i="1"/>
  <c r="G29" i="1"/>
  <c r="G28" i="1"/>
  <c r="G27" i="1"/>
  <c r="G4" i="1"/>
  <c r="G5" i="1"/>
  <c r="G6" i="1"/>
  <c r="G7" i="1"/>
  <c r="G9" i="1"/>
  <c r="G10" i="1"/>
  <c r="G11" i="1"/>
  <c r="G12" i="1"/>
  <c r="G13" i="1"/>
  <c r="G14" i="1"/>
  <c r="G16" i="1"/>
  <c r="G17" i="1"/>
  <c r="G18" i="1"/>
  <c r="G19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<sst xmlns="http://schemas.openxmlformats.org/spreadsheetml/2006/main" count="201" uniqueCount="21">
  <si>
    <t>sex</t>
  </si>
  <si>
    <t>year</t>
  </si>
  <si>
    <t>pn</t>
  </si>
  <si>
    <t>M</t>
  </si>
  <si>
    <t>direct</t>
  </si>
  <si>
    <t>subordinate</t>
  </si>
  <si>
    <t>F</t>
  </si>
  <si>
    <t>type</t>
  </si>
  <si>
    <t>survival</t>
  </si>
  <si>
    <t>breeding</t>
  </si>
  <si>
    <t>year0to1</t>
  </si>
  <si>
    <t>year1to2</t>
  </si>
  <si>
    <t>year2to3</t>
  </si>
  <si>
    <t>year3to4</t>
  </si>
  <si>
    <t>year4to5</t>
  </si>
  <si>
    <t>year5to6</t>
  </si>
  <si>
    <t>year6to7</t>
  </si>
  <si>
    <t>year_1</t>
  </si>
  <si>
    <t>year_2</t>
  </si>
  <si>
    <t>strategy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</si>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</sst>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498763</xdr:colOff>
      <xdr:row>33</xdr:row>
      <xdr:rowOff>96261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106322-C476-492F-A27A-398B1C57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6295" y="181841"/>
          <a:ext cx="7772400" cy="59113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20</xdr:col>
      <xdr:colOff>498763</xdr:colOff>
      <xdr:row>75</xdr:row>
      <xdr:rowOff>87468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684B72-166A-4457-8CB0-5E5CA4F4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6295" y="6182591"/>
          <a:ext cx="7772400" cy="7722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79F3-140D-46A5-B9E5-335F79B2415A}">
  <dimension ref="A1:G49"/>
  <sheetViews>
    <sheetView tabSelected="1" topLeftCell="A13" zoomScale="110" zoomScaleNormal="110" workbookViewId="0">
      <selection activeCell="F31" sqref="E27:F31"/>
    </sheetView>
  </sheetViews>
  <sheetFormatPr defaultRowHeight="14.4" x14ac:dyDescent="0.3"/>
  <cols>
    <col min="2" max="2" width="11" customWidth="1"/>
  </cols>
  <sheetData>
    <row r="1" spans="1:7" x14ac:dyDescent="0.3">
      <c r="A1" s="1" t="s">
        <v>0</v>
      </c>
      <c r="B1" s="1" t="s">
        <v>19</v>
      </c>
      <c r="C1" s="1" t="s">
        <v>1</v>
      </c>
      <c r="D1" s="1" t="s">
        <v>7</v>
      </c>
      <c r="E1" s="1" t="s">
        <v>17</v>
      </c>
      <c r="F1" s="1" t="s">
        <v>18</v>
      </c>
      <c r="G1" s="1" t="s">
        <v>2</v>
      </c>
    </row>
    <row r="2" spans="1:7" x14ac:dyDescent="0.3">
      <c r="A2" s="2" t="s">
        <v>3</v>
      </c>
      <c r="B2" s="3" t="s">
        <v>4</v>
      </c>
      <c r="C2" s="3" t="s">
        <v>10</v>
      </c>
      <c r="D2" s="3" t="s">
        <v>8</v>
      </c>
      <c r="E2" s="2">
        <v>709</v>
      </c>
      <c r="F2" s="2">
        <f>422</f>
        <v>422</v>
      </c>
      <c r="G2" s="3">
        <f>F2/E2</f>
        <v>0.5952045133991537</v>
      </c>
    </row>
    <row r="3" spans="1:7" x14ac:dyDescent="0.3">
      <c r="A3" t="s">
        <v>3</v>
      </c>
      <c r="B3" t="s">
        <v>4</v>
      </c>
      <c r="C3" t="s">
        <v>11</v>
      </c>
      <c r="D3" t="s">
        <v>8</v>
      </c>
      <c r="E3">
        <v>422</v>
      </c>
      <c r="F3">
        <f>191+101</f>
        <v>292</v>
      </c>
      <c r="G3">
        <f>F3/E3</f>
        <v>0.69194312796208535</v>
      </c>
    </row>
    <row r="4" spans="1:7" x14ac:dyDescent="0.3">
      <c r="A4" t="s">
        <v>3</v>
      </c>
      <c r="B4" t="s">
        <v>4</v>
      </c>
      <c r="C4" t="s">
        <v>12</v>
      </c>
      <c r="D4" t="s">
        <v>8</v>
      </c>
      <c r="E4">
        <v>101</v>
      </c>
      <c r="F4">
        <f>50+22</f>
        <v>72</v>
      </c>
      <c r="G4">
        <f t="shared" ref="G4:G26" si="0">F4/E4</f>
        <v>0.71287128712871284</v>
      </c>
    </row>
    <row r="5" spans="1:7" x14ac:dyDescent="0.3">
      <c r="A5" t="s">
        <v>3</v>
      </c>
      <c r="B5" t="s">
        <v>4</v>
      </c>
      <c r="C5" t="s">
        <v>13</v>
      </c>
      <c r="D5" t="s">
        <v>8</v>
      </c>
      <c r="E5">
        <v>22</v>
      </c>
      <c r="F5">
        <f>11+6</f>
        <v>17</v>
      </c>
      <c r="G5">
        <f t="shared" si="0"/>
        <v>0.77272727272727271</v>
      </c>
    </row>
    <row r="6" spans="1:7" x14ac:dyDescent="0.3">
      <c r="A6" t="s">
        <v>3</v>
      </c>
      <c r="B6" t="s">
        <v>4</v>
      </c>
      <c r="C6" t="s">
        <v>14</v>
      </c>
      <c r="D6" t="s">
        <v>8</v>
      </c>
      <c r="E6">
        <v>6</v>
      </c>
      <c r="F6">
        <v>6</v>
      </c>
      <c r="G6">
        <f t="shared" si="0"/>
        <v>1</v>
      </c>
    </row>
    <row r="7" spans="1:7" x14ac:dyDescent="0.3">
      <c r="A7" t="s">
        <v>3</v>
      </c>
      <c r="B7" t="s">
        <v>4</v>
      </c>
      <c r="C7" t="s">
        <v>15</v>
      </c>
      <c r="D7" t="s">
        <v>8</v>
      </c>
      <c r="E7">
        <v>3</v>
      </c>
      <c r="F7">
        <v>2</v>
      </c>
      <c r="G7">
        <f t="shared" si="0"/>
        <v>0.66666666666666663</v>
      </c>
    </row>
    <row r="8" spans="1:7" x14ac:dyDescent="0.3">
      <c r="A8" s="3" t="s">
        <v>3</v>
      </c>
      <c r="B8" s="3" t="s">
        <v>5</v>
      </c>
      <c r="C8" s="3" t="s">
        <v>10</v>
      </c>
      <c r="D8" s="3" t="s">
        <v>8</v>
      </c>
      <c r="E8" s="3">
        <v>709</v>
      </c>
      <c r="F8" s="3">
        <v>50</v>
      </c>
      <c r="G8" s="3">
        <f t="shared" si="0"/>
        <v>7.0521861777150918E-2</v>
      </c>
    </row>
    <row r="9" spans="1:7" x14ac:dyDescent="0.3">
      <c r="A9" s="4" t="s">
        <v>3</v>
      </c>
      <c r="B9" s="4" t="s">
        <v>5</v>
      </c>
      <c r="C9" s="4" t="s">
        <v>11</v>
      </c>
      <c r="D9" s="4" t="s">
        <v>8</v>
      </c>
      <c r="E9" s="4">
        <v>50</v>
      </c>
      <c r="F9" s="4">
        <f>22+18</f>
        <v>40</v>
      </c>
      <c r="G9" s="4">
        <f t="shared" si="0"/>
        <v>0.8</v>
      </c>
    </row>
    <row r="10" spans="1:7" x14ac:dyDescent="0.3">
      <c r="A10" s="4" t="s">
        <v>3</v>
      </c>
      <c r="B10" s="4" t="s">
        <v>5</v>
      </c>
      <c r="C10" s="4" t="s">
        <v>12</v>
      </c>
      <c r="D10" s="4" t="s">
        <v>8</v>
      </c>
      <c r="E10" s="4">
        <f>18+21</f>
        <v>39</v>
      </c>
      <c r="F10" s="4">
        <f>9+5+10+3</f>
        <v>27</v>
      </c>
      <c r="G10" s="4">
        <f t="shared" si="0"/>
        <v>0.69230769230769229</v>
      </c>
    </row>
    <row r="11" spans="1:7" x14ac:dyDescent="0.3">
      <c r="A11" t="s">
        <v>3</v>
      </c>
      <c r="B11" t="s">
        <v>5</v>
      </c>
      <c r="C11" t="s">
        <v>13</v>
      </c>
      <c r="D11" t="s">
        <v>8</v>
      </c>
      <c r="E11">
        <f>5+3+4</f>
        <v>12</v>
      </c>
      <c r="F11">
        <f>2+2+1+2+3+1</f>
        <v>11</v>
      </c>
      <c r="G11">
        <f t="shared" si="0"/>
        <v>0.91666666666666663</v>
      </c>
    </row>
    <row r="12" spans="1:7" x14ac:dyDescent="0.3">
      <c r="A12" t="s">
        <v>3</v>
      </c>
      <c r="B12" t="s">
        <v>5</v>
      </c>
      <c r="C12" t="s">
        <v>14</v>
      </c>
      <c r="D12" t="s">
        <v>8</v>
      </c>
      <c r="E12">
        <f>2+2+1</f>
        <v>5</v>
      </c>
      <c r="F12">
        <f>2+1</f>
        <v>3</v>
      </c>
      <c r="G12">
        <f t="shared" si="0"/>
        <v>0.6</v>
      </c>
    </row>
    <row r="13" spans="1:7" x14ac:dyDescent="0.3">
      <c r="A13" t="s">
        <v>3</v>
      </c>
      <c r="B13" t="s">
        <v>5</v>
      </c>
      <c r="C13" t="s">
        <v>15</v>
      </c>
      <c r="D13" t="s">
        <v>8</v>
      </c>
      <c r="E13">
        <f>2+1</f>
        <v>3</v>
      </c>
      <c r="F13">
        <f>1+1</f>
        <v>2</v>
      </c>
      <c r="G13">
        <f t="shared" si="0"/>
        <v>0.66666666666666663</v>
      </c>
    </row>
    <row r="14" spans="1:7" x14ac:dyDescent="0.3">
      <c r="A14" t="s">
        <v>3</v>
      </c>
      <c r="B14" t="s">
        <v>5</v>
      </c>
      <c r="C14" t="s">
        <v>16</v>
      </c>
      <c r="D14" t="s">
        <v>8</v>
      </c>
      <c r="E14">
        <v>2</v>
      </c>
      <c r="F14">
        <v>2</v>
      </c>
      <c r="G14">
        <f t="shared" si="0"/>
        <v>1</v>
      </c>
    </row>
    <row r="15" spans="1:7" x14ac:dyDescent="0.3">
      <c r="A15" s="3" t="s">
        <v>6</v>
      </c>
      <c r="B15" s="3" t="s">
        <v>4</v>
      </c>
      <c r="C15" s="3" t="s">
        <v>10</v>
      </c>
      <c r="D15" s="3" t="s">
        <v>8</v>
      </c>
      <c r="E15" s="3">
        <v>692</v>
      </c>
      <c r="F15" s="3">
        <v>410</v>
      </c>
      <c r="G15" s="3">
        <f t="shared" si="0"/>
        <v>0.59248554913294793</v>
      </c>
    </row>
    <row r="16" spans="1:7" x14ac:dyDescent="0.3">
      <c r="A16" t="s">
        <v>6</v>
      </c>
      <c r="B16" t="s">
        <v>4</v>
      </c>
      <c r="C16" t="s">
        <v>11</v>
      </c>
      <c r="D16" t="s">
        <v>8</v>
      </c>
      <c r="E16">
        <v>410</v>
      </c>
      <c r="F16">
        <f>100+98</f>
        <v>198</v>
      </c>
      <c r="G16">
        <f t="shared" si="0"/>
        <v>0.48292682926829267</v>
      </c>
    </row>
    <row r="17" spans="1:7" x14ac:dyDescent="0.3">
      <c r="A17" t="s">
        <v>6</v>
      </c>
      <c r="B17" t="s">
        <v>4</v>
      </c>
      <c r="C17" t="s">
        <v>12</v>
      </c>
      <c r="D17" t="s">
        <v>8</v>
      </c>
      <c r="E17">
        <v>98</v>
      </c>
      <c r="F17">
        <f>48+14</f>
        <v>62</v>
      </c>
      <c r="G17">
        <f t="shared" si="0"/>
        <v>0.63265306122448983</v>
      </c>
    </row>
    <row r="18" spans="1:7" x14ac:dyDescent="0.3">
      <c r="A18" t="s">
        <v>6</v>
      </c>
      <c r="B18" t="s">
        <v>4</v>
      </c>
      <c r="C18" t="s">
        <v>13</v>
      </c>
      <c r="D18" t="s">
        <v>8</v>
      </c>
      <c r="E18">
        <v>14</v>
      </c>
      <c r="F18">
        <f>7+2</f>
        <v>9</v>
      </c>
      <c r="G18">
        <f t="shared" si="0"/>
        <v>0.6428571428571429</v>
      </c>
    </row>
    <row r="19" spans="1:7" x14ac:dyDescent="0.3">
      <c r="A19" t="s">
        <v>6</v>
      </c>
      <c r="B19" t="s">
        <v>4</v>
      </c>
      <c r="C19" t="s">
        <v>14</v>
      </c>
      <c r="D19" t="s">
        <v>8</v>
      </c>
      <c r="E19">
        <v>2</v>
      </c>
      <c r="F19">
        <v>0</v>
      </c>
      <c r="G19">
        <f t="shared" si="0"/>
        <v>0</v>
      </c>
    </row>
    <row r="20" spans="1:7" x14ac:dyDescent="0.3">
      <c r="A20" s="3" t="s">
        <v>6</v>
      </c>
      <c r="B20" s="3" t="s">
        <v>5</v>
      </c>
      <c r="C20" s="3" t="s">
        <v>10</v>
      </c>
      <c r="D20" s="3" t="s">
        <v>8</v>
      </c>
      <c r="E20" s="3">
        <v>692</v>
      </c>
      <c r="F20" s="3">
        <v>50</v>
      </c>
      <c r="G20" s="3">
        <f t="shared" si="0"/>
        <v>7.2254335260115612E-2</v>
      </c>
    </row>
    <row r="21" spans="1:7" x14ac:dyDescent="0.3">
      <c r="A21" s="4" t="s">
        <v>6</v>
      </c>
      <c r="B21" s="4" t="s">
        <v>5</v>
      </c>
      <c r="C21" s="4" t="s">
        <v>11</v>
      </c>
      <c r="D21" s="4" t="s">
        <v>8</v>
      </c>
      <c r="E21" s="4">
        <v>50</v>
      </c>
      <c r="F21" s="4">
        <f>17+11</f>
        <v>28</v>
      </c>
      <c r="G21" s="4">
        <f t="shared" si="0"/>
        <v>0.56000000000000005</v>
      </c>
    </row>
    <row r="22" spans="1:7" x14ac:dyDescent="0.3">
      <c r="A22" t="s">
        <v>6</v>
      </c>
      <c r="B22" t="s">
        <v>5</v>
      </c>
      <c r="C22" t="s">
        <v>12</v>
      </c>
      <c r="D22" t="s">
        <v>8</v>
      </c>
      <c r="E22">
        <f>11+18</f>
        <v>29</v>
      </c>
      <c r="F22">
        <f>7+1+8+2</f>
        <v>18</v>
      </c>
      <c r="G22">
        <f t="shared" si="0"/>
        <v>0.62068965517241381</v>
      </c>
    </row>
    <row r="23" spans="1:7" x14ac:dyDescent="0.3">
      <c r="A23" t="s">
        <v>6</v>
      </c>
      <c r="B23" t="s">
        <v>5</v>
      </c>
      <c r="C23" t="s">
        <v>13</v>
      </c>
      <c r="D23" t="s">
        <v>8</v>
      </c>
      <c r="E23">
        <f>1+2+3</f>
        <v>6</v>
      </c>
      <c r="F23">
        <f>2</f>
        <v>2</v>
      </c>
      <c r="G23">
        <f t="shared" si="0"/>
        <v>0.33333333333333331</v>
      </c>
    </row>
    <row r="24" spans="1:7" x14ac:dyDescent="0.3">
      <c r="A24" t="s">
        <v>6</v>
      </c>
      <c r="B24" t="s">
        <v>5</v>
      </c>
      <c r="C24" t="s">
        <v>14</v>
      </c>
      <c r="D24" t="s">
        <v>8</v>
      </c>
      <c r="E24">
        <f>1+2</f>
        <v>3</v>
      </c>
      <c r="F24">
        <f>1+1</f>
        <v>2</v>
      </c>
      <c r="G24">
        <f t="shared" si="0"/>
        <v>0.66666666666666663</v>
      </c>
    </row>
    <row r="25" spans="1:7" x14ac:dyDescent="0.3">
      <c r="A25" t="s">
        <v>6</v>
      </c>
      <c r="B25" t="s">
        <v>5</v>
      </c>
      <c r="C25" t="s">
        <v>15</v>
      </c>
      <c r="D25" t="s">
        <v>8</v>
      </c>
      <c r="E25">
        <v>1</v>
      </c>
      <c r="F25">
        <v>0</v>
      </c>
      <c r="G25">
        <f t="shared" si="0"/>
        <v>0</v>
      </c>
    </row>
    <row r="26" spans="1:7" x14ac:dyDescent="0.3">
      <c r="A26" s="2" t="s">
        <v>3</v>
      </c>
      <c r="B26" s="3" t="s">
        <v>4</v>
      </c>
      <c r="C26" s="3" t="s">
        <v>10</v>
      </c>
      <c r="D26" s="3" t="s">
        <v>9</v>
      </c>
      <c r="E26" s="2">
        <v>709</v>
      </c>
      <c r="F26" s="2">
        <v>31</v>
      </c>
      <c r="G26" s="2">
        <f t="shared" si="0"/>
        <v>4.372355430183357E-2</v>
      </c>
    </row>
    <row r="27" spans="1:7" x14ac:dyDescent="0.3">
      <c r="A27" t="s">
        <v>3</v>
      </c>
      <c r="B27" t="s">
        <v>4</v>
      </c>
      <c r="C27" t="s">
        <v>11</v>
      </c>
      <c r="D27" t="s">
        <v>9</v>
      </c>
      <c r="E27">
        <v>422</v>
      </c>
      <c r="F27">
        <v>191</v>
      </c>
      <c r="G27">
        <f>F27/E27</f>
        <v>0.45260663507109006</v>
      </c>
    </row>
    <row r="28" spans="1:7" x14ac:dyDescent="0.3">
      <c r="A28" t="s">
        <v>3</v>
      </c>
      <c r="B28" t="s">
        <v>4</v>
      </c>
      <c r="C28" t="s">
        <v>12</v>
      </c>
      <c r="D28" t="s">
        <v>9</v>
      </c>
      <c r="E28">
        <v>101</v>
      </c>
      <c r="F28">
        <v>50</v>
      </c>
      <c r="G28">
        <f t="shared" ref="G28:G32" si="1">F28/E28</f>
        <v>0.49504950495049505</v>
      </c>
    </row>
    <row r="29" spans="1:7" x14ac:dyDescent="0.3">
      <c r="A29" t="s">
        <v>3</v>
      </c>
      <c r="B29" t="s">
        <v>4</v>
      </c>
      <c r="C29" t="s">
        <v>13</v>
      </c>
      <c r="D29" t="s">
        <v>9</v>
      </c>
      <c r="E29">
        <v>22</v>
      </c>
      <c r="F29">
        <v>11</v>
      </c>
      <c r="G29">
        <f t="shared" si="1"/>
        <v>0.5</v>
      </c>
    </row>
    <row r="30" spans="1:7" x14ac:dyDescent="0.3">
      <c r="A30" t="s">
        <v>3</v>
      </c>
      <c r="B30" t="s">
        <v>4</v>
      </c>
      <c r="C30" t="s">
        <v>14</v>
      </c>
      <c r="D30" t="s">
        <v>9</v>
      </c>
      <c r="E30">
        <v>6</v>
      </c>
      <c r="F30">
        <v>3</v>
      </c>
      <c r="G30">
        <f t="shared" si="1"/>
        <v>0.5</v>
      </c>
    </row>
    <row r="31" spans="1:7" x14ac:dyDescent="0.3">
      <c r="A31" t="s">
        <v>3</v>
      </c>
      <c r="B31" t="s">
        <v>4</v>
      </c>
      <c r="C31" t="s">
        <v>15</v>
      </c>
      <c r="D31" t="s">
        <v>9</v>
      </c>
      <c r="E31">
        <v>3</v>
      </c>
      <c r="F31">
        <v>2</v>
      </c>
      <c r="G31">
        <f t="shared" si="1"/>
        <v>0.66666666666666663</v>
      </c>
    </row>
    <row r="32" spans="1:7" x14ac:dyDescent="0.3">
      <c r="A32" s="3" t="s">
        <v>3</v>
      </c>
      <c r="B32" s="3" t="s">
        <v>5</v>
      </c>
      <c r="C32" s="3" t="s">
        <v>10</v>
      </c>
      <c r="D32" s="3" t="s">
        <v>9</v>
      </c>
      <c r="E32" s="3">
        <v>709</v>
      </c>
      <c r="F32" s="3" t="s">
        <v>20</v>
      </c>
      <c r="G32" s="3" t="e">
        <f t="shared" si="1"/>
        <v>#VALUE!</v>
      </c>
    </row>
    <row r="33" spans="1:7" x14ac:dyDescent="0.3">
      <c r="A33" t="s">
        <v>3</v>
      </c>
      <c r="B33" t="s">
        <v>5</v>
      </c>
      <c r="C33" t="s">
        <v>11</v>
      </c>
      <c r="D33" t="s">
        <v>9</v>
      </c>
      <c r="E33">
        <v>50</v>
      </c>
      <c r="F33">
        <v>22</v>
      </c>
      <c r="G33">
        <f t="shared" ref="G33:G39" si="2">F33/E33</f>
        <v>0.44</v>
      </c>
    </row>
    <row r="34" spans="1:7" x14ac:dyDescent="0.3">
      <c r="A34" s="4" t="s">
        <v>3</v>
      </c>
      <c r="B34" s="4" t="s">
        <v>5</v>
      </c>
      <c r="C34" s="4" t="s">
        <v>12</v>
      </c>
      <c r="D34" s="4" t="s">
        <v>9</v>
      </c>
      <c r="E34" s="4">
        <f>18+21</f>
        <v>39</v>
      </c>
      <c r="F34" s="4">
        <f>9+10</f>
        <v>19</v>
      </c>
      <c r="G34" s="4">
        <f t="shared" si="2"/>
        <v>0.48717948717948717</v>
      </c>
    </row>
    <row r="35" spans="1:7" x14ac:dyDescent="0.3">
      <c r="A35" t="s">
        <v>3</v>
      </c>
      <c r="B35" t="s">
        <v>5</v>
      </c>
      <c r="C35" t="s">
        <v>13</v>
      </c>
      <c r="D35" t="s">
        <v>9</v>
      </c>
      <c r="E35">
        <f>5+3+4</f>
        <v>12</v>
      </c>
      <c r="F35">
        <f>2+1+3</f>
        <v>6</v>
      </c>
      <c r="G35">
        <f t="shared" si="2"/>
        <v>0.5</v>
      </c>
    </row>
    <row r="36" spans="1:7" x14ac:dyDescent="0.3">
      <c r="A36" t="s">
        <v>3</v>
      </c>
      <c r="B36" t="s">
        <v>5</v>
      </c>
      <c r="C36" t="s">
        <v>14</v>
      </c>
      <c r="D36" t="s">
        <v>9</v>
      </c>
      <c r="E36">
        <f>2+2+1</f>
        <v>5</v>
      </c>
      <c r="F36">
        <v>0</v>
      </c>
      <c r="G36">
        <f t="shared" si="2"/>
        <v>0</v>
      </c>
    </row>
    <row r="37" spans="1:7" x14ac:dyDescent="0.3">
      <c r="A37" t="s">
        <v>3</v>
      </c>
      <c r="B37" t="s">
        <v>5</v>
      </c>
      <c r="C37" t="s">
        <v>15</v>
      </c>
      <c r="D37" t="s">
        <v>9</v>
      </c>
      <c r="E37">
        <f>2+1</f>
        <v>3</v>
      </c>
      <c r="F37">
        <v>1</v>
      </c>
      <c r="G37">
        <f t="shared" si="2"/>
        <v>0.33333333333333331</v>
      </c>
    </row>
    <row r="38" spans="1:7" x14ac:dyDescent="0.3">
      <c r="A38" t="s">
        <v>3</v>
      </c>
      <c r="B38" t="s">
        <v>5</v>
      </c>
      <c r="C38" t="s">
        <v>16</v>
      </c>
      <c r="D38" t="s">
        <v>9</v>
      </c>
      <c r="E38">
        <v>2</v>
      </c>
      <c r="F38">
        <v>2</v>
      </c>
      <c r="G38">
        <f t="shared" si="2"/>
        <v>1</v>
      </c>
    </row>
    <row r="39" spans="1:7" x14ac:dyDescent="0.3">
      <c r="A39" s="3" t="s">
        <v>6</v>
      </c>
      <c r="B39" s="3" t="s">
        <v>4</v>
      </c>
      <c r="C39" s="3" t="s">
        <v>10</v>
      </c>
      <c r="D39" s="3" t="s">
        <v>9</v>
      </c>
      <c r="E39" s="3">
        <v>692</v>
      </c>
      <c r="F39" s="3">
        <v>20</v>
      </c>
      <c r="G39" s="3">
        <f t="shared" si="2"/>
        <v>2.8901734104046242E-2</v>
      </c>
    </row>
    <row r="40" spans="1:7" x14ac:dyDescent="0.3">
      <c r="A40" t="s">
        <v>6</v>
      </c>
      <c r="B40" t="s">
        <v>4</v>
      </c>
      <c r="C40" t="s">
        <v>11</v>
      </c>
      <c r="D40" t="s">
        <v>9</v>
      </c>
      <c r="E40">
        <v>410</v>
      </c>
      <c r="F40">
        <v>100</v>
      </c>
      <c r="G40">
        <f t="shared" ref="G40:G44" si="3">F40/E40</f>
        <v>0.24390243902439024</v>
      </c>
    </row>
    <row r="41" spans="1:7" x14ac:dyDescent="0.3">
      <c r="A41" t="s">
        <v>6</v>
      </c>
      <c r="B41" t="s">
        <v>4</v>
      </c>
      <c r="C41" t="s">
        <v>12</v>
      </c>
      <c r="D41" t="s">
        <v>9</v>
      </c>
      <c r="E41">
        <v>98</v>
      </c>
      <c r="F41">
        <v>48</v>
      </c>
      <c r="G41">
        <f t="shared" si="3"/>
        <v>0.48979591836734693</v>
      </c>
    </row>
    <row r="42" spans="1:7" x14ac:dyDescent="0.3">
      <c r="A42" t="s">
        <v>6</v>
      </c>
      <c r="B42" t="s">
        <v>4</v>
      </c>
      <c r="C42" t="s">
        <v>13</v>
      </c>
      <c r="D42" t="s">
        <v>9</v>
      </c>
      <c r="E42">
        <v>14</v>
      </c>
      <c r="F42">
        <v>7</v>
      </c>
      <c r="G42">
        <f t="shared" si="3"/>
        <v>0.5</v>
      </c>
    </row>
    <row r="43" spans="1:7" x14ac:dyDescent="0.3">
      <c r="A43" t="s">
        <v>6</v>
      </c>
      <c r="B43" t="s">
        <v>4</v>
      </c>
      <c r="C43" t="s">
        <v>14</v>
      </c>
      <c r="D43" t="s">
        <v>9</v>
      </c>
      <c r="E43">
        <v>2</v>
      </c>
      <c r="F43">
        <v>0</v>
      </c>
      <c r="G43">
        <f t="shared" si="3"/>
        <v>0</v>
      </c>
    </row>
    <row r="44" spans="1:7" x14ac:dyDescent="0.3">
      <c r="A44" s="3" t="s">
        <v>6</v>
      </c>
      <c r="B44" s="3" t="s">
        <v>5</v>
      </c>
      <c r="C44" s="3" t="s">
        <v>10</v>
      </c>
      <c r="D44" s="3" t="s">
        <v>9</v>
      </c>
      <c r="E44" s="3">
        <v>692</v>
      </c>
      <c r="F44" s="3" t="s">
        <v>20</v>
      </c>
      <c r="G44" s="3" t="e">
        <f t="shared" si="3"/>
        <v>#VALUE!</v>
      </c>
    </row>
    <row r="45" spans="1:7" x14ac:dyDescent="0.3">
      <c r="A45" t="s">
        <v>6</v>
      </c>
      <c r="B45" t="s">
        <v>5</v>
      </c>
      <c r="C45" t="s">
        <v>11</v>
      </c>
      <c r="D45" t="s">
        <v>9</v>
      </c>
      <c r="E45">
        <v>50</v>
      </c>
      <c r="F45">
        <v>17</v>
      </c>
      <c r="G45">
        <f t="shared" ref="G45:G49" si="4">F45/E45</f>
        <v>0.34</v>
      </c>
    </row>
    <row r="46" spans="1:7" x14ac:dyDescent="0.3">
      <c r="A46" t="s">
        <v>6</v>
      </c>
      <c r="B46" t="s">
        <v>5</v>
      </c>
      <c r="C46" t="s">
        <v>12</v>
      </c>
      <c r="D46" t="s">
        <v>9</v>
      </c>
      <c r="E46">
        <f>11+18</f>
        <v>29</v>
      </c>
      <c r="F46">
        <f>7+8</f>
        <v>15</v>
      </c>
      <c r="G46">
        <f t="shared" si="4"/>
        <v>0.51724137931034486</v>
      </c>
    </row>
    <row r="47" spans="1:7" x14ac:dyDescent="0.3">
      <c r="A47" t="s">
        <v>6</v>
      </c>
      <c r="B47" t="s">
        <v>5</v>
      </c>
      <c r="C47" t="s">
        <v>13</v>
      </c>
      <c r="D47" t="s">
        <v>9</v>
      </c>
      <c r="E47">
        <f>1+2+3</f>
        <v>6</v>
      </c>
      <c r="F47">
        <f>1</f>
        <v>1</v>
      </c>
      <c r="G47">
        <f t="shared" si="4"/>
        <v>0.16666666666666666</v>
      </c>
    </row>
    <row r="48" spans="1:7" x14ac:dyDescent="0.3">
      <c r="A48" t="s">
        <v>6</v>
      </c>
      <c r="B48" t="s">
        <v>5</v>
      </c>
      <c r="C48" t="s">
        <v>14</v>
      </c>
      <c r="D48" t="s">
        <v>9</v>
      </c>
      <c r="E48">
        <v>3</v>
      </c>
      <c r="F48">
        <v>1</v>
      </c>
      <c r="G48">
        <f t="shared" si="4"/>
        <v>0.33333333333333331</v>
      </c>
    </row>
    <row r="49" spans="1:7" x14ac:dyDescent="0.3">
      <c r="A49" t="s">
        <v>6</v>
      </c>
      <c r="B49" t="s">
        <v>5</v>
      </c>
      <c r="C49" t="s">
        <v>15</v>
      </c>
      <c r="D49" t="s">
        <v>9</v>
      </c>
      <c r="E49">
        <v>1</v>
      </c>
      <c r="F49">
        <v>0</v>
      </c>
      <c r="G49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2021-02-27T19:11:38Z</dcterms:created>
  <dcterms:modified xsi:type="dcterms:W3CDTF">2021-06-10T14:07:17Z</dcterms:modified>
</cp:coreProperties>
</file>