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준\Documents\카카오톡 받은 파일\"/>
    </mc:Choice>
  </mc:AlternateContent>
  <xr:revisionPtr revIDLastSave="0" documentId="13_ncr:1_{914EAEA4-5A24-4C3B-9EC6-B84AD162B3E0}" xr6:coauthVersionLast="47" xr6:coauthVersionMax="47" xr10:uidLastSave="{00000000-0000-0000-0000-000000000000}"/>
  <bookViews>
    <workbookView xWindow="-110" yWindow="-110" windowWidth="25820" windowHeight="15500" xr2:uid="{06AD2698-1EC6-824E-9F50-A53F8839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20" i="1"/>
  <c r="I29" i="1"/>
  <c r="H22" i="1"/>
  <c r="I22" i="1" s="1"/>
  <c r="H46" i="1"/>
  <c r="I46" i="1" s="1"/>
  <c r="H47" i="1"/>
  <c r="I47" i="1" s="1"/>
  <c r="H48" i="1"/>
  <c r="I48" i="1" s="1"/>
  <c r="E3" i="1"/>
  <c r="H3" i="1" s="1"/>
  <c r="I3" i="1" s="1"/>
  <c r="E4" i="1"/>
  <c r="H4" i="1" s="1"/>
  <c r="I4" i="1" s="1"/>
  <c r="E5" i="1"/>
  <c r="H5" i="1" s="1"/>
  <c r="I5" i="1" s="1"/>
  <c r="E6" i="1"/>
  <c r="H6" i="1" s="1"/>
  <c r="I6" i="1" s="1"/>
  <c r="E7" i="1"/>
  <c r="H7" i="1" s="1"/>
  <c r="I7" i="1" s="1"/>
  <c r="E8" i="1"/>
  <c r="H8" i="1" s="1"/>
  <c r="I8" i="1" s="1"/>
  <c r="E9" i="1"/>
  <c r="H9" i="1" s="1"/>
  <c r="I9" i="1" s="1"/>
  <c r="E10" i="1"/>
  <c r="H10" i="1" s="1"/>
  <c r="I10" i="1" s="1"/>
  <c r="E11" i="1"/>
  <c r="H11" i="1" s="1"/>
  <c r="I11" i="1" s="1"/>
  <c r="E12" i="1"/>
  <c r="H12" i="1" s="1"/>
  <c r="I12" i="1" s="1"/>
  <c r="E13" i="1"/>
  <c r="H13" i="1" s="1"/>
  <c r="E14" i="1"/>
  <c r="H14" i="1" s="1"/>
  <c r="I14" i="1" s="1"/>
  <c r="E15" i="1"/>
  <c r="H15" i="1" s="1"/>
  <c r="I15" i="1" s="1"/>
  <c r="E16" i="1"/>
  <c r="H16" i="1" s="1"/>
  <c r="I16" i="1" s="1"/>
  <c r="E17" i="1"/>
  <c r="H17" i="1" s="1"/>
  <c r="I17" i="1" s="1"/>
  <c r="E18" i="1"/>
  <c r="H18" i="1" s="1"/>
  <c r="I18" i="1" s="1"/>
  <c r="E19" i="1"/>
  <c r="H19" i="1" s="1"/>
  <c r="I19" i="1" s="1"/>
  <c r="E20" i="1"/>
  <c r="H20" i="1" s="1"/>
  <c r="E21" i="1"/>
  <c r="H21" i="1" s="1"/>
  <c r="I21" i="1" s="1"/>
  <c r="E22" i="1"/>
  <c r="E23" i="1"/>
  <c r="H23" i="1" s="1"/>
  <c r="I23" i="1" s="1"/>
  <c r="E24" i="1"/>
  <c r="H24" i="1" s="1"/>
  <c r="I24" i="1" s="1"/>
  <c r="E25" i="1"/>
  <c r="H25" i="1" s="1"/>
  <c r="I25" i="1" s="1"/>
  <c r="E26" i="1"/>
  <c r="H26" i="1" s="1"/>
  <c r="I26" i="1" s="1"/>
  <c r="E27" i="1"/>
  <c r="H27" i="1" s="1"/>
  <c r="I27" i="1" s="1"/>
  <c r="E28" i="1"/>
  <c r="H28" i="1" s="1"/>
  <c r="I28" i="1" s="1"/>
  <c r="E29" i="1"/>
  <c r="H29" i="1" s="1"/>
  <c r="E30" i="1"/>
  <c r="H30" i="1" s="1"/>
  <c r="I30" i="1" s="1"/>
  <c r="E31" i="1"/>
  <c r="H31" i="1" s="1"/>
  <c r="I31" i="1" s="1"/>
  <c r="E32" i="1"/>
  <c r="H32" i="1" s="1"/>
  <c r="I32" i="1" s="1"/>
  <c r="E33" i="1"/>
  <c r="H33" i="1" s="1"/>
  <c r="I33" i="1" s="1"/>
  <c r="E34" i="1"/>
  <c r="H34" i="1" s="1"/>
  <c r="I34" i="1" s="1"/>
  <c r="E35" i="1"/>
  <c r="H35" i="1" s="1"/>
  <c r="I35" i="1" s="1"/>
  <c r="E36" i="1"/>
  <c r="H36" i="1" s="1"/>
  <c r="I36" i="1" s="1"/>
  <c r="E37" i="1"/>
  <c r="H37" i="1" s="1"/>
  <c r="I37" i="1" s="1"/>
  <c r="E38" i="1"/>
  <c r="H38" i="1" s="1"/>
  <c r="I38" i="1" s="1"/>
  <c r="E39" i="1"/>
  <c r="H39" i="1" s="1"/>
  <c r="I39" i="1" s="1"/>
  <c r="E40" i="1"/>
  <c r="H40" i="1" s="1"/>
  <c r="I40" i="1" s="1"/>
  <c r="E41" i="1"/>
  <c r="H41" i="1" s="1"/>
  <c r="I41" i="1" s="1"/>
  <c r="E42" i="1"/>
  <c r="H42" i="1" s="1"/>
  <c r="I42" i="1" s="1"/>
  <c r="E43" i="1"/>
  <c r="H43" i="1" s="1"/>
  <c r="I43" i="1" s="1"/>
  <c r="E44" i="1"/>
  <c r="H44" i="1" s="1"/>
  <c r="I44" i="1" s="1"/>
  <c r="E45" i="1"/>
  <c r="H45" i="1" s="1"/>
  <c r="I45" i="1" s="1"/>
  <c r="E46" i="1"/>
  <c r="E47" i="1"/>
  <c r="E48" i="1"/>
  <c r="E49" i="1"/>
  <c r="H49" i="1" s="1"/>
  <c r="I49" i="1" s="1"/>
  <c r="E50" i="1"/>
  <c r="H50" i="1" s="1"/>
  <c r="I50" i="1" s="1"/>
  <c r="E2" i="1"/>
  <c r="H2" i="1" s="1"/>
  <c r="I2" i="1" s="1"/>
  <c r="I51" i="1" l="1"/>
  <c r="J16" i="1" s="1"/>
  <c r="J31" i="1" l="1"/>
  <c r="J17" i="1"/>
  <c r="R17" i="1" s="1"/>
  <c r="J18" i="1"/>
  <c r="V18" i="1" s="1"/>
  <c r="J47" i="1"/>
  <c r="U47" i="1" s="1"/>
  <c r="Q16" i="1"/>
  <c r="O16" i="1"/>
  <c r="W16" i="1"/>
  <c r="V16" i="1"/>
  <c r="N16" i="1"/>
  <c r="Y16" i="1"/>
  <c r="U16" i="1"/>
  <c r="R16" i="1"/>
  <c r="P16" i="1"/>
  <c r="S16" i="1"/>
  <c r="X16" i="1"/>
  <c r="T16" i="1"/>
  <c r="O17" i="1"/>
  <c r="N17" i="1"/>
  <c r="T17" i="1"/>
  <c r="Q17" i="1"/>
  <c r="Y17" i="1"/>
  <c r="U17" i="1"/>
  <c r="V17" i="1"/>
  <c r="S17" i="1"/>
  <c r="X17" i="1"/>
  <c r="P17" i="1"/>
  <c r="R18" i="1"/>
  <c r="Y18" i="1"/>
  <c r="X18" i="1"/>
  <c r="W18" i="1"/>
  <c r="S18" i="1"/>
  <c r="Q18" i="1"/>
  <c r="O18" i="1"/>
  <c r="N18" i="1"/>
  <c r="P18" i="1"/>
  <c r="T18" i="1"/>
  <c r="J27" i="1"/>
  <c r="J28" i="1"/>
  <c r="J44" i="1"/>
  <c r="J43" i="1"/>
  <c r="J45" i="1"/>
  <c r="J46" i="1"/>
  <c r="J35" i="1"/>
  <c r="J33" i="1"/>
  <c r="R31" i="1"/>
  <c r="Y31" i="1"/>
  <c r="U31" i="1"/>
  <c r="P31" i="1"/>
  <c r="V31" i="1"/>
  <c r="N31" i="1"/>
  <c r="S31" i="1"/>
  <c r="O31" i="1"/>
  <c r="X31" i="1"/>
  <c r="T31" i="1"/>
  <c r="Q31" i="1"/>
  <c r="W31" i="1"/>
  <c r="R47" i="1"/>
  <c r="X47" i="1"/>
  <c r="T47" i="1"/>
  <c r="Y47" i="1"/>
  <c r="P47" i="1"/>
  <c r="N47" i="1"/>
  <c r="W47" i="1"/>
  <c r="V47" i="1"/>
  <c r="S47" i="1"/>
  <c r="J9" i="1"/>
  <c r="J32" i="1"/>
  <c r="J50" i="1"/>
  <c r="Y50" i="1" s="1"/>
  <c r="J40" i="1"/>
  <c r="J39" i="1"/>
  <c r="J14" i="1"/>
  <c r="J4" i="1"/>
  <c r="J19" i="1"/>
  <c r="J49" i="1"/>
  <c r="J24" i="1"/>
  <c r="J36" i="1"/>
  <c r="J26" i="1"/>
  <c r="J25" i="1"/>
  <c r="J11" i="1"/>
  <c r="J20" i="1"/>
  <c r="J7" i="1"/>
  <c r="J42" i="1"/>
  <c r="J10" i="1"/>
  <c r="J30" i="1"/>
  <c r="J2" i="1"/>
  <c r="J8" i="1"/>
  <c r="J21" i="1"/>
  <c r="J3" i="1"/>
  <c r="J34" i="1"/>
  <c r="J5" i="1"/>
  <c r="J12" i="1"/>
  <c r="J22" i="1"/>
  <c r="J37" i="1"/>
  <c r="J15" i="1"/>
  <c r="J6" i="1"/>
  <c r="J29" i="1"/>
  <c r="J13" i="1"/>
  <c r="J41" i="1"/>
  <c r="J23" i="1"/>
  <c r="J38" i="1"/>
  <c r="J48" i="1"/>
  <c r="Q47" i="1" l="1"/>
  <c r="O47" i="1"/>
  <c r="U18" i="1"/>
  <c r="W17" i="1"/>
  <c r="Y37" i="1"/>
  <c r="X37" i="1"/>
  <c r="W37" i="1"/>
  <c r="V37" i="1"/>
  <c r="U37" i="1"/>
  <c r="T37" i="1"/>
  <c r="S37" i="1"/>
  <c r="R37" i="1"/>
  <c r="O37" i="1"/>
  <c r="Q37" i="1"/>
  <c r="P37" i="1"/>
  <c r="N37" i="1"/>
  <c r="Y43" i="1"/>
  <c r="U43" i="1"/>
  <c r="N43" i="1"/>
  <c r="V43" i="1"/>
  <c r="O43" i="1"/>
  <c r="W43" i="1"/>
  <c r="P43" i="1"/>
  <c r="X43" i="1"/>
  <c r="R43" i="1"/>
  <c r="S43" i="1"/>
  <c r="Q43" i="1"/>
  <c r="T43" i="1"/>
  <c r="Q48" i="1"/>
  <c r="P48" i="1"/>
  <c r="Y48" i="1"/>
  <c r="U48" i="1"/>
  <c r="X48" i="1"/>
  <c r="T48" i="1"/>
  <c r="W48" i="1"/>
  <c r="S48" i="1"/>
  <c r="R48" i="1"/>
  <c r="N48" i="1"/>
  <c r="O48" i="1"/>
  <c r="V48" i="1"/>
  <c r="V40" i="1"/>
  <c r="P40" i="1"/>
  <c r="W40" i="1"/>
  <c r="S40" i="1"/>
  <c r="R40" i="1"/>
  <c r="Q40" i="1"/>
  <c r="N40" i="1"/>
  <c r="X40" i="1"/>
  <c r="Y40" i="1"/>
  <c r="O40" i="1"/>
  <c r="U40" i="1"/>
  <c r="T40" i="1"/>
  <c r="Y36" i="1"/>
  <c r="X36" i="1"/>
  <c r="W36" i="1"/>
  <c r="V36" i="1"/>
  <c r="U36" i="1"/>
  <c r="T36" i="1"/>
  <c r="S36" i="1"/>
  <c r="Q36" i="1"/>
  <c r="P36" i="1"/>
  <c r="O36" i="1"/>
  <c r="R36" i="1"/>
  <c r="N36" i="1"/>
  <c r="Y44" i="1"/>
  <c r="X44" i="1"/>
  <c r="W44" i="1"/>
  <c r="V44" i="1"/>
  <c r="U44" i="1"/>
  <c r="T44" i="1"/>
  <c r="S44" i="1"/>
  <c r="Q44" i="1"/>
  <c r="P44" i="1"/>
  <c r="N44" i="1"/>
  <c r="O44" i="1"/>
  <c r="R44" i="1"/>
  <c r="R10" i="1"/>
  <c r="Q10" i="1"/>
  <c r="Y10" i="1"/>
  <c r="X10" i="1"/>
  <c r="W10" i="1"/>
  <c r="V10" i="1"/>
  <c r="U10" i="1"/>
  <c r="S10" i="1"/>
  <c r="T10" i="1"/>
  <c r="O10" i="1"/>
  <c r="P10" i="1"/>
  <c r="N10" i="1"/>
  <c r="Y5" i="1"/>
  <c r="X5" i="1"/>
  <c r="W5" i="1"/>
  <c r="V5" i="1"/>
  <c r="U5" i="1"/>
  <c r="S5" i="1"/>
  <c r="N5" i="1"/>
  <c r="Q5" i="1"/>
  <c r="T5" i="1"/>
  <c r="R5" i="1"/>
  <c r="O5" i="1"/>
  <c r="P5" i="1"/>
  <c r="R9" i="1"/>
  <c r="O9" i="1"/>
  <c r="N9" i="1"/>
  <c r="T9" i="1"/>
  <c r="P9" i="1"/>
  <c r="Y9" i="1"/>
  <c r="U9" i="1"/>
  <c r="X9" i="1"/>
  <c r="W9" i="1"/>
  <c r="S9" i="1"/>
  <c r="Q9" i="1"/>
  <c r="V9" i="1"/>
  <c r="V27" i="1"/>
  <c r="Q27" i="1"/>
  <c r="R27" i="1"/>
  <c r="O27" i="1"/>
  <c r="W27" i="1"/>
  <c r="S27" i="1"/>
  <c r="X27" i="1"/>
  <c r="T27" i="1"/>
  <c r="U27" i="1"/>
  <c r="Y27" i="1"/>
  <c r="P27" i="1"/>
  <c r="N27" i="1"/>
  <c r="R34" i="1"/>
  <c r="Y34" i="1"/>
  <c r="X34" i="1"/>
  <c r="W34" i="1"/>
  <c r="V34" i="1"/>
  <c r="U34" i="1"/>
  <c r="T34" i="1"/>
  <c r="S34" i="1"/>
  <c r="N34" i="1"/>
  <c r="O34" i="1"/>
  <c r="Q34" i="1"/>
  <c r="P34" i="1"/>
  <c r="Y3" i="1"/>
  <c r="T3" i="1"/>
  <c r="Q3" i="1"/>
  <c r="W3" i="1"/>
  <c r="V3" i="1"/>
  <c r="P3" i="1"/>
  <c r="U3" i="1"/>
  <c r="N3" i="1"/>
  <c r="O3" i="1"/>
  <c r="X3" i="1"/>
  <c r="R3" i="1"/>
  <c r="S3" i="1"/>
  <c r="O35" i="1"/>
  <c r="Y35" i="1"/>
  <c r="U35" i="1"/>
  <c r="X35" i="1"/>
  <c r="T35" i="1"/>
  <c r="N35" i="1"/>
  <c r="W35" i="1"/>
  <c r="S35" i="1"/>
  <c r="P35" i="1"/>
  <c r="V35" i="1"/>
  <c r="R35" i="1"/>
  <c r="Q35" i="1"/>
  <c r="P2" i="1"/>
  <c r="Y2" i="1"/>
  <c r="N2" i="1"/>
  <c r="V2" i="1"/>
  <c r="S2" i="1"/>
  <c r="W2" i="1"/>
  <c r="X2" i="1"/>
  <c r="U2" i="1"/>
  <c r="O2" i="1"/>
  <c r="Q2" i="1"/>
  <c r="R2" i="1"/>
  <c r="T2" i="1"/>
  <c r="R50" i="1"/>
  <c r="O50" i="1"/>
  <c r="X50" i="1"/>
  <c r="W50" i="1"/>
  <c r="V50" i="1"/>
  <c r="U50" i="1"/>
  <c r="T50" i="1"/>
  <c r="S50" i="1"/>
  <c r="Q50" i="1"/>
  <c r="P50" i="1"/>
  <c r="N50" i="1"/>
  <c r="Y12" i="1"/>
  <c r="X12" i="1"/>
  <c r="W12" i="1"/>
  <c r="V12" i="1"/>
  <c r="U12" i="1"/>
  <c r="S12" i="1"/>
  <c r="T12" i="1"/>
  <c r="Q12" i="1"/>
  <c r="P12" i="1"/>
  <c r="R12" i="1"/>
  <c r="N12" i="1"/>
  <c r="O12" i="1"/>
  <c r="N32" i="1"/>
  <c r="Y32" i="1"/>
  <c r="U32" i="1"/>
  <c r="P32" i="1"/>
  <c r="V32" i="1"/>
  <c r="X32" i="1"/>
  <c r="T32" i="1"/>
  <c r="Q32" i="1"/>
  <c r="O32" i="1"/>
  <c r="S32" i="1"/>
  <c r="R32" i="1"/>
  <c r="W32" i="1"/>
  <c r="Y28" i="1"/>
  <c r="X28" i="1"/>
  <c r="W28" i="1"/>
  <c r="V28" i="1"/>
  <c r="U28" i="1"/>
  <c r="T28" i="1"/>
  <c r="S28" i="1"/>
  <c r="Q28" i="1"/>
  <c r="P28" i="1"/>
  <c r="R28" i="1"/>
  <c r="O28" i="1"/>
  <c r="N28" i="1"/>
  <c r="R41" i="1"/>
  <c r="O41" i="1"/>
  <c r="N41" i="1"/>
  <c r="Q41" i="1"/>
  <c r="W41" i="1"/>
  <c r="V41" i="1"/>
  <c r="P41" i="1"/>
  <c r="Y41" i="1"/>
  <c r="U41" i="1"/>
  <c r="X41" i="1"/>
  <c r="S41" i="1"/>
  <c r="T41" i="1"/>
  <c r="R49" i="1"/>
  <c r="Q49" i="1"/>
  <c r="W49" i="1"/>
  <c r="S49" i="1"/>
  <c r="P49" i="1"/>
  <c r="X49" i="1"/>
  <c r="T49" i="1"/>
  <c r="U49" i="1"/>
  <c r="V49" i="1"/>
  <c r="Y49" i="1"/>
  <c r="N49" i="1"/>
  <c r="O49" i="1"/>
  <c r="Y13" i="1"/>
  <c r="X13" i="1"/>
  <c r="W13" i="1"/>
  <c r="V13" i="1"/>
  <c r="U13" i="1"/>
  <c r="S13" i="1"/>
  <c r="R13" i="1"/>
  <c r="P13" i="1"/>
  <c r="N13" i="1"/>
  <c r="Q13" i="1"/>
  <c r="T13" i="1"/>
  <c r="O13" i="1"/>
  <c r="V19" i="1"/>
  <c r="Y19" i="1"/>
  <c r="U19" i="1"/>
  <c r="Q19" i="1"/>
  <c r="O19" i="1"/>
  <c r="X19" i="1"/>
  <c r="T19" i="1"/>
  <c r="P19" i="1"/>
  <c r="R19" i="1"/>
  <c r="N19" i="1"/>
  <c r="S19" i="1"/>
  <c r="W19" i="1"/>
  <c r="R33" i="1"/>
  <c r="O33" i="1"/>
  <c r="N33" i="1"/>
  <c r="Q33" i="1"/>
  <c r="X33" i="1"/>
  <c r="T33" i="1"/>
  <c r="Y33" i="1"/>
  <c r="U33" i="1"/>
  <c r="V33" i="1"/>
  <c r="S33" i="1"/>
  <c r="P33" i="1"/>
  <c r="W33" i="1"/>
  <c r="Y29" i="1"/>
  <c r="X29" i="1"/>
  <c r="W29" i="1"/>
  <c r="V29" i="1"/>
  <c r="U29" i="1"/>
  <c r="T29" i="1"/>
  <c r="S29" i="1"/>
  <c r="Q29" i="1"/>
  <c r="P29" i="1"/>
  <c r="N29" i="1"/>
  <c r="O29" i="1"/>
  <c r="R29" i="1"/>
  <c r="Y20" i="1"/>
  <c r="X20" i="1"/>
  <c r="W20" i="1"/>
  <c r="V20" i="1"/>
  <c r="U20" i="1"/>
  <c r="T20" i="1"/>
  <c r="S20" i="1"/>
  <c r="Q20" i="1"/>
  <c r="P20" i="1"/>
  <c r="R20" i="1"/>
  <c r="N20" i="1"/>
  <c r="O20" i="1"/>
  <c r="Y4" i="1"/>
  <c r="X4" i="1"/>
  <c r="W4" i="1"/>
  <c r="V4" i="1"/>
  <c r="U4" i="1"/>
  <c r="S4" i="1"/>
  <c r="T4" i="1"/>
  <c r="P4" i="1"/>
  <c r="R4" i="1"/>
  <c r="Q4" i="1"/>
  <c r="N4" i="1"/>
  <c r="O4" i="1"/>
  <c r="Y6" i="1"/>
  <c r="U6" i="1"/>
  <c r="N6" i="1"/>
  <c r="V6" i="1"/>
  <c r="T6" i="1"/>
  <c r="O6" i="1"/>
  <c r="S6" i="1"/>
  <c r="R6" i="1"/>
  <c r="P6" i="1"/>
  <c r="X6" i="1"/>
  <c r="W6" i="1"/>
  <c r="Q6" i="1"/>
  <c r="Y21" i="1"/>
  <c r="X21" i="1"/>
  <c r="W21" i="1"/>
  <c r="V21" i="1"/>
  <c r="U21" i="1"/>
  <c r="T21" i="1"/>
  <c r="S21" i="1"/>
  <c r="P21" i="1"/>
  <c r="O21" i="1"/>
  <c r="Q21" i="1"/>
  <c r="R21" i="1"/>
  <c r="N21" i="1"/>
  <c r="T11" i="1"/>
  <c r="Q11" i="1"/>
  <c r="W11" i="1"/>
  <c r="S11" i="1"/>
  <c r="P11" i="1"/>
  <c r="X11" i="1"/>
  <c r="R11" i="1"/>
  <c r="Y11" i="1"/>
  <c r="O11" i="1"/>
  <c r="N11" i="1"/>
  <c r="V11" i="1"/>
  <c r="U11" i="1"/>
  <c r="N14" i="1"/>
  <c r="X14" i="1"/>
  <c r="W14" i="1"/>
  <c r="S14" i="1"/>
  <c r="R14" i="1"/>
  <c r="P14" i="1"/>
  <c r="V14" i="1"/>
  <c r="U14" i="1"/>
  <c r="T14" i="1"/>
  <c r="Y14" i="1"/>
  <c r="Q14" i="1"/>
  <c r="O14" i="1"/>
  <c r="V46" i="1"/>
  <c r="Y46" i="1"/>
  <c r="U46" i="1"/>
  <c r="O46" i="1"/>
  <c r="X46" i="1"/>
  <c r="T46" i="1"/>
  <c r="N46" i="1"/>
  <c r="R46" i="1"/>
  <c r="W46" i="1"/>
  <c r="P46" i="1"/>
  <c r="Q46" i="1"/>
  <c r="S46" i="1"/>
  <c r="R26" i="1"/>
  <c r="Y26" i="1"/>
  <c r="X26" i="1"/>
  <c r="W26" i="1"/>
  <c r="V26" i="1"/>
  <c r="U26" i="1"/>
  <c r="T26" i="1"/>
  <c r="S26" i="1"/>
  <c r="O26" i="1"/>
  <c r="N26" i="1"/>
  <c r="Q26" i="1"/>
  <c r="P26" i="1"/>
  <c r="W38" i="1"/>
  <c r="S38" i="1"/>
  <c r="Q38" i="1"/>
  <c r="R38" i="1"/>
  <c r="X38" i="1"/>
  <c r="T38" i="1"/>
  <c r="P38" i="1"/>
  <c r="V38" i="1"/>
  <c r="Y38" i="1"/>
  <c r="O38" i="1"/>
  <c r="U38" i="1"/>
  <c r="N38" i="1"/>
  <c r="X22" i="1"/>
  <c r="T22" i="1"/>
  <c r="P22" i="1"/>
  <c r="Y22" i="1"/>
  <c r="U22" i="1"/>
  <c r="R22" i="1"/>
  <c r="N22" i="1"/>
  <c r="S22" i="1"/>
  <c r="O22" i="1"/>
  <c r="Q22" i="1"/>
  <c r="V22" i="1"/>
  <c r="W22" i="1"/>
  <c r="P30" i="1"/>
  <c r="W30" i="1"/>
  <c r="V30" i="1"/>
  <c r="Q30" i="1"/>
  <c r="Y30" i="1"/>
  <c r="U30" i="1"/>
  <c r="R30" i="1"/>
  <c r="O30" i="1"/>
  <c r="X30" i="1"/>
  <c r="T30" i="1"/>
  <c r="N30" i="1"/>
  <c r="S30" i="1"/>
  <c r="R23" i="1"/>
  <c r="N23" i="1"/>
  <c r="U23" i="1"/>
  <c r="X23" i="1"/>
  <c r="T23" i="1"/>
  <c r="P23" i="1"/>
  <c r="W23" i="1"/>
  <c r="S23" i="1"/>
  <c r="O23" i="1"/>
  <c r="Y23" i="1"/>
  <c r="Q23" i="1"/>
  <c r="V23" i="1"/>
  <c r="W24" i="1"/>
  <c r="S24" i="1"/>
  <c r="R24" i="1"/>
  <c r="N24" i="1"/>
  <c r="X24" i="1"/>
  <c r="T24" i="1"/>
  <c r="O24" i="1"/>
  <c r="V24" i="1"/>
  <c r="Y24" i="1"/>
  <c r="Q24" i="1"/>
  <c r="U24" i="1"/>
  <c r="P24" i="1"/>
  <c r="R42" i="1"/>
  <c r="Y42" i="1"/>
  <c r="X42" i="1"/>
  <c r="W42" i="1"/>
  <c r="V42" i="1"/>
  <c r="U42" i="1"/>
  <c r="T42" i="1"/>
  <c r="S42" i="1"/>
  <c r="N42" i="1"/>
  <c r="Q42" i="1"/>
  <c r="O42" i="1"/>
  <c r="P42" i="1"/>
  <c r="T7" i="1"/>
  <c r="O7" i="1"/>
  <c r="V7" i="1"/>
  <c r="Y7" i="1"/>
  <c r="U7" i="1"/>
  <c r="R7" i="1"/>
  <c r="N7" i="1"/>
  <c r="X7" i="1"/>
  <c r="W7" i="1"/>
  <c r="S7" i="1"/>
  <c r="P7" i="1"/>
  <c r="Q7" i="1"/>
  <c r="R15" i="1"/>
  <c r="V15" i="1"/>
  <c r="N15" i="1"/>
  <c r="W15" i="1"/>
  <c r="S15" i="1"/>
  <c r="Q15" i="1"/>
  <c r="O15" i="1"/>
  <c r="P15" i="1"/>
  <c r="T15" i="1"/>
  <c r="U15" i="1"/>
  <c r="Y15" i="1"/>
  <c r="X15" i="1"/>
  <c r="R8" i="1"/>
  <c r="Q8" i="1"/>
  <c r="X8" i="1"/>
  <c r="T8" i="1"/>
  <c r="O8" i="1"/>
  <c r="Y8" i="1"/>
  <c r="U8" i="1"/>
  <c r="W8" i="1"/>
  <c r="S8" i="1"/>
  <c r="P8" i="1"/>
  <c r="V8" i="1"/>
  <c r="N8" i="1"/>
  <c r="R25" i="1"/>
  <c r="O25" i="1"/>
  <c r="N25" i="1"/>
  <c r="Q25" i="1"/>
  <c r="X25" i="1"/>
  <c r="W25" i="1"/>
  <c r="S25" i="1"/>
  <c r="V25" i="1"/>
  <c r="P25" i="1"/>
  <c r="Y25" i="1"/>
  <c r="U25" i="1"/>
  <c r="T25" i="1"/>
  <c r="R39" i="1"/>
  <c r="P39" i="1"/>
  <c r="W39" i="1"/>
  <c r="S39" i="1"/>
  <c r="Q39" i="1"/>
  <c r="V39" i="1"/>
  <c r="Y39" i="1"/>
  <c r="O39" i="1"/>
  <c r="X39" i="1"/>
  <c r="T39" i="1"/>
  <c r="U39" i="1"/>
  <c r="N39" i="1"/>
  <c r="Y45" i="1"/>
  <c r="X45" i="1"/>
  <c r="W45" i="1"/>
  <c r="V45" i="1"/>
  <c r="U45" i="1"/>
  <c r="T45" i="1"/>
  <c r="S45" i="1"/>
  <c r="O45" i="1"/>
  <c r="P45" i="1"/>
  <c r="Q45" i="1"/>
  <c r="N45" i="1"/>
  <c r="R45" i="1"/>
</calcChain>
</file>

<file path=xl/sharedStrings.xml><?xml version="1.0" encoding="utf-8"?>
<sst xmlns="http://schemas.openxmlformats.org/spreadsheetml/2006/main" count="133" uniqueCount="71">
  <si>
    <t>건물</t>
    <phoneticPr fontId="1" type="noConversion"/>
  </si>
  <si>
    <t>면적</t>
    <phoneticPr fontId="1" type="noConversion"/>
  </si>
  <si>
    <t>층수</t>
    <phoneticPr fontId="1" type="noConversion"/>
  </si>
  <si>
    <t>건물나이</t>
    <phoneticPr fontId="1" type="noConversion"/>
  </si>
  <si>
    <t>기준수명</t>
    <phoneticPr fontId="1" type="noConversion"/>
  </si>
  <si>
    <t>건축관</t>
    <phoneticPr fontId="1" type="noConversion"/>
  </si>
  <si>
    <t>사용승인일</t>
    <phoneticPr fontId="1" type="noConversion"/>
  </si>
  <si>
    <t>공학1관</t>
    <phoneticPr fontId="1" type="noConversion"/>
  </si>
  <si>
    <t>대학극장</t>
    <phoneticPr fontId="1" type="noConversion"/>
  </si>
  <si>
    <t>동원장보고관</t>
    <phoneticPr fontId="1" type="noConversion"/>
  </si>
  <si>
    <t>복합교육센터</t>
    <phoneticPr fontId="1" type="noConversion"/>
  </si>
  <si>
    <t>학술정보관</t>
    <phoneticPr fontId="1" type="noConversion"/>
  </si>
  <si>
    <t>컨벤션홀</t>
    <phoneticPr fontId="1" type="noConversion"/>
  </si>
  <si>
    <t>가온관</t>
    <phoneticPr fontId="1" type="noConversion"/>
  </si>
  <si>
    <t>건축원실 및 창고</t>
    <phoneticPr fontId="1" type="noConversion"/>
  </si>
  <si>
    <t>고가수조 및 펌프실</t>
    <phoneticPr fontId="1" type="noConversion"/>
  </si>
  <si>
    <t>고형폐기물창고</t>
    <phoneticPr fontId="1" type="noConversion"/>
  </si>
  <si>
    <t>공학2관</t>
    <phoneticPr fontId="1" type="noConversion"/>
  </si>
  <si>
    <t>구 변전소</t>
    <phoneticPr fontId="1" type="noConversion"/>
  </si>
  <si>
    <t>나래관</t>
    <phoneticPr fontId="1" type="noConversion"/>
  </si>
  <si>
    <t>나비센터</t>
    <phoneticPr fontId="1" type="noConversion"/>
  </si>
  <si>
    <t>누리관</t>
    <phoneticPr fontId="1" type="noConversion"/>
  </si>
  <si>
    <t>단위변전실</t>
    <phoneticPr fontId="1" type="noConversion"/>
  </si>
  <si>
    <t>대연위험물저장소</t>
    <phoneticPr fontId="1" type="noConversion"/>
  </si>
  <si>
    <t>대학본부</t>
    <phoneticPr fontId="1" type="noConversion"/>
  </si>
  <si>
    <t>디자인관</t>
    <phoneticPr fontId="1" type="noConversion"/>
  </si>
  <si>
    <t>미래관</t>
    <phoneticPr fontId="1" type="noConversion"/>
  </si>
  <si>
    <t>사료보관실</t>
    <phoneticPr fontId="1" type="noConversion"/>
  </si>
  <si>
    <t>선박공작실</t>
    <phoneticPr fontId="1" type="noConversion"/>
  </si>
  <si>
    <t>수산과학관</t>
    <phoneticPr fontId="1" type="noConversion"/>
  </si>
  <si>
    <t>수산질병관리원</t>
    <phoneticPr fontId="1" type="noConversion"/>
  </si>
  <si>
    <t>수위실</t>
    <phoneticPr fontId="1" type="noConversion"/>
  </si>
  <si>
    <t>수조실험동</t>
    <phoneticPr fontId="1" type="noConversion"/>
  </si>
  <si>
    <t>아름관</t>
    <phoneticPr fontId="1" type="noConversion"/>
  </si>
  <si>
    <t>안전관리관</t>
    <phoneticPr fontId="1" type="noConversion"/>
  </si>
  <si>
    <t>양어장관리사</t>
    <phoneticPr fontId="1" type="noConversion"/>
  </si>
  <si>
    <t>양어장발전기실</t>
    <phoneticPr fontId="1" type="noConversion"/>
  </si>
  <si>
    <t>양어장보일러실</t>
    <phoneticPr fontId="1" type="noConversion"/>
  </si>
  <si>
    <t>웅비관</t>
    <phoneticPr fontId="1" type="noConversion"/>
  </si>
  <si>
    <t>위드센터</t>
    <phoneticPr fontId="1" type="noConversion"/>
  </si>
  <si>
    <t>인문사회경영관</t>
    <phoneticPr fontId="1" type="noConversion"/>
  </si>
  <si>
    <t>자연과학1관</t>
    <phoneticPr fontId="1" type="noConversion"/>
  </si>
  <si>
    <t>자연과학2관</t>
    <phoneticPr fontId="1" type="noConversion"/>
  </si>
  <si>
    <t>장영실관</t>
    <phoneticPr fontId="1" type="noConversion"/>
  </si>
  <si>
    <t>청운관</t>
    <phoneticPr fontId="1" type="noConversion"/>
  </si>
  <si>
    <t>체육관</t>
    <phoneticPr fontId="1" type="noConversion"/>
  </si>
  <si>
    <t>충무관</t>
    <phoneticPr fontId="1" type="noConversion"/>
  </si>
  <si>
    <t>한솔관</t>
    <phoneticPr fontId="1" type="noConversion"/>
  </si>
  <si>
    <t>한울관</t>
    <phoneticPr fontId="1" type="noConversion"/>
  </si>
  <si>
    <t>해양수산 격리사육동</t>
    <phoneticPr fontId="1" type="noConversion"/>
  </si>
  <si>
    <t>향파관</t>
    <phoneticPr fontId="1" type="noConversion"/>
  </si>
  <si>
    <t>해양공동연구관</t>
    <phoneticPr fontId="1" type="noConversion"/>
  </si>
  <si>
    <t>수상레저관</t>
    <phoneticPr fontId="1" type="noConversion"/>
  </si>
  <si>
    <t>호연관</t>
    <phoneticPr fontId="1" type="noConversion"/>
  </si>
  <si>
    <t>환경해양관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</si>
  <si>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</si>
  <si>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</si>
  <si>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</si>
  <si>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</si>
  <si>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</si>
  <si>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</si>
  <si>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</si>
  <si>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</si>
  <si>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</si>
  <si>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</si>
  <si>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</si>
  <si>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</si>
  <si>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kwh</t>
    <phoneticPr fontId="1" type="noConversion"/>
  </si>
  <si>
    <t>나이보정계수</t>
    <phoneticPr fontId="1" type="noConversion"/>
  </si>
  <si>
    <t>비율 = 면적 × 층수 ÷ 나이 보정계수 / ∑​ (면적 × 층수 ÷ 나이 보정계수)</t>
    <phoneticPr fontId="1" type="noConversion"/>
  </si>
  <si>
    <t>면적 × 층수 ÷ 나이 보정계수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</si>
</sst>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4"/>
      <color rgb="FF666666"/>
      <name val="Noto Sans KR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  <xf numFmtId="4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4" fontId="4" fillId="0" borderId="0" xfId="0" applyNumberFormat="1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3CE2-FBE0-9F41-9774-178D2E28689C}">
  <dimension ref="A1:Y55"/>
  <sheetViews>
    <sheetView tabSelected="1" zoomScale="58" workbookViewId="0">
      <selection activeCell="Y1" sqref="Y1"/>
    </sheetView>
  </sheetViews>
  <sheetFormatPr defaultColWidth="11.07421875" defaultRowHeight="17.5" x14ac:dyDescent="0.45"/>
  <cols>
    <col min="14" max="25" width="11.152343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>
        <v>2025</v>
      </c>
      <c r="H1" t="s">
        <v>68</v>
      </c>
      <c r="I1" t="s">
        <v>70</v>
      </c>
      <c r="J1" t="s">
        <v>69</v>
      </c>
      <c r="M1" s="6" t="s">
        <v>0</v>
      </c>
      <c r="N1" s="6" t="s">
        <v>55</v>
      </c>
      <c r="O1" s="6" t="s">
        <v>56</v>
      </c>
      <c r="P1" s="6" t="s">
        <v>57</v>
      </c>
      <c r="Q1" s="6" t="s">
        <v>58</v>
      </c>
      <c r="R1" s="6" t="s">
        <v>59</v>
      </c>
      <c r="S1" s="6" t="s">
        <v>60</v>
      </c>
      <c r="T1" s="6" t="s">
        <v>61</v>
      </c>
      <c r="U1" s="6" t="s">
        <v>62</v>
      </c>
      <c r="V1" s="6" t="s">
        <v>63</v>
      </c>
      <c r="W1" s="6" t="s">
        <v>64</v>
      </c>
      <c r="X1" s="6" t="s">
        <v>65</v>
      </c>
      <c r="Y1" s="6" t="s">
        <v>66</v>
      </c>
    </row>
    <row r="2" spans="1:25" ht="22.5" x14ac:dyDescent="0.45">
      <c r="A2" t="s">
        <v>5</v>
      </c>
      <c r="B2" s="1">
        <v>6676.84</v>
      </c>
      <c r="C2">
        <v>5</v>
      </c>
      <c r="D2">
        <v>1994</v>
      </c>
      <c r="E2">
        <f>$G$1-D2</f>
        <v>31</v>
      </c>
      <c r="F2">
        <v>40</v>
      </c>
      <c r="H2">
        <f>1+(E2/$F$2)</f>
        <v>1.7749999999999999</v>
      </c>
      <c r="I2">
        <f>B2*C2/H2</f>
        <v>18808</v>
      </c>
      <c r="J2">
        <f>I2/$I$51</f>
        <v>1.4071234527867493E-2</v>
      </c>
      <c r="M2" s="7" t="s">
        <v>5</v>
      </c>
      <c r="N2" s="8">
        <f t="shared" ref="N2:Y2" si="0">A$55*$J2</f>
        <v>31691.228775169358</v>
      </c>
      <c r="O2" s="8">
        <f t="shared" si="0"/>
        <v>27046.422887450852</v>
      </c>
      <c r="P2" s="8">
        <f t="shared" si="0"/>
        <v>28101.307880494067</v>
      </c>
      <c r="Q2" s="8">
        <f t="shared" si="0"/>
        <v>23132.006941876552</v>
      </c>
      <c r="R2" s="8">
        <f t="shared" si="0"/>
        <v>23064.877021889766</v>
      </c>
      <c r="S2" s="8">
        <f t="shared" si="0"/>
        <v>28302.297454544459</v>
      </c>
      <c r="T2" s="8">
        <f t="shared" si="0"/>
        <v>32287.733735027807</v>
      </c>
      <c r="U2" s="8">
        <f t="shared" si="0"/>
        <v>33909.130007259257</v>
      </c>
      <c r="V2" s="8">
        <f t="shared" si="0"/>
        <v>32226.57620982403</v>
      </c>
      <c r="W2" s="8">
        <f t="shared" si="0"/>
        <v>26797.137459404534</v>
      </c>
      <c r="X2" s="8">
        <f t="shared" si="0"/>
        <v>24919.850158790003</v>
      </c>
      <c r="Y2" s="8">
        <f t="shared" si="0"/>
        <v>32196.141818088399</v>
      </c>
    </row>
    <row r="3" spans="1:25" ht="22.5" x14ac:dyDescent="0.45">
      <c r="A3" t="s">
        <v>7</v>
      </c>
      <c r="B3" s="3">
        <v>17071.14</v>
      </c>
      <c r="C3">
        <v>14</v>
      </c>
      <c r="D3">
        <v>2018</v>
      </c>
      <c r="E3">
        <f t="shared" ref="E3:E50" si="1">$G$1-D3</f>
        <v>7</v>
      </c>
      <c r="H3">
        <f>1+(E3/$F$2)</f>
        <v>1.175</v>
      </c>
      <c r="I3">
        <f t="shared" ref="I3:I50" si="2">B3*C3/H3</f>
        <v>203400.81702127657</v>
      </c>
      <c r="J3">
        <f t="shared" ref="J3:J50" si="3">I3/$I$51</f>
        <v>0.1521746384233435</v>
      </c>
      <c r="M3" s="7" t="s">
        <v>7</v>
      </c>
      <c r="N3" s="8">
        <f t="shared" ref="N3:N50" si="4">A$55*J3</f>
        <v>342727.65978719888</v>
      </c>
      <c r="O3" s="8">
        <f t="shared" ref="O3:O50" si="5">B$55*$J3</f>
        <v>292495.98643186182</v>
      </c>
      <c r="P3" s="8">
        <f t="shared" ref="P3:P50" si="6">C$55*$J3</f>
        <v>303904.13559437107</v>
      </c>
      <c r="Q3" s="8">
        <f t="shared" ref="Q3:Q50" si="7">D$55*$J3</f>
        <v>250163.18116330984</v>
      </c>
      <c r="R3" s="8">
        <f t="shared" ref="R3:R50" si="8">E$55*$J3</f>
        <v>249437.19857229083</v>
      </c>
      <c r="S3" s="8">
        <f t="shared" ref="S3:S50" si="9">F$55*$J3</f>
        <v>306077.7555207113</v>
      </c>
      <c r="T3" s="8">
        <f t="shared" ref="T3:T50" si="10">G$55*$J3</f>
        <v>349178.61662431352</v>
      </c>
      <c r="U3" s="8">
        <f t="shared" ref="U3:U50" si="11">H$55*$J3</f>
        <v>366713.35325165984</v>
      </c>
      <c r="V3" s="8">
        <f t="shared" ref="V3:V50" si="12">I$55*$J3</f>
        <v>348517.22303682694</v>
      </c>
      <c r="W3" s="8">
        <f t="shared" ref="W3:W50" si="13">J$55*$J3</f>
        <v>289800.06662453938</v>
      </c>
      <c r="X3" s="8">
        <f t="shared" ref="X3:X50" si="14">K$55*$J3</f>
        <v>269497.97332760924</v>
      </c>
      <c r="Y3" s="8">
        <f t="shared" ref="Y3:Y50" si="15">L$55*$J3</f>
        <v>348188.0875548739</v>
      </c>
    </row>
    <row r="4" spans="1:25" x14ac:dyDescent="0.45">
      <c r="A4" t="s">
        <v>8</v>
      </c>
      <c r="B4">
        <v>1653.8</v>
      </c>
      <c r="C4">
        <v>2</v>
      </c>
      <c r="D4">
        <v>1985</v>
      </c>
      <c r="E4">
        <f t="shared" si="1"/>
        <v>40</v>
      </c>
      <c r="H4">
        <f t="shared" ref="H4:H50" si="16">1+(E4/$F$2)</f>
        <v>2</v>
      </c>
      <c r="I4">
        <f t="shared" si="2"/>
        <v>1653.8</v>
      </c>
      <c r="J4">
        <f t="shared" si="3"/>
        <v>1.2372930488189738E-3</v>
      </c>
      <c r="M4" s="7" t="s">
        <v>8</v>
      </c>
      <c r="N4" s="8">
        <f t="shared" si="4"/>
        <v>2786.6309096328732</v>
      </c>
      <c r="O4" s="8">
        <f t="shared" si="5"/>
        <v>2378.2100261200671</v>
      </c>
      <c r="P4" s="8">
        <f t="shared" si="6"/>
        <v>2470.9667680115426</v>
      </c>
      <c r="Q4" s="8">
        <f t="shared" si="7"/>
        <v>2034.0128179750873</v>
      </c>
      <c r="R4" s="8">
        <f t="shared" si="8"/>
        <v>2028.1100392812257</v>
      </c>
      <c r="S4" s="8">
        <f t="shared" si="9"/>
        <v>2488.6399154788191</v>
      </c>
      <c r="T4" s="8">
        <f t="shared" si="10"/>
        <v>2839.0819890997973</v>
      </c>
      <c r="U4" s="8">
        <f t="shared" si="11"/>
        <v>2981.6524460870564</v>
      </c>
      <c r="V4" s="8">
        <f t="shared" si="12"/>
        <v>2833.7043670675766</v>
      </c>
      <c r="W4" s="8">
        <f t="shared" si="13"/>
        <v>2356.2901919589121</v>
      </c>
      <c r="X4" s="8">
        <f t="shared" si="14"/>
        <v>2191.2190659616604</v>
      </c>
      <c r="Y4" s="8">
        <f t="shared" si="15"/>
        <v>2831.0282506781473</v>
      </c>
    </row>
    <row r="5" spans="1:25" ht="22.5" x14ac:dyDescent="0.45">
      <c r="A5" t="s">
        <v>9</v>
      </c>
      <c r="B5" s="3">
        <v>3523.29</v>
      </c>
      <c r="C5">
        <v>4</v>
      </c>
      <c r="D5" s="1">
        <v>2010</v>
      </c>
      <c r="E5">
        <f t="shared" si="1"/>
        <v>15</v>
      </c>
      <c r="H5">
        <f>1+(E5/$F$2)</f>
        <v>1.375</v>
      </c>
      <c r="I5">
        <f t="shared" si="2"/>
        <v>10249.570909090909</v>
      </c>
      <c r="J5">
        <f t="shared" si="3"/>
        <v>7.6682324580936946E-3</v>
      </c>
      <c r="M5" s="7" t="s">
        <v>9</v>
      </c>
      <c r="N5" s="8">
        <f t="shared" si="4"/>
        <v>17270.390074825635</v>
      </c>
      <c r="O5" s="8">
        <f t="shared" si="5"/>
        <v>14739.165739163484</v>
      </c>
      <c r="P5" s="8">
        <f t="shared" si="6"/>
        <v>15314.033802600974</v>
      </c>
      <c r="Q5" s="8">
        <f t="shared" si="7"/>
        <v>12605.973278410616</v>
      </c>
      <c r="R5" s="8">
        <f t="shared" si="8"/>
        <v>12569.39028845814</v>
      </c>
      <c r="S5" s="8">
        <f t="shared" si="9"/>
        <v>15423.564687927295</v>
      </c>
      <c r="T5" s="8">
        <f t="shared" si="10"/>
        <v>17595.460251542652</v>
      </c>
      <c r="U5" s="8">
        <f t="shared" si="11"/>
        <v>18479.053194118784</v>
      </c>
      <c r="V5" s="8">
        <f t="shared" si="12"/>
        <v>17562.131966174689</v>
      </c>
      <c r="W5" s="8">
        <f t="shared" si="13"/>
        <v>14603.315639665196</v>
      </c>
      <c r="X5" s="8">
        <f t="shared" si="14"/>
        <v>13580.272822545645</v>
      </c>
      <c r="Y5" s="8">
        <f t="shared" si="15"/>
        <v>17545.546499555727</v>
      </c>
    </row>
    <row r="6" spans="1:25" ht="22.5" x14ac:dyDescent="0.45">
      <c r="A6" t="s">
        <v>10</v>
      </c>
      <c r="B6" s="2">
        <v>8869.7099999999991</v>
      </c>
      <c r="C6">
        <v>12</v>
      </c>
      <c r="D6" s="1">
        <v>2021</v>
      </c>
      <c r="E6">
        <f t="shared" si="1"/>
        <v>4</v>
      </c>
      <c r="H6">
        <f t="shared" si="16"/>
        <v>1.1000000000000001</v>
      </c>
      <c r="I6">
        <f>B6*C6/H6</f>
        <v>96760.472727272703</v>
      </c>
      <c r="J6">
        <f t="shared" si="3"/>
        <v>7.2391498552359657E-2</v>
      </c>
      <c r="M6" s="7" t="s">
        <v>10</v>
      </c>
      <c r="N6" s="8">
        <f t="shared" si="4"/>
        <v>163040.10408302501</v>
      </c>
      <c r="O6" s="8">
        <f t="shared" si="5"/>
        <v>139144.2292732599</v>
      </c>
      <c r="P6" s="8">
        <f t="shared" si="6"/>
        <v>144571.23749315395</v>
      </c>
      <c r="Q6" s="8">
        <f t="shared" si="7"/>
        <v>119005.9510222527</v>
      </c>
      <c r="R6" s="8">
        <f t="shared" si="8"/>
        <v>118660.591452279</v>
      </c>
      <c r="S6" s="8">
        <f t="shared" si="9"/>
        <v>145605.25738885626</v>
      </c>
      <c r="T6" s="8">
        <f t="shared" si="10"/>
        <v>166108.9100113569</v>
      </c>
      <c r="U6" s="8">
        <f t="shared" si="11"/>
        <v>174450.41733692863</v>
      </c>
      <c r="V6" s="8">
        <f t="shared" si="12"/>
        <v>165794.27628902878</v>
      </c>
      <c r="W6" s="8">
        <f t="shared" si="13"/>
        <v>137861.74438056623</v>
      </c>
      <c r="X6" s="8">
        <f t="shared" si="14"/>
        <v>128203.76869722045</v>
      </c>
      <c r="Y6" s="8">
        <f t="shared" si="15"/>
        <v>165637.70216463986</v>
      </c>
    </row>
    <row r="7" spans="1:25" ht="22.5" x14ac:dyDescent="0.45">
      <c r="A7" t="s">
        <v>11</v>
      </c>
      <c r="B7" s="3">
        <v>16861.43</v>
      </c>
      <c r="C7">
        <v>6</v>
      </c>
      <c r="D7">
        <v>2003</v>
      </c>
      <c r="E7">
        <f t="shared" si="1"/>
        <v>22</v>
      </c>
      <c r="H7">
        <f t="shared" si="16"/>
        <v>1.55</v>
      </c>
      <c r="I7">
        <f t="shared" si="2"/>
        <v>65270.051612903226</v>
      </c>
      <c r="J7">
        <f t="shared" si="3"/>
        <v>4.8831890891704442E-2</v>
      </c>
      <c r="M7" s="7" t="s">
        <v>11</v>
      </c>
      <c r="N7" s="8">
        <f t="shared" si="4"/>
        <v>109979.16513354039</v>
      </c>
      <c r="O7" s="8">
        <f t="shared" si="5"/>
        <v>93860.134932386442</v>
      </c>
      <c r="P7" s="8">
        <f t="shared" si="6"/>
        <v>97520.938736172466</v>
      </c>
      <c r="Q7" s="8">
        <f t="shared" si="7"/>
        <v>80275.802158991821</v>
      </c>
      <c r="R7" s="8">
        <f t="shared" si="8"/>
        <v>80042.838880476949</v>
      </c>
      <c r="S7" s="8">
        <f t="shared" si="9"/>
        <v>98218.43979274013</v>
      </c>
      <c r="T7" s="8">
        <f t="shared" si="10"/>
        <v>112049.23688584333</v>
      </c>
      <c r="U7" s="8">
        <f t="shared" si="11"/>
        <v>117676.02433658321</v>
      </c>
      <c r="V7" s="8">
        <f t="shared" si="12"/>
        <v>111836.99981509855</v>
      </c>
      <c r="W7" s="8">
        <f t="shared" si="13"/>
        <v>92995.031106624636</v>
      </c>
      <c r="X7" s="8">
        <f t="shared" si="14"/>
        <v>86480.216187262762</v>
      </c>
      <c r="Y7" s="8">
        <f t="shared" si="15"/>
        <v>111731.38229492671</v>
      </c>
    </row>
    <row r="8" spans="1:25" x14ac:dyDescent="0.45">
      <c r="A8" t="s">
        <v>12</v>
      </c>
      <c r="B8">
        <v>992.31</v>
      </c>
      <c r="C8">
        <v>1</v>
      </c>
      <c r="D8">
        <v>2024</v>
      </c>
      <c r="E8">
        <f t="shared" si="1"/>
        <v>1</v>
      </c>
      <c r="H8">
        <f t="shared" si="16"/>
        <v>1.0249999999999999</v>
      </c>
      <c r="I8">
        <f t="shared" si="2"/>
        <v>968.10731707317075</v>
      </c>
      <c r="J8">
        <f t="shared" si="3"/>
        <v>7.242909988665016E-4</v>
      </c>
      <c r="M8" s="7" t="s">
        <v>12</v>
      </c>
      <c r="N8" s="8">
        <f t="shared" si="4"/>
        <v>1631.2478979307355</v>
      </c>
      <c r="O8" s="8">
        <f t="shared" si="5"/>
        <v>1392.1650307314144</v>
      </c>
      <c r="P8" s="8">
        <f t="shared" si="6"/>
        <v>1446.463301703119</v>
      </c>
      <c r="Q8" s="8">
        <f t="shared" si="7"/>
        <v>1190.6776466938575</v>
      </c>
      <c r="R8" s="8">
        <f t="shared" si="8"/>
        <v>1187.2222571397449</v>
      </c>
      <c r="S8" s="8">
        <f t="shared" si="9"/>
        <v>1456.8088715294484</v>
      </c>
      <c r="T8" s="8">
        <f t="shared" si="10"/>
        <v>1661.9518970964843</v>
      </c>
      <c r="U8" s="8">
        <f t="shared" si="11"/>
        <v>1745.410297512394</v>
      </c>
      <c r="V8" s="8">
        <f t="shared" si="12"/>
        <v>1658.8039256139309</v>
      </c>
      <c r="W8" s="8">
        <f t="shared" si="13"/>
        <v>1379.3335203671354</v>
      </c>
      <c r="X8" s="8">
        <f t="shared" si="14"/>
        <v>1282.703598420439</v>
      </c>
      <c r="Y8" s="8">
        <f t="shared" si="15"/>
        <v>1657.2373710983027</v>
      </c>
    </row>
    <row r="9" spans="1:25" ht="22.5" x14ac:dyDescent="0.45">
      <c r="A9" t="s">
        <v>13</v>
      </c>
      <c r="B9" s="3">
        <v>10860.8</v>
      </c>
      <c r="C9">
        <v>10</v>
      </c>
      <c r="D9">
        <v>2010</v>
      </c>
      <c r="E9">
        <f t="shared" si="1"/>
        <v>15</v>
      </c>
      <c r="H9">
        <f t="shared" si="16"/>
        <v>1.375</v>
      </c>
      <c r="I9">
        <f t="shared" si="2"/>
        <v>78987.636363636368</v>
      </c>
      <c r="J9">
        <f t="shared" si="3"/>
        <v>5.909472331319874E-2</v>
      </c>
      <c r="M9" s="7" t="s">
        <v>13</v>
      </c>
      <c r="N9" s="8">
        <f t="shared" si="4"/>
        <v>133093.11220809689</v>
      </c>
      <c r="O9" s="8">
        <f t="shared" si="5"/>
        <v>113586.40025367396</v>
      </c>
      <c r="P9" s="8">
        <f t="shared" si="6"/>
        <v>118016.58274176171</v>
      </c>
      <c r="Q9" s="8">
        <f t="shared" si="7"/>
        <v>97147.094464379901</v>
      </c>
      <c r="R9" s="8">
        <f t="shared" si="8"/>
        <v>96865.170085975158</v>
      </c>
      <c r="S9" s="8">
        <f t="shared" si="9"/>
        <v>118860.67522304492</v>
      </c>
      <c r="T9" s="8">
        <f t="shared" si="10"/>
        <v>135598.24389984531</v>
      </c>
      <c r="U9" s="8">
        <f t="shared" si="11"/>
        <v>142407.59413125608</v>
      </c>
      <c r="V9" s="8">
        <f t="shared" si="12"/>
        <v>135341.40168580366</v>
      </c>
      <c r="W9" s="8">
        <f t="shared" si="13"/>
        <v>112539.48049924626</v>
      </c>
      <c r="X9" s="8">
        <f t="shared" si="14"/>
        <v>104655.46908649568</v>
      </c>
      <c r="Y9" s="8">
        <f t="shared" si="15"/>
        <v>135213.58689064402</v>
      </c>
    </row>
    <row r="10" spans="1:25" ht="22.5" x14ac:dyDescent="0.45">
      <c r="A10" t="s">
        <v>14</v>
      </c>
      <c r="B10" s="1">
        <v>359.7</v>
      </c>
      <c r="C10">
        <v>1</v>
      </c>
      <c r="D10">
        <v>1977</v>
      </c>
      <c r="E10">
        <f t="shared" si="1"/>
        <v>48</v>
      </c>
      <c r="H10">
        <f t="shared" si="16"/>
        <v>2.2000000000000002</v>
      </c>
      <c r="I10">
        <f t="shared" si="2"/>
        <v>163.49999999999997</v>
      </c>
      <c r="J10">
        <f t="shared" si="3"/>
        <v>1.2232277995035808E-4</v>
      </c>
      <c r="M10" s="7" t="s">
        <v>14</v>
      </c>
      <c r="N10" s="8">
        <f t="shared" si="4"/>
        <v>275.49531607508447</v>
      </c>
      <c r="O10" s="8">
        <f t="shared" si="5"/>
        <v>235.11751074533251</v>
      </c>
      <c r="P10" s="8">
        <f t="shared" si="6"/>
        <v>244.28774130480539</v>
      </c>
      <c r="Q10" s="8">
        <f t="shared" si="7"/>
        <v>201.08906502535177</v>
      </c>
      <c r="R10" s="8">
        <f t="shared" si="8"/>
        <v>200.50549729258699</v>
      </c>
      <c r="S10" s="8">
        <f t="shared" si="9"/>
        <v>246.03496564323791</v>
      </c>
      <c r="T10" s="8">
        <f t="shared" si="10"/>
        <v>280.68079889818409</v>
      </c>
      <c r="U10" s="8">
        <f t="shared" si="11"/>
        <v>294.77577393592554</v>
      </c>
      <c r="V10" s="8">
        <f t="shared" si="12"/>
        <v>280.14914984614143</v>
      </c>
      <c r="W10" s="8">
        <f t="shared" si="13"/>
        <v>232.95044526864316</v>
      </c>
      <c r="X10" s="8">
        <f t="shared" si="14"/>
        <v>216.63098154839244</v>
      </c>
      <c r="Y10" s="8">
        <f t="shared" si="15"/>
        <v>279.88458035184243</v>
      </c>
    </row>
    <row r="11" spans="1:25" ht="22.5" x14ac:dyDescent="0.45">
      <c r="A11" t="s">
        <v>15</v>
      </c>
      <c r="B11" s="1">
        <v>157.4</v>
      </c>
      <c r="C11">
        <v>1</v>
      </c>
      <c r="D11" s="1">
        <v>1993</v>
      </c>
      <c r="E11">
        <f t="shared" si="1"/>
        <v>32</v>
      </c>
      <c r="H11">
        <f t="shared" si="16"/>
        <v>1.8</v>
      </c>
      <c r="I11">
        <f t="shared" si="2"/>
        <v>87.444444444444443</v>
      </c>
      <c r="J11">
        <f t="shared" si="3"/>
        <v>6.5421697465804833E-5</v>
      </c>
      <c r="M11" s="7" t="s">
        <v>15</v>
      </c>
      <c r="N11" s="8">
        <f t="shared" si="4"/>
        <v>147.34272086380668</v>
      </c>
      <c r="O11" s="8">
        <f t="shared" si="5"/>
        <v>125.74752358584892</v>
      </c>
      <c r="P11" s="8">
        <f t="shared" si="6"/>
        <v>130.6520233821827</v>
      </c>
      <c r="Q11" s="8">
        <f t="shared" si="7"/>
        <v>107.54814418956971</v>
      </c>
      <c r="R11" s="8">
        <f t="shared" si="8"/>
        <v>107.23603558903565</v>
      </c>
      <c r="S11" s="8">
        <f t="shared" si="9"/>
        <v>131.58648859070897</v>
      </c>
      <c r="T11" s="8">
        <f t="shared" si="10"/>
        <v>150.11606437843756</v>
      </c>
      <c r="U11" s="8">
        <f t="shared" si="11"/>
        <v>157.65445741595204</v>
      </c>
      <c r="V11" s="8">
        <f t="shared" si="12"/>
        <v>149.83172336317588</v>
      </c>
      <c r="W11" s="8">
        <f t="shared" si="13"/>
        <v>124.58851541041263</v>
      </c>
      <c r="X11" s="8">
        <f t="shared" si="14"/>
        <v>115.86040263580351</v>
      </c>
      <c r="Y11" s="8">
        <f t="shared" si="15"/>
        <v>149.69022408216105</v>
      </c>
    </row>
    <row r="12" spans="1:25" ht="22.5" x14ac:dyDescent="0.45">
      <c r="A12" t="s">
        <v>16</v>
      </c>
      <c r="B12" s="1">
        <v>30</v>
      </c>
      <c r="C12">
        <v>1</v>
      </c>
      <c r="D12">
        <v>1999</v>
      </c>
      <c r="E12">
        <f t="shared" si="1"/>
        <v>26</v>
      </c>
      <c r="H12">
        <f t="shared" si="16"/>
        <v>1.65</v>
      </c>
      <c r="I12">
        <f t="shared" si="2"/>
        <v>18.181818181818183</v>
      </c>
      <c r="J12">
        <f t="shared" si="3"/>
        <v>1.3602755624171043E-5</v>
      </c>
      <c r="M12" s="7" t="s">
        <v>16</v>
      </c>
      <c r="N12" s="8">
        <f t="shared" si="4"/>
        <v>30.636120775655776</v>
      </c>
      <c r="O12" s="8">
        <f t="shared" si="5"/>
        <v>26.145956157390334</v>
      </c>
      <c r="P12" s="8">
        <f t="shared" si="6"/>
        <v>27.165720467590262</v>
      </c>
      <c r="Q12" s="8">
        <f t="shared" si="7"/>
        <v>22.361864334206484</v>
      </c>
      <c r="R12" s="8">
        <f t="shared" si="8"/>
        <v>22.29696939589514</v>
      </c>
      <c r="S12" s="8">
        <f t="shared" si="9"/>
        <v>27.360018420154347</v>
      </c>
      <c r="T12" s="8">
        <f t="shared" si="10"/>
        <v>31.212766071524506</v>
      </c>
      <c r="U12" s="8">
        <f t="shared" si="11"/>
        <v>32.780180587814918</v>
      </c>
      <c r="V12" s="8">
        <f t="shared" si="12"/>
        <v>31.153644686810289</v>
      </c>
      <c r="W12" s="8">
        <f t="shared" si="13"/>
        <v>25.904970282862745</v>
      </c>
      <c r="X12" s="8">
        <f t="shared" si="14"/>
        <v>24.090184214444538</v>
      </c>
      <c r="Y12" s="8">
        <f t="shared" si="15"/>
        <v>31.124223558725884</v>
      </c>
    </row>
    <row r="13" spans="1:25" ht="22.5" x14ac:dyDescent="0.45">
      <c r="A13" t="s">
        <v>17</v>
      </c>
      <c r="B13" s="1">
        <v>9759.76</v>
      </c>
      <c r="C13">
        <v>14</v>
      </c>
      <c r="D13">
        <v>2019</v>
      </c>
      <c r="E13">
        <f t="shared" si="1"/>
        <v>6</v>
      </c>
      <c r="H13">
        <f t="shared" si="16"/>
        <v>1.1499999999999999</v>
      </c>
      <c r="I13">
        <f t="shared" si="2"/>
        <v>118814.46956521741</v>
      </c>
      <c r="J13">
        <f t="shared" si="3"/>
        <v>8.8891230676113805E-2</v>
      </c>
      <c r="M13" s="7" t="s">
        <v>17</v>
      </c>
      <c r="N13" s="8">
        <f t="shared" si="4"/>
        <v>200200.79417225125</v>
      </c>
      <c r="O13" s="8">
        <f t="shared" si="5"/>
        <v>170858.48516636691</v>
      </c>
      <c r="P13" s="8">
        <f t="shared" si="6"/>
        <v>177522.43672425384</v>
      </c>
      <c r="Q13" s="8">
        <f t="shared" si="7"/>
        <v>146130.21771469532</v>
      </c>
      <c r="R13" s="8">
        <f t="shared" si="8"/>
        <v>145706.14254268416</v>
      </c>
      <c r="S13" s="8">
        <f t="shared" si="9"/>
        <v>178792.13417368688</v>
      </c>
      <c r="T13" s="8">
        <f t="shared" si="10"/>
        <v>203969.05344482692</v>
      </c>
      <c r="U13" s="8">
        <f t="shared" si="11"/>
        <v>214211.78728362959</v>
      </c>
      <c r="V13" s="8">
        <f t="shared" si="12"/>
        <v>203582.70726676396</v>
      </c>
      <c r="W13" s="8">
        <f t="shared" si="13"/>
        <v>169283.6916793581</v>
      </c>
      <c r="X13" s="8">
        <f t="shared" si="14"/>
        <v>157424.43525421803</v>
      </c>
      <c r="Y13" s="8">
        <f t="shared" si="15"/>
        <v>203390.44620175922</v>
      </c>
    </row>
    <row r="14" spans="1:25" ht="22.5" x14ac:dyDescent="0.45">
      <c r="A14" t="s">
        <v>18</v>
      </c>
      <c r="B14" s="1">
        <v>264</v>
      </c>
      <c r="C14">
        <v>1</v>
      </c>
      <c r="D14">
        <v>1992</v>
      </c>
      <c r="E14">
        <f t="shared" si="1"/>
        <v>33</v>
      </c>
      <c r="H14">
        <f t="shared" si="16"/>
        <v>1.825</v>
      </c>
      <c r="I14">
        <f t="shared" si="2"/>
        <v>144.65753424657535</v>
      </c>
      <c r="J14">
        <f t="shared" si="3"/>
        <v>1.0822575981532249E-4</v>
      </c>
      <c r="M14" s="7" t="s">
        <v>18</v>
      </c>
      <c r="N14" s="8">
        <f t="shared" si="4"/>
        <v>243.7460129657654</v>
      </c>
      <c r="O14" s="8">
        <f t="shared" si="5"/>
        <v>208.02152515359322</v>
      </c>
      <c r="P14" s="8">
        <f t="shared" si="6"/>
        <v>216.13493763803319</v>
      </c>
      <c r="Q14" s="8">
        <f t="shared" si="7"/>
        <v>177.91466856585103</v>
      </c>
      <c r="R14" s="8">
        <f t="shared" si="8"/>
        <v>177.39835376898489</v>
      </c>
      <c r="S14" s="8">
        <f t="shared" si="9"/>
        <v>217.68080408802251</v>
      </c>
      <c r="T14" s="8">
        <f t="shared" si="10"/>
        <v>248.33389773070456</v>
      </c>
      <c r="U14" s="8">
        <f t="shared" si="11"/>
        <v>260.80450527949182</v>
      </c>
      <c r="V14" s="8">
        <f t="shared" si="12"/>
        <v>247.86351827533446</v>
      </c>
      <c r="W14" s="8">
        <f t="shared" si="13"/>
        <v>206.10420192173535</v>
      </c>
      <c r="X14" s="8">
        <f t="shared" si="14"/>
        <v>191.66546564040254</v>
      </c>
      <c r="Y14" s="8">
        <f t="shared" si="15"/>
        <v>247.6294389439451</v>
      </c>
    </row>
    <row r="15" spans="1:25" ht="22.5" x14ac:dyDescent="0.45">
      <c r="A15" t="s">
        <v>19</v>
      </c>
      <c r="B15" s="3">
        <v>7495.64</v>
      </c>
      <c r="C15">
        <v>7</v>
      </c>
      <c r="D15" s="1">
        <v>1999</v>
      </c>
      <c r="E15">
        <f t="shared" si="1"/>
        <v>26</v>
      </c>
      <c r="H15">
        <f t="shared" si="16"/>
        <v>1.65</v>
      </c>
      <c r="I15">
        <f t="shared" si="2"/>
        <v>31799.684848484852</v>
      </c>
      <c r="J15">
        <f t="shared" si="3"/>
        <v>2.3790983805577669E-2</v>
      </c>
      <c r="M15" s="7" t="s">
        <v>19</v>
      </c>
      <c r="N15" s="8">
        <f t="shared" si="4"/>
        <v>53582.044210528504</v>
      </c>
      <c r="O15" s="8">
        <f t="shared" si="5"/>
        <v>45728.824122702295</v>
      </c>
      <c r="P15" s="8">
        <f t="shared" si="6"/>
        <v>47512.374225327265</v>
      </c>
      <c r="Q15" s="8">
        <f t="shared" si="7"/>
        <v>39110.513114878682</v>
      </c>
      <c r="R15" s="8">
        <f t="shared" si="8"/>
        <v>38997.012992617732</v>
      </c>
      <c r="S15" s="8">
        <f t="shared" si="9"/>
        <v>47852.197976530668</v>
      </c>
      <c r="T15" s="8">
        <f t="shared" si="10"/>
        <v>54590.586837817791</v>
      </c>
      <c r="U15" s="8">
        <f t="shared" si="11"/>
        <v>57331.967658291433</v>
      </c>
      <c r="V15" s="8">
        <f t="shared" si="12"/>
        <v>54487.18456072329</v>
      </c>
      <c r="W15" s="8">
        <f t="shared" si="13"/>
        <v>45307.344005242034</v>
      </c>
      <c r="X15" s="8">
        <f t="shared" si="14"/>
        <v>42133.314627870444</v>
      </c>
      <c r="Y15" s="8">
        <f t="shared" si="15"/>
        <v>54435.727517669882</v>
      </c>
    </row>
    <row r="16" spans="1:25" ht="22.5" x14ac:dyDescent="0.45">
      <c r="A16" t="s">
        <v>20</v>
      </c>
      <c r="B16" s="3">
        <v>4443.3</v>
      </c>
      <c r="C16">
        <v>4</v>
      </c>
      <c r="D16">
        <v>1990</v>
      </c>
      <c r="E16">
        <f t="shared" si="1"/>
        <v>35</v>
      </c>
      <c r="H16">
        <f t="shared" si="16"/>
        <v>1.875</v>
      </c>
      <c r="I16">
        <f t="shared" si="2"/>
        <v>9479.0400000000009</v>
      </c>
      <c r="J16">
        <f t="shared" si="3"/>
        <v>7.0917585569458255E-3</v>
      </c>
      <c r="M16" s="7" t="s">
        <v>20</v>
      </c>
      <c r="N16" s="8">
        <f t="shared" si="4"/>
        <v>15972.055785249966</v>
      </c>
      <c r="O16" s="8">
        <f t="shared" si="5"/>
        <v>13631.121033978208</v>
      </c>
      <c r="P16" s="8">
        <f t="shared" si="6"/>
        <v>14162.772301760873</v>
      </c>
      <c r="Q16" s="8">
        <f t="shared" si="7"/>
        <v>11658.295357418414</v>
      </c>
      <c r="R16" s="8">
        <f t="shared" si="8"/>
        <v>11624.462563035622</v>
      </c>
      <c r="S16" s="8">
        <f t="shared" si="9"/>
        <v>14264.068995295891</v>
      </c>
      <c r="T16" s="8">
        <f t="shared" si="10"/>
        <v>16272.688195644301</v>
      </c>
      <c r="U16" s="8">
        <f t="shared" si="11"/>
        <v>17089.855364951662</v>
      </c>
      <c r="V16" s="8">
        <f t="shared" si="12"/>
        <v>16241.865427263419</v>
      </c>
      <c r="W16" s="8">
        <f t="shared" si="13"/>
        <v>13505.4837230537</v>
      </c>
      <c r="X16" s="8">
        <f t="shared" si="14"/>
        <v>12559.350087684857</v>
      </c>
      <c r="Y16" s="8">
        <f t="shared" si="15"/>
        <v>16226.526804515774</v>
      </c>
    </row>
    <row r="17" spans="1:25" ht="22.5" x14ac:dyDescent="0.45">
      <c r="A17" t="s">
        <v>21</v>
      </c>
      <c r="B17" s="3">
        <v>8753.7999999999993</v>
      </c>
      <c r="C17">
        <v>6</v>
      </c>
      <c r="D17">
        <v>1980</v>
      </c>
      <c r="E17">
        <f t="shared" si="1"/>
        <v>45</v>
      </c>
      <c r="H17">
        <f t="shared" si="16"/>
        <v>2.125</v>
      </c>
      <c r="I17">
        <f t="shared" si="2"/>
        <v>24716.611764705882</v>
      </c>
      <c r="J17">
        <f t="shared" si="3"/>
        <v>1.8491771633104278E-2</v>
      </c>
      <c r="M17" s="7" t="s">
        <v>21</v>
      </c>
      <c r="N17" s="8">
        <f t="shared" si="4"/>
        <v>41647.160675368803</v>
      </c>
      <c r="O17" s="8">
        <f t="shared" si="5"/>
        <v>35543.169615758088</v>
      </c>
      <c r="P17" s="8">
        <f t="shared" si="6"/>
        <v>36929.451135827403</v>
      </c>
      <c r="Q17" s="8">
        <f t="shared" si="7"/>
        <v>30399.02354959826</v>
      </c>
      <c r="R17" s="8">
        <f t="shared" si="8"/>
        <v>30310.804484832777</v>
      </c>
      <c r="S17" s="8">
        <f t="shared" si="9"/>
        <v>37193.582424138607</v>
      </c>
      <c r="T17" s="8">
        <f t="shared" si="10"/>
        <v>42431.060160085028</v>
      </c>
      <c r="U17" s="8">
        <f t="shared" si="11"/>
        <v>44561.824844128314</v>
      </c>
      <c r="V17" s="8">
        <f t="shared" si="12"/>
        <v>42350.689742871502</v>
      </c>
      <c r="W17" s="8">
        <f t="shared" si="13"/>
        <v>35215.570129176878</v>
      </c>
      <c r="X17" s="8">
        <f t="shared" si="14"/>
        <v>32748.525181276938</v>
      </c>
      <c r="Y17" s="8">
        <f t="shared" si="15"/>
        <v>42310.694259841701</v>
      </c>
    </row>
    <row r="18" spans="1:25" ht="22.5" x14ac:dyDescent="0.45">
      <c r="A18" t="s">
        <v>22</v>
      </c>
      <c r="B18" s="1">
        <v>60</v>
      </c>
      <c r="C18">
        <v>1</v>
      </c>
      <c r="D18">
        <v>1999</v>
      </c>
      <c r="E18">
        <f t="shared" si="1"/>
        <v>26</v>
      </c>
      <c r="H18">
        <f t="shared" si="16"/>
        <v>1.65</v>
      </c>
      <c r="I18">
        <f t="shared" si="2"/>
        <v>36.363636363636367</v>
      </c>
      <c r="J18">
        <f t="shared" si="3"/>
        <v>2.7205511248342087E-5</v>
      </c>
      <c r="M18" s="7" t="s">
        <v>22</v>
      </c>
      <c r="N18" s="8">
        <f t="shared" si="4"/>
        <v>61.272241551311552</v>
      </c>
      <c r="O18" s="8">
        <f t="shared" si="5"/>
        <v>52.291912314780667</v>
      </c>
      <c r="P18" s="8">
        <f t="shared" si="6"/>
        <v>54.331440935180524</v>
      </c>
      <c r="Q18" s="8">
        <f t="shared" si="7"/>
        <v>44.723728668412967</v>
      </c>
      <c r="R18" s="8">
        <f t="shared" si="8"/>
        <v>44.593938791790279</v>
      </c>
      <c r="S18" s="8">
        <f t="shared" si="9"/>
        <v>54.720036840308694</v>
      </c>
      <c r="T18" s="8">
        <f t="shared" si="10"/>
        <v>62.425532143049011</v>
      </c>
      <c r="U18" s="8">
        <f t="shared" si="11"/>
        <v>65.560361175629836</v>
      </c>
      <c r="V18" s="8">
        <f t="shared" si="12"/>
        <v>62.307289373620577</v>
      </c>
      <c r="W18" s="8">
        <f t="shared" si="13"/>
        <v>51.809940565725491</v>
      </c>
      <c r="X18" s="8">
        <f t="shared" si="14"/>
        <v>48.180368428889075</v>
      </c>
      <c r="Y18" s="8">
        <f t="shared" si="15"/>
        <v>62.248447117451768</v>
      </c>
    </row>
    <row r="19" spans="1:25" ht="22.5" x14ac:dyDescent="0.45">
      <c r="A19" t="s">
        <v>23</v>
      </c>
      <c r="B19" s="1">
        <v>30</v>
      </c>
      <c r="C19">
        <v>1</v>
      </c>
      <c r="D19">
        <v>2009</v>
      </c>
      <c r="E19">
        <f t="shared" si="1"/>
        <v>16</v>
      </c>
      <c r="H19">
        <f t="shared" si="16"/>
        <v>1.4</v>
      </c>
      <c r="I19">
        <f t="shared" si="2"/>
        <v>21.428571428571431</v>
      </c>
      <c r="J19">
        <f t="shared" si="3"/>
        <v>1.6031819128487302E-5</v>
      </c>
      <c r="M19" s="7" t="s">
        <v>23</v>
      </c>
      <c r="N19" s="8">
        <f t="shared" si="4"/>
        <v>36.106856628451453</v>
      </c>
      <c r="O19" s="8">
        <f t="shared" si="5"/>
        <v>30.814876899781463</v>
      </c>
      <c r="P19" s="8">
        <f t="shared" si="6"/>
        <v>32.016741979659955</v>
      </c>
      <c r="Q19" s="8">
        <f t="shared" si="7"/>
        <v>26.355054393886213</v>
      </c>
      <c r="R19" s="8">
        <f t="shared" si="8"/>
        <v>26.278571073733559</v>
      </c>
      <c r="S19" s="8">
        <f t="shared" si="9"/>
        <v>32.24573599518191</v>
      </c>
      <c r="T19" s="8">
        <f t="shared" si="10"/>
        <v>36.786474298582455</v>
      </c>
      <c r="U19" s="8">
        <f t="shared" si="11"/>
        <v>38.633784264210441</v>
      </c>
      <c r="V19" s="8">
        <f t="shared" si="12"/>
        <v>36.7167955237407</v>
      </c>
      <c r="W19" s="8">
        <f t="shared" si="13"/>
        <v>30.53085783337395</v>
      </c>
      <c r="X19" s="8">
        <f t="shared" si="14"/>
        <v>28.392002824166774</v>
      </c>
      <c r="Y19" s="8">
        <f t="shared" si="15"/>
        <v>36.682120622784076</v>
      </c>
    </row>
    <row r="20" spans="1:25" ht="22.5" x14ac:dyDescent="0.45">
      <c r="A20" t="s">
        <v>24</v>
      </c>
      <c r="B20" s="3">
        <v>10093.280000000001</v>
      </c>
      <c r="C20">
        <v>8</v>
      </c>
      <c r="D20">
        <v>2000</v>
      </c>
      <c r="E20">
        <f t="shared" si="1"/>
        <v>25</v>
      </c>
      <c r="H20">
        <f t="shared" si="16"/>
        <v>1.625</v>
      </c>
      <c r="I20">
        <f t="shared" si="2"/>
        <v>49689.993846153848</v>
      </c>
      <c r="J20">
        <f t="shared" si="3"/>
        <v>3.7175646379068651E-2</v>
      </c>
      <c r="M20" s="7" t="s">
        <v>24</v>
      </c>
      <c r="N20" s="8">
        <f t="shared" si="4"/>
        <v>83726.975904679872</v>
      </c>
      <c r="O20" s="8">
        <f t="shared" si="5"/>
        <v>71455.582030939346</v>
      </c>
      <c r="P20" s="8">
        <f t="shared" si="6"/>
        <v>74242.546557349255</v>
      </c>
      <c r="Q20" s="8">
        <f t="shared" si="7"/>
        <v>61113.849563538592</v>
      </c>
      <c r="R20" s="8">
        <f t="shared" si="8"/>
        <v>60936.494963845049</v>
      </c>
      <c r="S20" s="8">
        <f t="shared" si="9"/>
        <v>74773.553081046877</v>
      </c>
      <c r="T20" s="8">
        <f t="shared" si="10"/>
        <v>85302.918470852062</v>
      </c>
      <c r="U20" s="8">
        <f t="shared" si="11"/>
        <v>89586.58344263841</v>
      </c>
      <c r="V20" s="8">
        <f t="shared" si="12"/>
        <v>85141.342702507653</v>
      </c>
      <c r="W20" s="8">
        <f t="shared" si="13"/>
        <v>70796.97976671363</v>
      </c>
      <c r="X20" s="8">
        <f t="shared" si="14"/>
        <v>65837.260795265378</v>
      </c>
      <c r="Y20" s="8">
        <f t="shared" si="15"/>
        <v>85060.936240467301</v>
      </c>
    </row>
    <row r="21" spans="1:25" ht="22.5" x14ac:dyDescent="0.45">
      <c r="A21" t="s">
        <v>25</v>
      </c>
      <c r="B21" s="4">
        <v>2080</v>
      </c>
      <c r="C21">
        <v>3</v>
      </c>
      <c r="D21">
        <v>1992</v>
      </c>
      <c r="E21">
        <f t="shared" si="1"/>
        <v>33</v>
      </c>
      <c r="H21">
        <f t="shared" si="16"/>
        <v>1.825</v>
      </c>
      <c r="I21">
        <f t="shared" si="2"/>
        <v>3419.178082191781</v>
      </c>
      <c r="J21">
        <f t="shared" si="3"/>
        <v>2.5580634138167133E-3</v>
      </c>
      <c r="M21" s="7" t="s">
        <v>25</v>
      </c>
      <c r="N21" s="8">
        <f t="shared" si="4"/>
        <v>5761.2693973726364</v>
      </c>
      <c r="O21" s="8">
        <f t="shared" si="5"/>
        <v>4916.8724127212936</v>
      </c>
      <c r="P21" s="8">
        <f t="shared" si="6"/>
        <v>5108.6439805353302</v>
      </c>
      <c r="Q21" s="8">
        <f t="shared" si="7"/>
        <v>4205.25580246557</v>
      </c>
      <c r="R21" s="8">
        <f t="shared" si="8"/>
        <v>4193.0519981760062</v>
      </c>
      <c r="S21" s="8">
        <f t="shared" si="9"/>
        <v>5145.1826420805319</v>
      </c>
      <c r="T21" s="8">
        <f t="shared" si="10"/>
        <v>5869.7103099984715</v>
      </c>
      <c r="U21" s="8">
        <f t="shared" si="11"/>
        <v>6164.4701247879884</v>
      </c>
      <c r="V21" s="8">
        <f t="shared" si="12"/>
        <v>5858.5922501442683</v>
      </c>
      <c r="W21" s="8">
        <f t="shared" si="13"/>
        <v>4871.553863604654</v>
      </c>
      <c r="X21" s="8">
        <f t="shared" si="14"/>
        <v>4530.2746424095149</v>
      </c>
      <c r="Y21" s="8">
        <f t="shared" si="15"/>
        <v>5853.0594659477929</v>
      </c>
    </row>
    <row r="22" spans="1:25" ht="22.5" x14ac:dyDescent="0.45">
      <c r="A22" t="s">
        <v>26</v>
      </c>
      <c r="B22" s="3">
        <v>9583.57</v>
      </c>
      <c r="C22">
        <v>9</v>
      </c>
      <c r="D22">
        <v>2010</v>
      </c>
      <c r="E22">
        <f t="shared" si="1"/>
        <v>15</v>
      </c>
      <c r="H22">
        <f t="shared" si="16"/>
        <v>1.375</v>
      </c>
      <c r="I22">
        <f t="shared" si="2"/>
        <v>62728.821818181823</v>
      </c>
      <c r="J22">
        <f t="shared" si="3"/>
        <v>4.6930665858169275E-2</v>
      </c>
      <c r="M22" s="7" t="s">
        <v>26</v>
      </c>
      <c r="N22" s="8">
        <f t="shared" si="4"/>
        <v>105697.2268735025</v>
      </c>
      <c r="O22" s="8">
        <f t="shared" si="5"/>
        <v>90205.776378461247</v>
      </c>
      <c r="P22" s="8">
        <f t="shared" si="6"/>
        <v>93724.050132570235</v>
      </c>
      <c r="Q22" s="8">
        <f t="shared" si="7"/>
        <v>77150.33718385364</v>
      </c>
      <c r="R22" s="8">
        <f t="shared" si="8"/>
        <v>76926.444117630759</v>
      </c>
      <c r="S22" s="8">
        <f t="shared" si="9"/>
        <v>94394.394623101878</v>
      </c>
      <c r="T22" s="8">
        <f t="shared" si="10"/>
        <v>107686.70227442884</v>
      </c>
      <c r="U22" s="8">
        <f t="shared" si="11"/>
        <v>113094.41589934753</v>
      </c>
      <c r="V22" s="8">
        <f t="shared" si="12"/>
        <v>107482.7284600228</v>
      </c>
      <c r="W22" s="8">
        <f t="shared" si="13"/>
        <v>89374.354579344552</v>
      </c>
      <c r="X22" s="8">
        <f t="shared" si="14"/>
        <v>83113.18802352871</v>
      </c>
      <c r="Y22" s="8">
        <f t="shared" si="15"/>
        <v>107381.22306145148</v>
      </c>
    </row>
    <row r="23" spans="1:25" ht="22.5" x14ac:dyDescent="0.45">
      <c r="A23" t="s">
        <v>27</v>
      </c>
      <c r="B23" s="1">
        <v>32.1</v>
      </c>
      <c r="C23">
        <v>1</v>
      </c>
      <c r="D23" s="1">
        <v>1999</v>
      </c>
      <c r="E23">
        <f t="shared" si="1"/>
        <v>26</v>
      </c>
      <c r="H23">
        <f t="shared" si="16"/>
        <v>1.65</v>
      </c>
      <c r="I23">
        <f t="shared" si="2"/>
        <v>19.454545454545457</v>
      </c>
      <c r="J23">
        <f t="shared" si="3"/>
        <v>1.4554948517863016E-5</v>
      </c>
      <c r="M23" s="7" t="s">
        <v>27</v>
      </c>
      <c r="N23" s="8">
        <f t="shared" si="4"/>
        <v>32.780649229951678</v>
      </c>
      <c r="O23" s="8">
        <f t="shared" si="5"/>
        <v>27.976173088407656</v>
      </c>
      <c r="P23" s="8">
        <f t="shared" si="6"/>
        <v>29.06732090032158</v>
      </c>
      <c r="Q23" s="8">
        <f t="shared" si="7"/>
        <v>23.927194837600936</v>
      </c>
      <c r="R23" s="8">
        <f t="shared" si="8"/>
        <v>23.857757253607797</v>
      </c>
      <c r="S23" s="8">
        <f t="shared" si="9"/>
        <v>29.27521970956515</v>
      </c>
      <c r="T23" s="8">
        <f t="shared" si="10"/>
        <v>33.397659696531221</v>
      </c>
      <c r="U23" s="8">
        <f t="shared" si="11"/>
        <v>35.074793228961958</v>
      </c>
      <c r="V23" s="8">
        <f t="shared" si="12"/>
        <v>33.334399814887007</v>
      </c>
      <c r="W23" s="8">
        <f t="shared" si="13"/>
        <v>27.718318202663134</v>
      </c>
      <c r="X23" s="8">
        <f t="shared" si="14"/>
        <v>25.776497109455654</v>
      </c>
      <c r="Y23" s="8">
        <f t="shared" si="15"/>
        <v>33.302919207836695</v>
      </c>
    </row>
    <row r="24" spans="1:25" ht="22.5" x14ac:dyDescent="0.45">
      <c r="A24" t="s">
        <v>28</v>
      </c>
      <c r="B24" s="1">
        <v>157.59</v>
      </c>
      <c r="C24">
        <v>1</v>
      </c>
      <c r="D24">
        <v>2007</v>
      </c>
      <c r="E24">
        <f t="shared" si="1"/>
        <v>18</v>
      </c>
      <c r="H24">
        <f t="shared" si="16"/>
        <v>1.45</v>
      </c>
      <c r="I24">
        <f t="shared" si="2"/>
        <v>108.68275862068965</v>
      </c>
      <c r="J24">
        <f t="shared" si="3"/>
        <v>8.1311175334290551E-5</v>
      </c>
      <c r="M24" s="7" t="s">
        <v>28</v>
      </c>
      <c r="N24" s="8">
        <f t="shared" si="4"/>
        <v>183.12899656341907</v>
      </c>
      <c r="O24" s="8">
        <f t="shared" si="5"/>
        <v>156.28880530784332</v>
      </c>
      <c r="P24" s="8">
        <f t="shared" si="6"/>
        <v>162.38449921849323</v>
      </c>
      <c r="Q24" s="8">
        <f t="shared" si="7"/>
        <v>133.66920070587446</v>
      </c>
      <c r="R24" s="8">
        <f t="shared" si="8"/>
        <v>133.28128785548367</v>
      </c>
      <c r="S24" s="8">
        <f t="shared" si="9"/>
        <v>163.54592527983914</v>
      </c>
      <c r="T24" s="8">
        <f t="shared" si="10"/>
        <v>186.57592364595521</v>
      </c>
      <c r="U24" s="8">
        <f t="shared" si="11"/>
        <v>195.94522499024578</v>
      </c>
      <c r="V24" s="8">
        <f t="shared" si="12"/>
        <v>186.22252251082332</v>
      </c>
      <c r="W24" s="8">
        <f t="shared" si="13"/>
        <v>154.84829977806805</v>
      </c>
      <c r="X24" s="8">
        <f t="shared" si="14"/>
        <v>144.00032218585329</v>
      </c>
      <c r="Y24" s="8">
        <f t="shared" si="15"/>
        <v>186.04665619591628</v>
      </c>
    </row>
    <row r="25" spans="1:25" ht="22.5" x14ac:dyDescent="0.45">
      <c r="A25" t="s">
        <v>29</v>
      </c>
      <c r="B25" s="3">
        <v>10260.299999999999</v>
      </c>
      <c r="C25">
        <v>6</v>
      </c>
      <c r="D25">
        <v>1996</v>
      </c>
      <c r="E25">
        <f t="shared" si="1"/>
        <v>29</v>
      </c>
      <c r="H25">
        <f t="shared" si="16"/>
        <v>1.7250000000000001</v>
      </c>
      <c r="I25">
        <f t="shared" si="2"/>
        <v>35687.999999999993</v>
      </c>
      <c r="J25">
        <f t="shared" si="3"/>
        <v>2.6700032849347882E-2</v>
      </c>
      <c r="M25" s="7" t="s">
        <v>29</v>
      </c>
      <c r="N25" s="8">
        <f t="shared" si="4"/>
        <v>60133.803303288165</v>
      </c>
      <c r="O25" s="8">
        <f t="shared" si="5"/>
        <v>51320.328583972027</v>
      </c>
      <c r="P25" s="8">
        <f t="shared" si="6"/>
        <v>53321.962762604853</v>
      </c>
      <c r="Q25" s="8">
        <f t="shared" si="7"/>
        <v>43892.761789753844</v>
      </c>
      <c r="R25" s="8">
        <f t="shared" si="8"/>
        <v>43765.383409038797</v>
      </c>
      <c r="S25" s="8">
        <f t="shared" si="9"/>
        <v>53703.338555815739</v>
      </c>
      <c r="T25" s="8">
        <f t="shared" si="10"/>
        <v>61265.665755831142</v>
      </c>
      <c r="U25" s="8">
        <f t="shared" si="11"/>
        <v>64342.249664986608</v>
      </c>
      <c r="V25" s="8">
        <f t="shared" si="12"/>
        <v>61149.619937058684</v>
      </c>
      <c r="W25" s="8">
        <f t="shared" si="13"/>
        <v>50847.311870014288</v>
      </c>
      <c r="X25" s="8">
        <f t="shared" si="14"/>
        <v>47285.1771834803</v>
      </c>
      <c r="Y25" s="8">
        <f t="shared" si="15"/>
        <v>61091.870970009491</v>
      </c>
    </row>
    <row r="26" spans="1:25" ht="22.5" x14ac:dyDescent="0.45">
      <c r="A26" t="s">
        <v>30</v>
      </c>
      <c r="B26" s="3">
        <v>1383.06</v>
      </c>
      <c r="C26">
        <v>5</v>
      </c>
      <c r="D26" s="1">
        <v>2009</v>
      </c>
      <c r="E26">
        <f t="shared" si="1"/>
        <v>16</v>
      </c>
      <c r="H26">
        <f t="shared" si="16"/>
        <v>1.4</v>
      </c>
      <c r="I26">
        <f t="shared" si="2"/>
        <v>4939.5</v>
      </c>
      <c r="J26">
        <f t="shared" si="3"/>
        <v>3.6954946273076075E-3</v>
      </c>
      <c r="M26" s="7" t="s">
        <v>30</v>
      </c>
      <c r="N26" s="8">
        <f t="shared" si="4"/>
        <v>8322.9915214243429</v>
      </c>
      <c r="O26" s="8">
        <f t="shared" si="5"/>
        <v>7103.1372741686246</v>
      </c>
      <c r="P26" s="8">
        <f t="shared" si="6"/>
        <v>7380.1791937314147</v>
      </c>
      <c r="Q26" s="8">
        <f t="shared" si="7"/>
        <v>6075.1035883347104</v>
      </c>
      <c r="R26" s="8">
        <f t="shared" si="8"/>
        <v>6057.4734182063212</v>
      </c>
      <c r="S26" s="8">
        <f t="shared" si="9"/>
        <v>7432.9646042493814</v>
      </c>
      <c r="T26" s="8">
        <f t="shared" si="10"/>
        <v>8479.6501905662408</v>
      </c>
      <c r="U26" s="8">
        <f t="shared" si="11"/>
        <v>8905.4736107431472</v>
      </c>
      <c r="V26" s="8">
        <f t="shared" si="12"/>
        <v>8463.5885361774672</v>
      </c>
      <c r="W26" s="8">
        <f t="shared" si="13"/>
        <v>7037.6680391710279</v>
      </c>
      <c r="X26" s="8">
        <f t="shared" si="14"/>
        <v>6544.640570998683</v>
      </c>
      <c r="Y26" s="8">
        <f t="shared" si="15"/>
        <v>8455.5956247579561</v>
      </c>
    </row>
    <row r="27" spans="1:25" ht="22.5" x14ac:dyDescent="0.45">
      <c r="A27" t="s">
        <v>31</v>
      </c>
      <c r="B27" s="1">
        <v>22.09</v>
      </c>
      <c r="C27">
        <v>1</v>
      </c>
      <c r="D27">
        <v>2007</v>
      </c>
      <c r="E27">
        <f t="shared" si="1"/>
        <v>18</v>
      </c>
      <c r="H27">
        <f t="shared" si="16"/>
        <v>1.45</v>
      </c>
      <c r="I27">
        <f t="shared" si="2"/>
        <v>15.23448275862069</v>
      </c>
      <c r="J27">
        <f t="shared" si="3"/>
        <v>1.1397702031439039E-5</v>
      </c>
      <c r="M27" s="7" t="s">
        <v>31</v>
      </c>
      <c r="N27" s="8">
        <f t="shared" si="4"/>
        <v>25.669899956126191</v>
      </c>
      <c r="O27" s="8">
        <f t="shared" si="5"/>
        <v>21.907606505807848</v>
      </c>
      <c r="P27" s="8">
        <f t="shared" si="6"/>
        <v>22.762063504895714</v>
      </c>
      <c r="Q27" s="8">
        <f t="shared" si="7"/>
        <v>18.736929015754594</v>
      </c>
      <c r="R27" s="8">
        <f t="shared" si="8"/>
        <v>18.682553770719167</v>
      </c>
      <c r="S27" s="8">
        <f t="shared" si="9"/>
        <v>22.924865089356217</v>
      </c>
      <c r="T27" s="8">
        <f t="shared" si="10"/>
        <v>26.153069061102546</v>
      </c>
      <c r="U27" s="8">
        <f t="shared" si="11"/>
        <v>27.466400279424636</v>
      </c>
      <c r="V27" s="8">
        <f t="shared" si="12"/>
        <v>26.103531456717345</v>
      </c>
      <c r="W27" s="8">
        <f t="shared" si="13"/>
        <v>21.705685272526956</v>
      </c>
      <c r="X27" s="8">
        <f t="shared" si="14"/>
        <v>20.185082283682334</v>
      </c>
      <c r="Y27" s="8">
        <f t="shared" si="15"/>
        <v>26.07887959494759</v>
      </c>
    </row>
    <row r="28" spans="1:25" ht="22.5" x14ac:dyDescent="0.45">
      <c r="A28" t="s">
        <v>32</v>
      </c>
      <c r="B28" s="3">
        <v>1098.6300000000001</v>
      </c>
      <c r="C28">
        <v>2</v>
      </c>
      <c r="D28">
        <v>1999</v>
      </c>
      <c r="E28">
        <f t="shared" si="1"/>
        <v>26</v>
      </c>
      <c r="H28">
        <f t="shared" si="16"/>
        <v>1.65</v>
      </c>
      <c r="I28">
        <f t="shared" si="2"/>
        <v>1331.6727272727276</v>
      </c>
      <c r="J28">
        <f t="shared" si="3"/>
        <v>9.9629302742553568E-4</v>
      </c>
      <c r="M28" s="7" t="s">
        <v>32</v>
      </c>
      <c r="N28" s="8">
        <f t="shared" si="4"/>
        <v>2243.8507578505805</v>
      </c>
      <c r="O28" s="8">
        <f t="shared" si="5"/>
        <v>1914.9821208795829</v>
      </c>
      <c r="P28" s="8">
        <f t="shared" si="6"/>
        <v>1989.6716984872462</v>
      </c>
      <c r="Q28" s="8">
        <f t="shared" si="7"/>
        <v>1637.8276675659515</v>
      </c>
      <c r="R28" s="8">
        <f t="shared" si="8"/>
        <v>1633.074632494152</v>
      </c>
      <c r="S28" s="8">
        <f t="shared" si="9"/>
        <v>2003.9024691289449</v>
      </c>
      <c r="T28" s="8">
        <f t="shared" si="10"/>
        <v>2286.0854126105983</v>
      </c>
      <c r="U28" s="8">
        <f t="shared" si="11"/>
        <v>2400.8859866127405</v>
      </c>
      <c r="V28" s="8">
        <f t="shared" si="12"/>
        <v>2281.7552441513594</v>
      </c>
      <c r="W28" s="8">
        <f t="shared" si="13"/>
        <v>1897.3318334574333</v>
      </c>
      <c r="X28" s="8">
        <f t="shared" si="14"/>
        <v>1764.413272234347</v>
      </c>
      <c r="Y28" s="8">
        <f t="shared" si="15"/>
        <v>2279.6003818882014</v>
      </c>
    </row>
    <row r="29" spans="1:25" ht="22.5" x14ac:dyDescent="0.45">
      <c r="A29" t="s">
        <v>33</v>
      </c>
      <c r="B29" s="3">
        <v>2141.1</v>
      </c>
      <c r="C29">
        <v>3</v>
      </c>
      <c r="D29">
        <v>2004</v>
      </c>
      <c r="E29">
        <f t="shared" si="1"/>
        <v>21</v>
      </c>
      <c r="H29">
        <f t="shared" si="16"/>
        <v>1.5249999999999999</v>
      </c>
      <c r="I29">
        <f t="shared" si="2"/>
        <v>4212</v>
      </c>
      <c r="J29">
        <f t="shared" si="3"/>
        <v>3.1512143678954635E-3</v>
      </c>
      <c r="M29" s="7" t="s">
        <v>33</v>
      </c>
      <c r="N29" s="8">
        <f t="shared" si="4"/>
        <v>7097.1637388884164</v>
      </c>
      <c r="O29" s="8">
        <f t="shared" si="5"/>
        <v>6056.9722034210436</v>
      </c>
      <c r="P29" s="8">
        <f t="shared" si="6"/>
        <v>6293.210803521959</v>
      </c>
      <c r="Q29" s="8">
        <f t="shared" si="7"/>
        <v>5180.3494916622731</v>
      </c>
      <c r="R29" s="8">
        <f t="shared" si="8"/>
        <v>5165.3159302530676</v>
      </c>
      <c r="S29" s="8">
        <f t="shared" si="9"/>
        <v>6338.2218672129547</v>
      </c>
      <c r="T29" s="8">
        <f t="shared" si="10"/>
        <v>7230.7493881293667</v>
      </c>
      <c r="U29" s="8">
        <f t="shared" si="11"/>
        <v>7593.8566349732027</v>
      </c>
      <c r="V29" s="8">
        <f t="shared" si="12"/>
        <v>7217.0533281464704</v>
      </c>
      <c r="W29" s="8">
        <f t="shared" si="13"/>
        <v>6001.1454157279823</v>
      </c>
      <c r="X29" s="8">
        <f t="shared" si="14"/>
        <v>5580.7320751182206</v>
      </c>
      <c r="Y29" s="8">
        <f t="shared" si="15"/>
        <v>7210.2376296144366</v>
      </c>
    </row>
    <row r="30" spans="1:25" ht="22.5" x14ac:dyDescent="0.45">
      <c r="A30" t="s">
        <v>34</v>
      </c>
      <c r="B30" s="1">
        <v>686.6</v>
      </c>
      <c r="C30">
        <v>4</v>
      </c>
      <c r="D30">
        <v>2021</v>
      </c>
      <c r="E30">
        <f t="shared" si="1"/>
        <v>4</v>
      </c>
      <c r="H30">
        <f t="shared" si="16"/>
        <v>1.1000000000000001</v>
      </c>
      <c r="I30">
        <f t="shared" si="2"/>
        <v>2496.7272727272725</v>
      </c>
      <c r="J30">
        <f t="shared" si="3"/>
        <v>1.8679304023111673E-3</v>
      </c>
      <c r="M30" s="7" t="s">
        <v>34</v>
      </c>
      <c r="N30" s="8">
        <f t="shared" si="4"/>
        <v>4206.9521049130499</v>
      </c>
      <c r="O30" s="8">
        <f t="shared" si="5"/>
        <v>3590.3626995328395</v>
      </c>
      <c r="P30" s="8">
        <f t="shared" si="6"/>
        <v>3730.3967346094942</v>
      </c>
      <c r="Q30" s="8">
        <f t="shared" si="7"/>
        <v>3070.7312103732338</v>
      </c>
      <c r="R30" s="8">
        <f t="shared" si="8"/>
        <v>3061.81983744432</v>
      </c>
      <c r="S30" s="8">
        <f t="shared" si="9"/>
        <v>3757.0777294555942</v>
      </c>
      <c r="T30" s="8">
        <f t="shared" si="10"/>
        <v>4286.1370369417446</v>
      </c>
      <c r="U30" s="8">
        <f t="shared" si="11"/>
        <v>4501.3743983187433</v>
      </c>
      <c r="V30" s="8">
        <f t="shared" si="12"/>
        <v>4278.0184883927877</v>
      </c>
      <c r="W30" s="8">
        <f t="shared" si="13"/>
        <v>3557.2705192427111</v>
      </c>
      <c r="X30" s="8">
        <f t="shared" si="14"/>
        <v>3308.0640963275232</v>
      </c>
      <c r="Y30" s="8">
        <f t="shared" si="15"/>
        <v>4273.9783790842375</v>
      </c>
    </row>
    <row r="31" spans="1:25" ht="22.5" x14ac:dyDescent="0.45">
      <c r="A31" t="s">
        <v>35</v>
      </c>
      <c r="B31" s="4">
        <v>1060</v>
      </c>
      <c r="C31">
        <v>2</v>
      </c>
      <c r="D31">
        <v>1982</v>
      </c>
      <c r="E31">
        <f t="shared" si="1"/>
        <v>43</v>
      </c>
      <c r="H31">
        <f t="shared" si="16"/>
        <v>2.0750000000000002</v>
      </c>
      <c r="I31">
        <f t="shared" si="2"/>
        <v>1021.6867469879517</v>
      </c>
      <c r="J31">
        <f t="shared" si="3"/>
        <v>7.6437653290522569E-4</v>
      </c>
      <c r="M31" s="7" t="s">
        <v>35</v>
      </c>
      <c r="N31" s="8">
        <f t="shared" si="4"/>
        <v>1721.5285216585362</v>
      </c>
      <c r="O31" s="8">
        <f t="shared" si="5"/>
        <v>1469.2137291333552</v>
      </c>
      <c r="P31" s="8">
        <f t="shared" si="6"/>
        <v>1526.5171115763969</v>
      </c>
      <c r="Q31" s="8">
        <f t="shared" si="7"/>
        <v>1256.5751235510725</v>
      </c>
      <c r="R31" s="8">
        <f t="shared" si="8"/>
        <v>1252.9284971380109</v>
      </c>
      <c r="S31" s="8">
        <f t="shared" si="9"/>
        <v>1537.435251946986</v>
      </c>
      <c r="T31" s="8">
        <f t="shared" si="10"/>
        <v>1753.9318187661479</v>
      </c>
      <c r="U31" s="8">
        <f t="shared" si="11"/>
        <v>1842.0091838743222</v>
      </c>
      <c r="V31" s="8">
        <f t="shared" si="12"/>
        <v>1750.6096243287127</v>
      </c>
      <c r="W31" s="8">
        <f t="shared" si="13"/>
        <v>1455.6720650514676</v>
      </c>
      <c r="X31" s="8">
        <f t="shared" si="14"/>
        <v>1353.6942069417987</v>
      </c>
      <c r="Y31" s="8">
        <f t="shared" si="15"/>
        <v>1748.9563696132227</v>
      </c>
    </row>
    <row r="32" spans="1:25" ht="22.5" x14ac:dyDescent="0.45">
      <c r="A32" t="s">
        <v>36</v>
      </c>
      <c r="B32" s="1">
        <v>32</v>
      </c>
      <c r="C32">
        <v>1</v>
      </c>
      <c r="D32">
        <v>1999</v>
      </c>
      <c r="E32">
        <f t="shared" si="1"/>
        <v>26</v>
      </c>
      <c r="H32">
        <f t="shared" si="16"/>
        <v>1.65</v>
      </c>
      <c r="I32">
        <f t="shared" si="2"/>
        <v>19.393939393939394</v>
      </c>
      <c r="J32">
        <f t="shared" si="3"/>
        <v>1.4509605999115778E-5</v>
      </c>
      <c r="M32" s="7" t="s">
        <v>36</v>
      </c>
      <c r="N32" s="8">
        <f t="shared" si="4"/>
        <v>32.678528827366158</v>
      </c>
      <c r="O32" s="8">
        <f t="shared" si="5"/>
        <v>27.889019901216351</v>
      </c>
      <c r="P32" s="8">
        <f t="shared" si="6"/>
        <v>28.976768498762944</v>
      </c>
      <c r="Q32" s="8">
        <f t="shared" si="7"/>
        <v>23.852655289820248</v>
      </c>
      <c r="R32" s="8">
        <f t="shared" si="8"/>
        <v>23.783434022288144</v>
      </c>
      <c r="S32" s="8">
        <f t="shared" si="9"/>
        <v>29.184019648164632</v>
      </c>
      <c r="T32" s="8">
        <f t="shared" si="10"/>
        <v>33.293617142959469</v>
      </c>
      <c r="U32" s="8">
        <f t="shared" si="11"/>
        <v>34.965525960335903</v>
      </c>
      <c r="V32" s="8">
        <f t="shared" si="12"/>
        <v>33.230554332597634</v>
      </c>
      <c r="W32" s="8">
        <f t="shared" si="13"/>
        <v>27.631968301720256</v>
      </c>
      <c r="X32" s="8">
        <f t="shared" si="14"/>
        <v>25.696196495407502</v>
      </c>
      <c r="Y32" s="8">
        <f t="shared" si="15"/>
        <v>33.199171795974273</v>
      </c>
    </row>
    <row r="33" spans="1:25" ht="22.5" x14ac:dyDescent="0.45">
      <c r="A33" t="s">
        <v>37</v>
      </c>
      <c r="B33" s="1">
        <v>20.100000000000001</v>
      </c>
      <c r="C33">
        <v>1</v>
      </c>
      <c r="D33">
        <v>1999</v>
      </c>
      <c r="E33">
        <f t="shared" si="1"/>
        <v>26</v>
      </c>
      <c r="H33">
        <f t="shared" si="16"/>
        <v>1.65</v>
      </c>
      <c r="I33">
        <f t="shared" si="2"/>
        <v>12.181818181818183</v>
      </c>
      <c r="J33">
        <f t="shared" si="3"/>
        <v>9.1138462681945986E-6</v>
      </c>
      <c r="M33" s="7" t="s">
        <v>37</v>
      </c>
      <c r="N33" s="8">
        <f t="shared" si="4"/>
        <v>20.526200919689369</v>
      </c>
      <c r="O33" s="8">
        <f t="shared" si="5"/>
        <v>17.517790625451521</v>
      </c>
      <c r="P33" s="8">
        <f t="shared" si="6"/>
        <v>18.201032713285475</v>
      </c>
      <c r="Q33" s="8">
        <f t="shared" si="7"/>
        <v>14.982449103918343</v>
      </c>
      <c r="R33" s="8">
        <f t="shared" si="8"/>
        <v>14.938969495249742</v>
      </c>
      <c r="S33" s="8">
        <f t="shared" si="9"/>
        <v>18.331212341503409</v>
      </c>
      <c r="T33" s="8">
        <f t="shared" si="10"/>
        <v>20.912553267921417</v>
      </c>
      <c r="U33" s="8">
        <f t="shared" si="11"/>
        <v>21.962720993835994</v>
      </c>
      <c r="V33" s="8">
        <f t="shared" si="12"/>
        <v>20.872941940162892</v>
      </c>
      <c r="W33" s="8">
        <f t="shared" si="13"/>
        <v>17.356330089518039</v>
      </c>
      <c r="X33" s="8">
        <f t="shared" si="14"/>
        <v>16.140423423677838</v>
      </c>
      <c r="Y33" s="8">
        <f t="shared" si="15"/>
        <v>20.85322978434634</v>
      </c>
    </row>
    <row r="34" spans="1:25" ht="22.5" x14ac:dyDescent="0.45">
      <c r="A34" t="s">
        <v>38</v>
      </c>
      <c r="B34" s="3">
        <v>7461.8</v>
      </c>
      <c r="C34">
        <v>4</v>
      </c>
      <c r="D34">
        <v>1978</v>
      </c>
      <c r="E34">
        <f t="shared" si="1"/>
        <v>47</v>
      </c>
      <c r="H34">
        <f t="shared" si="16"/>
        <v>2.1749999999999998</v>
      </c>
      <c r="I34">
        <f t="shared" si="2"/>
        <v>13722.850574712646</v>
      </c>
      <c r="J34">
        <f t="shared" si="3"/>
        <v>1.0266772055915719E-2</v>
      </c>
      <c r="M34" s="7" t="s">
        <v>38</v>
      </c>
      <c r="N34" s="8">
        <f t="shared" si="4"/>
        <v>23122.819917624562</v>
      </c>
      <c r="O34" s="8">
        <f t="shared" si="5"/>
        <v>19733.837721447053</v>
      </c>
      <c r="P34" s="8">
        <f t="shared" si="6"/>
        <v>20503.511750213474</v>
      </c>
      <c r="Q34" s="8">
        <f t="shared" si="7"/>
        <v>16877.768755667137</v>
      </c>
      <c r="R34" s="8">
        <f t="shared" si="8"/>
        <v>16828.788860884542</v>
      </c>
      <c r="S34" s="8">
        <f t="shared" si="9"/>
        <v>20650.159447563998</v>
      </c>
      <c r="T34" s="8">
        <f t="shared" si="10"/>
        <v>23558.046865264525</v>
      </c>
      <c r="U34" s="8">
        <f t="shared" si="11"/>
        <v>24741.06360102741</v>
      </c>
      <c r="V34" s="8">
        <f t="shared" si="12"/>
        <v>23513.424599213344</v>
      </c>
      <c r="W34" s="8">
        <f t="shared" si="13"/>
        <v>19551.951998375331</v>
      </c>
      <c r="X34" s="8">
        <f t="shared" si="14"/>
        <v>18182.229906066801</v>
      </c>
      <c r="Y34" s="8">
        <f t="shared" si="15"/>
        <v>23491.218803269046</v>
      </c>
    </row>
    <row r="35" spans="1:25" ht="22.5" x14ac:dyDescent="0.45">
      <c r="A35" t="s">
        <v>39</v>
      </c>
      <c r="B35" s="3">
        <v>3391.3</v>
      </c>
      <c r="C35">
        <v>3</v>
      </c>
      <c r="D35">
        <v>1981</v>
      </c>
      <c r="E35">
        <f t="shared" si="1"/>
        <v>44</v>
      </c>
      <c r="H35">
        <f t="shared" si="16"/>
        <v>2.1</v>
      </c>
      <c r="I35">
        <f t="shared" si="2"/>
        <v>4844.7142857142862</v>
      </c>
      <c r="J35">
        <f t="shared" si="3"/>
        <v>3.6245805473625989E-3</v>
      </c>
      <c r="M35" s="7" t="s">
        <v>39</v>
      </c>
      <c r="N35" s="8">
        <f t="shared" si="4"/>
        <v>8163.278858937827</v>
      </c>
      <c r="O35" s="8">
        <f t="shared" si="5"/>
        <v>6966.8328020152585</v>
      </c>
      <c r="P35" s="8">
        <f t="shared" si="6"/>
        <v>7238.5584717080528</v>
      </c>
      <c r="Q35" s="8">
        <f t="shared" si="7"/>
        <v>5958.5263977324212</v>
      </c>
      <c r="R35" s="8">
        <f t="shared" si="8"/>
        <v>5941.2345388235071</v>
      </c>
      <c r="S35" s="8">
        <f t="shared" si="9"/>
        <v>7290.3309653640272</v>
      </c>
      <c r="T35" s="8">
        <f t="shared" si="10"/>
        <v>8316.9313525855123</v>
      </c>
      <c r="U35" s="8">
        <f t="shared" si="11"/>
        <v>8734.583505014456</v>
      </c>
      <c r="V35" s="8">
        <f t="shared" si="12"/>
        <v>8301.1779106441209</v>
      </c>
      <c r="W35" s="8">
        <f t="shared" si="13"/>
        <v>6902.6198780214045</v>
      </c>
      <c r="X35" s="8">
        <f t="shared" si="14"/>
        <v>6419.0532785064524</v>
      </c>
      <c r="Y35" s="8">
        <f t="shared" si="15"/>
        <v>8293.3383778698426</v>
      </c>
    </row>
    <row r="36" spans="1:25" ht="22.5" x14ac:dyDescent="0.45">
      <c r="A36" t="s">
        <v>40</v>
      </c>
      <c r="B36" s="3">
        <v>18914.189999999999</v>
      </c>
      <c r="C36">
        <v>15</v>
      </c>
      <c r="D36">
        <v>2014</v>
      </c>
      <c r="E36">
        <f t="shared" si="1"/>
        <v>11</v>
      </c>
      <c r="H36">
        <f t="shared" si="16"/>
        <v>1.2749999999999999</v>
      </c>
      <c r="I36">
        <f t="shared" si="2"/>
        <v>222519.88235294117</v>
      </c>
      <c r="J36">
        <f t="shared" si="3"/>
        <v>0.16647859696414921</v>
      </c>
      <c r="M36" s="7" t="s">
        <v>40</v>
      </c>
      <c r="N36" s="8">
        <f t="shared" si="4"/>
        <v>374943.0294912181</v>
      </c>
      <c r="O36" s="8">
        <f t="shared" si="5"/>
        <v>319989.729848121</v>
      </c>
      <c r="P36" s="8">
        <f t="shared" si="6"/>
        <v>332470.21073645889</v>
      </c>
      <c r="Q36" s="8">
        <f t="shared" si="7"/>
        <v>273677.76814620319</v>
      </c>
      <c r="R36" s="8">
        <f t="shared" si="8"/>
        <v>272883.54537409439</v>
      </c>
      <c r="S36" s="8">
        <f t="shared" si="9"/>
        <v>334848.14440148766</v>
      </c>
      <c r="T36" s="8">
        <f t="shared" si="10"/>
        <v>382000.35687800287</v>
      </c>
      <c r="U36" s="8">
        <f t="shared" si="11"/>
        <v>401183.30603498075</v>
      </c>
      <c r="V36" s="8">
        <f t="shared" si="12"/>
        <v>381276.79428158957</v>
      </c>
      <c r="W36" s="8">
        <f t="shared" si="13"/>
        <v>317040.401683448</v>
      </c>
      <c r="X36" s="8">
        <f t="shared" si="14"/>
        <v>294829.97264923831</v>
      </c>
      <c r="Y36" s="8">
        <f t="shared" si="15"/>
        <v>380916.72105378774</v>
      </c>
    </row>
    <row r="37" spans="1:25" ht="22.5" x14ac:dyDescent="0.45">
      <c r="A37" t="s">
        <v>41</v>
      </c>
      <c r="B37" s="3">
        <v>9876.86</v>
      </c>
      <c r="C37">
        <v>5</v>
      </c>
      <c r="D37">
        <v>1984</v>
      </c>
      <c r="E37">
        <f t="shared" si="1"/>
        <v>41</v>
      </c>
      <c r="H37">
        <f t="shared" si="16"/>
        <v>2.0249999999999999</v>
      </c>
      <c r="I37">
        <f t="shared" si="2"/>
        <v>24387.308641975313</v>
      </c>
      <c r="J37">
        <f t="shared" si="3"/>
        <v>1.8245402988341361E-2</v>
      </c>
      <c r="M37" s="7" t="s">
        <v>41</v>
      </c>
      <c r="N37" s="8">
        <f t="shared" si="4"/>
        <v>41092.289312181223</v>
      </c>
      <c r="O37" s="8">
        <f t="shared" si="5"/>
        <v>35069.622640240807</v>
      </c>
      <c r="P37" s="8">
        <f t="shared" si="6"/>
        <v>36437.43452386123</v>
      </c>
      <c r="Q37" s="8">
        <f t="shared" si="7"/>
        <v>29994.01280305503</v>
      </c>
      <c r="R37" s="8">
        <f t="shared" si="8"/>
        <v>29906.969094110489</v>
      </c>
      <c r="S37" s="8">
        <f t="shared" si="9"/>
        <v>36698.04675143386</v>
      </c>
      <c r="T37" s="8">
        <f t="shared" si="10"/>
        <v>41865.744786582385</v>
      </c>
      <c r="U37" s="8">
        <f t="shared" si="11"/>
        <v>43968.12097341015</v>
      </c>
      <c r="V37" s="8">
        <f t="shared" si="12"/>
        <v>41786.445156482223</v>
      </c>
      <c r="W37" s="8">
        <f t="shared" si="13"/>
        <v>34746.387810715467</v>
      </c>
      <c r="X37" s="8">
        <f t="shared" si="14"/>
        <v>32312.211672383524</v>
      </c>
      <c r="Y37" s="8">
        <f t="shared" si="15"/>
        <v>41746.982539266799</v>
      </c>
    </row>
    <row r="38" spans="1:25" ht="22.5" x14ac:dyDescent="0.45">
      <c r="A38" t="s">
        <v>42</v>
      </c>
      <c r="B38" s="3">
        <v>6228.32</v>
      </c>
      <c r="C38">
        <v>5</v>
      </c>
      <c r="D38">
        <v>1989</v>
      </c>
      <c r="E38">
        <f t="shared" si="1"/>
        <v>36</v>
      </c>
      <c r="H38">
        <f t="shared" si="16"/>
        <v>1.9</v>
      </c>
      <c r="I38">
        <f t="shared" si="2"/>
        <v>16390.315789473683</v>
      </c>
      <c r="J38">
        <f t="shared" si="3"/>
        <v>1.2262440315796142E-2</v>
      </c>
      <c r="M38" s="7" t="s">
        <v>42</v>
      </c>
      <c r="N38" s="8">
        <f t="shared" si="4"/>
        <v>27617.463174259945</v>
      </c>
      <c r="O38" s="8">
        <f t="shared" si="5"/>
        <v>23569.726292054878</v>
      </c>
      <c r="P38" s="8">
        <f t="shared" si="6"/>
        <v>24489.01054118052</v>
      </c>
      <c r="Q38" s="8">
        <f t="shared" si="7"/>
        <v>20158.49099434571</v>
      </c>
      <c r="R38" s="8">
        <f t="shared" si="8"/>
        <v>20099.990325082337</v>
      </c>
      <c r="S38" s="8">
        <f t="shared" si="9"/>
        <v>24664.16380516806</v>
      </c>
      <c r="T38" s="8">
        <f t="shared" si="10"/>
        <v>28137.290091639112</v>
      </c>
      <c r="U38" s="8">
        <f t="shared" si="11"/>
        <v>29550.263130864383</v>
      </c>
      <c r="V38" s="8">
        <f t="shared" si="12"/>
        <v>28083.994092543377</v>
      </c>
      <c r="W38" s="8">
        <f t="shared" si="13"/>
        <v>23352.485389917845</v>
      </c>
      <c r="X38" s="8">
        <f t="shared" si="14"/>
        <v>21716.514968573694</v>
      </c>
      <c r="Y38" s="8">
        <f t="shared" si="15"/>
        <v>28057.471905633149</v>
      </c>
    </row>
    <row r="39" spans="1:25" ht="22.5" x14ac:dyDescent="0.45">
      <c r="A39" t="s">
        <v>43</v>
      </c>
      <c r="B39" s="3">
        <v>6089.51</v>
      </c>
      <c r="C39">
        <v>6</v>
      </c>
      <c r="D39">
        <v>1998</v>
      </c>
      <c r="E39">
        <f t="shared" si="1"/>
        <v>27</v>
      </c>
      <c r="H39">
        <f t="shared" si="16"/>
        <v>1.675</v>
      </c>
      <c r="I39">
        <f t="shared" si="2"/>
        <v>21813.170149253729</v>
      </c>
      <c r="J39">
        <f t="shared" si="3"/>
        <v>1.6319557261081856E-2</v>
      </c>
      <c r="M39" s="7" t="s">
        <v>43</v>
      </c>
      <c r="N39" s="8">
        <f t="shared" si="4"/>
        <v>36754.900335585655</v>
      </c>
      <c r="O39" s="8">
        <f t="shared" si="5"/>
        <v>31367.940470684589</v>
      </c>
      <c r="P39" s="8">
        <f t="shared" si="6"/>
        <v>32591.376553263595</v>
      </c>
      <c r="Q39" s="8">
        <f t="shared" si="7"/>
        <v>26828.07333671159</v>
      </c>
      <c r="R39" s="8">
        <f t="shared" si="8"/>
        <v>26750.217298495005</v>
      </c>
      <c r="S39" s="8">
        <f t="shared" si="9"/>
        <v>32824.480539704855</v>
      </c>
      <c r="T39" s="8">
        <f t="shared" si="10"/>
        <v>37446.715743085981</v>
      </c>
      <c r="U39" s="8">
        <f t="shared" si="11"/>
        <v>39327.181117689892</v>
      </c>
      <c r="V39" s="8">
        <f t="shared" si="12"/>
        <v>37375.786377753291</v>
      </c>
      <c r="W39" s="8">
        <f t="shared" si="13"/>
        <v>31078.823847029551</v>
      </c>
      <c r="X39" s="8">
        <f t="shared" si="14"/>
        <v>28901.580795809965</v>
      </c>
      <c r="Y39" s="8">
        <f t="shared" si="15"/>
        <v>37340.489133744442</v>
      </c>
    </row>
    <row r="40" spans="1:25" ht="22.5" x14ac:dyDescent="0.45">
      <c r="A40" t="s">
        <v>44</v>
      </c>
      <c r="B40" s="3">
        <v>6527.74</v>
      </c>
      <c r="C40">
        <v>5</v>
      </c>
      <c r="D40">
        <v>1981</v>
      </c>
      <c r="E40">
        <f t="shared" si="1"/>
        <v>44</v>
      </c>
      <c r="H40">
        <f t="shared" si="16"/>
        <v>2.1</v>
      </c>
      <c r="I40">
        <f t="shared" si="2"/>
        <v>15542.238095238094</v>
      </c>
      <c r="J40">
        <f t="shared" si="3"/>
        <v>1.1627949666421297E-2</v>
      </c>
      <c r="M40" s="7" t="s">
        <v>44</v>
      </c>
      <c r="N40" s="8">
        <f t="shared" si="4"/>
        <v>26188.463587534181</v>
      </c>
      <c r="O40" s="8">
        <f t="shared" si="5"/>
        <v>22350.167170419933</v>
      </c>
      <c r="P40" s="8">
        <f t="shared" si="6"/>
        <v>23221.88525447838</v>
      </c>
      <c r="Q40" s="8">
        <f t="shared" si="7"/>
        <v>19115.438085460752</v>
      </c>
      <c r="R40" s="8">
        <f t="shared" si="8"/>
        <v>19059.964393428159</v>
      </c>
      <c r="S40" s="8">
        <f t="shared" si="9"/>
        <v>23387.975631687634</v>
      </c>
      <c r="T40" s="8">
        <f t="shared" si="10"/>
        <v>26681.393304203175</v>
      </c>
      <c r="U40" s="8">
        <f t="shared" si="11"/>
        <v>28021.255432539663</v>
      </c>
      <c r="V40" s="8">
        <f t="shared" si="12"/>
        <v>26630.854979127005</v>
      </c>
      <c r="W40" s="8">
        <f t="shared" si="13"/>
        <v>22144.166879247601</v>
      </c>
      <c r="X40" s="8">
        <f t="shared" si="14"/>
        <v>20592.845835047374</v>
      </c>
      <c r="Y40" s="8">
        <f t="shared" si="15"/>
        <v>26605.705119352497</v>
      </c>
    </row>
    <row r="41" spans="1:25" ht="22.5" x14ac:dyDescent="0.45">
      <c r="A41" t="s">
        <v>45</v>
      </c>
      <c r="B41" s="3">
        <v>2988.36</v>
      </c>
      <c r="C41">
        <v>2</v>
      </c>
      <c r="D41">
        <v>1983</v>
      </c>
      <c r="E41">
        <f t="shared" si="1"/>
        <v>42</v>
      </c>
      <c r="H41">
        <f t="shared" si="16"/>
        <v>2.0499999999999998</v>
      </c>
      <c r="I41">
        <f t="shared" si="2"/>
        <v>2915.4731707317078</v>
      </c>
      <c r="J41">
        <f t="shared" si="3"/>
        <v>2.1812157988659784E-3</v>
      </c>
      <c r="M41" s="7" t="s">
        <v>45</v>
      </c>
      <c r="N41" s="8">
        <f t="shared" si="4"/>
        <v>4912.533349719637</v>
      </c>
      <c r="O41" s="8">
        <f t="shared" si="5"/>
        <v>4192.5308534999449</v>
      </c>
      <c r="P41" s="8">
        <f t="shared" si="6"/>
        <v>4356.0511052771144</v>
      </c>
      <c r="Q41" s="8">
        <f t="shared" si="7"/>
        <v>3585.7478532656692</v>
      </c>
      <c r="R41" s="8">
        <f t="shared" si="8"/>
        <v>3575.3418834297031</v>
      </c>
      <c r="S41" s="8">
        <f t="shared" si="9"/>
        <v>4387.2069810076919</v>
      </c>
      <c r="T41" s="8">
        <f t="shared" si="10"/>
        <v>5004.999013622004</v>
      </c>
      <c r="U41" s="8">
        <f t="shared" si="11"/>
        <v>5256.3355369533092</v>
      </c>
      <c r="V41" s="8">
        <f t="shared" si="12"/>
        <v>4995.518839019709</v>
      </c>
      <c r="W41" s="8">
        <f t="shared" si="13"/>
        <v>4153.8885216558674</v>
      </c>
      <c r="X41" s="8">
        <f t="shared" si="14"/>
        <v>3862.8857165358645</v>
      </c>
      <c r="Y41" s="8">
        <f t="shared" si="15"/>
        <v>4990.8011309926578</v>
      </c>
    </row>
    <row r="42" spans="1:25" ht="22.5" x14ac:dyDescent="0.45">
      <c r="A42" t="s">
        <v>46</v>
      </c>
      <c r="B42" s="3">
        <v>5990.56</v>
      </c>
      <c r="C42">
        <v>3</v>
      </c>
      <c r="D42">
        <v>1982</v>
      </c>
      <c r="E42">
        <f t="shared" si="1"/>
        <v>43</v>
      </c>
      <c r="H42">
        <f t="shared" si="16"/>
        <v>2.0750000000000002</v>
      </c>
      <c r="I42">
        <f t="shared" si="2"/>
        <v>8661.0506024096376</v>
      </c>
      <c r="J42">
        <f t="shared" si="3"/>
        <v>6.4797785136236725E-3</v>
      </c>
      <c r="M42" s="7" t="s">
        <v>46</v>
      </c>
      <c r="N42" s="8">
        <f t="shared" si="4"/>
        <v>14593.754576471831</v>
      </c>
      <c r="O42" s="8">
        <f t="shared" si="5"/>
        <v>12454.82971301478</v>
      </c>
      <c r="P42" s="8">
        <f t="shared" si="6"/>
        <v>12940.602379139293</v>
      </c>
      <c r="Q42" s="8">
        <f t="shared" si="7"/>
        <v>10652.248120952989</v>
      </c>
      <c r="R42" s="8">
        <f t="shared" si="8"/>
        <v>10621.334912002474</v>
      </c>
      <c r="S42" s="8">
        <f t="shared" si="9"/>
        <v>13033.15772108991</v>
      </c>
      <c r="T42" s="8">
        <f t="shared" si="10"/>
        <v>14868.444051265662</v>
      </c>
      <c r="U42" s="8">
        <f t="shared" si="11"/>
        <v>15615.094155495508</v>
      </c>
      <c r="V42" s="8">
        <f t="shared" si="12"/>
        <v>14840.28111950747</v>
      </c>
      <c r="W42" s="8">
        <f t="shared" si="13"/>
        <v>12340.034216058564</v>
      </c>
      <c r="X42" s="8">
        <f t="shared" si="14"/>
        <v>11475.546747647068</v>
      </c>
      <c r="Y42" s="8">
        <f t="shared" si="15"/>
        <v>14826.266136155924</v>
      </c>
    </row>
    <row r="43" spans="1:25" ht="22.5" x14ac:dyDescent="0.45">
      <c r="A43" t="s">
        <v>47</v>
      </c>
      <c r="B43" s="3">
        <v>3870.52</v>
      </c>
      <c r="C43">
        <v>4</v>
      </c>
      <c r="D43">
        <v>1987</v>
      </c>
      <c r="E43">
        <f t="shared" si="1"/>
        <v>38</v>
      </c>
      <c r="H43">
        <f t="shared" si="16"/>
        <v>1.95</v>
      </c>
      <c r="I43">
        <f t="shared" si="2"/>
        <v>7939.5282051282056</v>
      </c>
      <c r="J43">
        <f t="shared" si="3"/>
        <v>5.9399704070064773E-3</v>
      </c>
      <c r="M43" s="7" t="s">
        <v>47</v>
      </c>
      <c r="N43" s="8">
        <f t="shared" si="4"/>
        <v>13377.998974671826</v>
      </c>
      <c r="O43" s="8">
        <f t="shared" si="5"/>
        <v>11417.260599890529</v>
      </c>
      <c r="P43" s="8">
        <f t="shared" si="6"/>
        <v>11862.56521257838</v>
      </c>
      <c r="Q43" s="8">
        <f t="shared" si="7"/>
        <v>9764.8458930375546</v>
      </c>
      <c r="R43" s="8">
        <f t="shared" si="8"/>
        <v>9736.5079574174415</v>
      </c>
      <c r="S43" s="8">
        <f t="shared" si="9"/>
        <v>11947.410086680346</v>
      </c>
      <c r="T43" s="8">
        <f t="shared" si="10"/>
        <v>13629.805012171562</v>
      </c>
      <c r="U43" s="8">
        <f t="shared" si="11"/>
        <v>14314.254259038391</v>
      </c>
      <c r="V43" s="8">
        <f t="shared" si="12"/>
        <v>13603.988237590998</v>
      </c>
      <c r="W43" s="8">
        <f t="shared" si="13"/>
        <v>11312.028321758818</v>
      </c>
      <c r="X43" s="8">
        <f t="shared" si="14"/>
        <v>10519.558337052415</v>
      </c>
      <c r="Y43" s="8">
        <f t="shared" si="15"/>
        <v>13591.140794397093</v>
      </c>
    </row>
    <row r="44" spans="1:25" ht="22.5" x14ac:dyDescent="0.45">
      <c r="A44" t="s">
        <v>48</v>
      </c>
      <c r="B44" s="3">
        <v>1136.3599999999999</v>
      </c>
      <c r="C44">
        <v>3</v>
      </c>
      <c r="D44">
        <v>2017</v>
      </c>
      <c r="E44">
        <f t="shared" si="1"/>
        <v>8</v>
      </c>
      <c r="H44">
        <f t="shared" si="16"/>
        <v>1.2</v>
      </c>
      <c r="I44">
        <f t="shared" si="2"/>
        <v>2840.9</v>
      </c>
      <c r="J44">
        <f t="shared" si="3"/>
        <v>2.1254237648989133E-3</v>
      </c>
      <c r="M44" s="7" t="s">
        <v>48</v>
      </c>
      <c r="N44" s="8">
        <f t="shared" si="4"/>
        <v>4786.8785531358271</v>
      </c>
      <c r="O44" s="8">
        <f t="shared" si="5"/>
        <v>4085.2925766141602</v>
      </c>
      <c r="P44" s="8">
        <f t="shared" si="6"/>
        <v>4244.6302402007441</v>
      </c>
      <c r="Q44" s="8">
        <f t="shared" si="7"/>
        <v>3494.0301212875956</v>
      </c>
      <c r="R44" s="8">
        <f t="shared" si="8"/>
        <v>3483.8903196239171</v>
      </c>
      <c r="S44" s="8">
        <f t="shared" si="9"/>
        <v>4274.989198139906</v>
      </c>
      <c r="T44" s="8">
        <f t="shared" si="10"/>
        <v>4876.9790922926677</v>
      </c>
      <c r="U44" s="8">
        <f t="shared" si="11"/>
        <v>5121.8868267557864</v>
      </c>
      <c r="V44" s="8">
        <f t="shared" si="12"/>
        <v>4867.7414054917635</v>
      </c>
      <c r="W44" s="8">
        <f t="shared" si="13"/>
        <v>4047.6386542121618</v>
      </c>
      <c r="X44" s="8">
        <f t="shared" si="14"/>
        <v>3764.0792384148513</v>
      </c>
      <c r="Y44" s="8">
        <f t="shared" si="15"/>
        <v>4863.144368939139</v>
      </c>
    </row>
    <row r="45" spans="1:25" ht="22.5" x14ac:dyDescent="0.45">
      <c r="A45" t="s">
        <v>51</v>
      </c>
      <c r="B45" s="3">
        <v>8010.92</v>
      </c>
      <c r="C45">
        <v>6</v>
      </c>
      <c r="D45">
        <v>1995</v>
      </c>
      <c r="E45">
        <f t="shared" si="1"/>
        <v>30</v>
      </c>
      <c r="H45">
        <f t="shared" si="16"/>
        <v>1.75</v>
      </c>
      <c r="I45">
        <f t="shared" si="2"/>
        <v>27466.01142857143</v>
      </c>
      <c r="J45">
        <f t="shared" si="3"/>
        <v>2.0548739278845037E-2</v>
      </c>
      <c r="M45" s="7" t="s">
        <v>51</v>
      </c>
      <c r="N45" s="8">
        <f t="shared" si="4"/>
        <v>46279.86238431908</v>
      </c>
      <c r="O45" s="8">
        <f t="shared" si="5"/>
        <v>39496.882184639566</v>
      </c>
      <c r="P45" s="8">
        <f t="shared" si="6"/>
        <v>41037.369385551596</v>
      </c>
      <c r="Q45" s="8">
        <f t="shared" si="7"/>
        <v>33780.517175211346</v>
      </c>
      <c r="R45" s="8">
        <f t="shared" si="8"/>
        <v>33682.484893758978</v>
      </c>
      <c r="S45" s="8">
        <f t="shared" si="9"/>
        <v>41330.881823763622</v>
      </c>
      <c r="T45" s="8">
        <f t="shared" si="10"/>
        <v>47150.96043008002</v>
      </c>
      <c r="U45" s="8">
        <f t="shared" si="11"/>
        <v>49518.744806055787</v>
      </c>
      <c r="V45" s="8">
        <f t="shared" si="12"/>
        <v>47061.649855527168</v>
      </c>
      <c r="W45" s="8">
        <f t="shared" si="13"/>
        <v>39132.841541525122</v>
      </c>
      <c r="X45" s="8">
        <f t="shared" si="14"/>
        <v>36391.37012226785</v>
      </c>
      <c r="Y45" s="8">
        <f t="shared" si="15"/>
        <v>47017.205398315738</v>
      </c>
    </row>
    <row r="46" spans="1:25" ht="22.5" x14ac:dyDescent="0.45">
      <c r="A46" t="s">
        <v>49</v>
      </c>
      <c r="B46" s="1">
        <v>104</v>
      </c>
      <c r="C46">
        <v>1</v>
      </c>
      <c r="D46" s="1">
        <v>2004</v>
      </c>
      <c r="E46">
        <f t="shared" si="1"/>
        <v>21</v>
      </c>
      <c r="H46">
        <f t="shared" si="16"/>
        <v>1.5249999999999999</v>
      </c>
      <c r="I46">
        <f t="shared" si="2"/>
        <v>68.196721311475414</v>
      </c>
      <c r="J46">
        <f t="shared" si="3"/>
        <v>5.1021483390333354E-5</v>
      </c>
      <c r="M46" s="7" t="s">
        <v>49</v>
      </c>
      <c r="N46" s="8">
        <f t="shared" si="4"/>
        <v>114.91056448311542</v>
      </c>
      <c r="O46" s="8">
        <f t="shared" si="5"/>
        <v>98.068766701818163</v>
      </c>
      <c r="P46" s="8">
        <f t="shared" si="6"/>
        <v>101.89371873745331</v>
      </c>
      <c r="Q46" s="8">
        <f t="shared" si="7"/>
        <v>83.875320650269558</v>
      </c>
      <c r="R46" s="8">
        <f t="shared" si="8"/>
        <v>83.631911439029636</v>
      </c>
      <c r="S46" s="8">
        <f t="shared" si="9"/>
        <v>102.62249532018548</v>
      </c>
      <c r="T46" s="8">
        <f t="shared" si="10"/>
        <v>117.07345700270176</v>
      </c>
      <c r="U46" s="8">
        <f t="shared" si="11"/>
        <v>122.95254620478775</v>
      </c>
      <c r="V46" s="8">
        <f t="shared" si="12"/>
        <v>116.85170334987203</v>
      </c>
      <c r="W46" s="8">
        <f t="shared" si="13"/>
        <v>97.164872142934357</v>
      </c>
      <c r="X46" s="8">
        <f t="shared" si="14"/>
        <v>90.3579368568018</v>
      </c>
      <c r="Y46" s="8">
        <f t="shared" si="15"/>
        <v>116.74135000387675</v>
      </c>
    </row>
    <row r="47" spans="1:25" ht="22.5" x14ac:dyDescent="0.45">
      <c r="A47" t="s">
        <v>50</v>
      </c>
      <c r="B47" s="3">
        <v>6340.06</v>
      </c>
      <c r="C47">
        <v>6</v>
      </c>
      <c r="D47">
        <v>2002</v>
      </c>
      <c r="E47">
        <f t="shared" si="1"/>
        <v>23</v>
      </c>
      <c r="H47">
        <f t="shared" si="16"/>
        <v>1.575</v>
      </c>
      <c r="I47">
        <f t="shared" si="2"/>
        <v>24152.609523809526</v>
      </c>
      <c r="J47">
        <f t="shared" si="3"/>
        <v>1.8069812477112389E-2</v>
      </c>
      <c r="M47" s="7" t="s">
        <v>50</v>
      </c>
      <c r="N47" s="8">
        <f t="shared" si="4"/>
        <v>40696.824433027534</v>
      </c>
      <c r="O47" s="8">
        <f t="shared" si="5"/>
        <v>34732.118833285058</v>
      </c>
      <c r="P47" s="8">
        <f t="shared" si="6"/>
        <v>36086.767138766729</v>
      </c>
      <c r="Q47" s="8">
        <f t="shared" si="7"/>
        <v>29705.35576186706</v>
      </c>
      <c r="R47" s="8">
        <f t="shared" si="8"/>
        <v>29619.149746086248</v>
      </c>
      <c r="S47" s="8">
        <f t="shared" si="9"/>
        <v>36344.871280642306</v>
      </c>
      <c r="T47" s="8">
        <f t="shared" si="10"/>
        <v>41462.836309594786</v>
      </c>
      <c r="U47" s="8">
        <f t="shared" si="11"/>
        <v>43544.979602159998</v>
      </c>
      <c r="V47" s="8">
        <f t="shared" si="12"/>
        <v>41384.299845021764</v>
      </c>
      <c r="W47" s="8">
        <f t="shared" si="13"/>
        <v>34411.994758233035</v>
      </c>
      <c r="X47" s="8">
        <f t="shared" si="14"/>
        <v>32001.244697846538</v>
      </c>
      <c r="Y47" s="8">
        <f t="shared" si="15"/>
        <v>41345.21700901127</v>
      </c>
    </row>
    <row r="48" spans="1:25" ht="22.5" x14ac:dyDescent="0.45">
      <c r="A48" t="s">
        <v>52</v>
      </c>
      <c r="B48" s="3">
        <v>7173.01</v>
      </c>
      <c r="C48">
        <v>6</v>
      </c>
      <c r="D48">
        <v>2022</v>
      </c>
      <c r="E48">
        <f t="shared" si="1"/>
        <v>3</v>
      </c>
      <c r="H48">
        <f t="shared" si="16"/>
        <v>1.075</v>
      </c>
      <c r="I48">
        <f t="shared" si="2"/>
        <v>40035.404651162789</v>
      </c>
      <c r="J48">
        <f t="shared" si="3"/>
        <v>2.9952550418151248E-2</v>
      </c>
      <c r="M48" s="7" t="s">
        <v>52</v>
      </c>
      <c r="N48" s="8">
        <f t="shared" si="4"/>
        <v>67459.122070740079</v>
      </c>
      <c r="O48" s="8">
        <f t="shared" si="5"/>
        <v>57572.016411397577</v>
      </c>
      <c r="P48" s="8">
        <f t="shared" si="6"/>
        <v>59817.483635819321</v>
      </c>
      <c r="Q48" s="8">
        <f t="shared" si="7"/>
        <v>49239.645805589884</v>
      </c>
      <c r="R48" s="8">
        <f t="shared" si="8"/>
        <v>49096.750574259</v>
      </c>
      <c r="S48" s="8">
        <f t="shared" si="9"/>
        <v>60245.317479278077</v>
      </c>
      <c r="T48" s="8">
        <f t="shared" si="10"/>
        <v>68728.864597556254</v>
      </c>
      <c r="U48" s="8">
        <f t="shared" si="11"/>
        <v>72180.228690424876</v>
      </c>
      <c r="V48" s="8">
        <f t="shared" si="12"/>
        <v>68598.682426724859</v>
      </c>
      <c r="W48" s="8">
        <f t="shared" si="13"/>
        <v>57041.378226291628</v>
      </c>
      <c r="X48" s="8">
        <f t="shared" si="14"/>
        <v>53045.315023048759</v>
      </c>
      <c r="Y48" s="8">
        <f t="shared" si="15"/>
        <v>68533.898654476448</v>
      </c>
    </row>
    <row r="49" spans="1:25" ht="22.5" x14ac:dyDescent="0.45">
      <c r="A49" t="s">
        <v>53</v>
      </c>
      <c r="B49" s="3">
        <v>6908.88</v>
      </c>
      <c r="C49">
        <v>5</v>
      </c>
      <c r="D49">
        <v>1991</v>
      </c>
      <c r="E49">
        <f t="shared" si="1"/>
        <v>34</v>
      </c>
      <c r="H49">
        <f t="shared" si="16"/>
        <v>1.85</v>
      </c>
      <c r="I49">
        <f t="shared" si="2"/>
        <v>18672.64864864865</v>
      </c>
      <c r="J49">
        <f t="shared" si="3"/>
        <v>1.3969971203296638E-2</v>
      </c>
      <c r="M49" s="7" t="s">
        <v>53</v>
      </c>
      <c r="N49" s="8">
        <f t="shared" si="4"/>
        <v>31463.163556076208</v>
      </c>
      <c r="O49" s="8">
        <f t="shared" si="5"/>
        <v>26851.783910045677</v>
      </c>
      <c r="P49" s="8">
        <f t="shared" si="6"/>
        <v>27899.077446829393</v>
      </c>
      <c r="Q49" s="8">
        <f t="shared" si="7"/>
        <v>22965.537971276179</v>
      </c>
      <c r="R49" s="8">
        <f t="shared" si="8"/>
        <v>22898.89115025719</v>
      </c>
      <c r="S49" s="8">
        <f t="shared" si="9"/>
        <v>28098.620603905343</v>
      </c>
      <c r="T49" s="8">
        <f t="shared" si="10"/>
        <v>32055.375781332114</v>
      </c>
      <c r="U49" s="8">
        <f t="shared" si="11"/>
        <v>33665.103711553646</v>
      </c>
      <c r="V49" s="8">
        <f t="shared" si="12"/>
        <v>31994.658374890652</v>
      </c>
      <c r="W49" s="8">
        <f t="shared" si="13"/>
        <v>26604.292459006923</v>
      </c>
      <c r="X49" s="8">
        <f t="shared" si="14"/>
        <v>24740.51501446496</v>
      </c>
      <c r="Y49" s="8">
        <f t="shared" si="15"/>
        <v>31964.44300357447</v>
      </c>
    </row>
    <row r="50" spans="1:25" ht="22.5" x14ac:dyDescent="0.45">
      <c r="A50" t="s">
        <v>54</v>
      </c>
      <c r="B50" s="3">
        <v>12337.05</v>
      </c>
      <c r="C50">
        <v>7</v>
      </c>
      <c r="D50">
        <v>2005</v>
      </c>
      <c r="E50">
        <f t="shared" si="1"/>
        <v>20</v>
      </c>
      <c r="H50">
        <f t="shared" si="16"/>
        <v>1.5</v>
      </c>
      <c r="I50">
        <f t="shared" si="2"/>
        <v>57572.899999999994</v>
      </c>
      <c r="J50">
        <f t="shared" si="3"/>
        <v>4.3073254910116029E-2</v>
      </c>
      <c r="M50" s="7" t="s">
        <v>54</v>
      </c>
      <c r="N50" s="8">
        <f t="shared" si="4"/>
        <v>97009.567479261357</v>
      </c>
      <c r="O50" s="8">
        <f t="shared" si="5"/>
        <v>82791.418558959966</v>
      </c>
      <c r="P50" s="8">
        <f t="shared" si="6"/>
        <v>86020.511934968992</v>
      </c>
      <c r="Q50" s="8">
        <f t="shared" si="7"/>
        <v>70809.055851975994</v>
      </c>
      <c r="R50" s="8">
        <f t="shared" si="8"/>
        <v>70603.565413311197</v>
      </c>
      <c r="S50" s="8">
        <f t="shared" si="9"/>
        <v>86635.758247593709</v>
      </c>
      <c r="T50" s="8">
        <f t="shared" si="10"/>
        <v>98835.520286760016</v>
      </c>
      <c r="U50" s="8">
        <f t="shared" si="11"/>
        <v>103798.75324303149</v>
      </c>
      <c r="V50" s="8">
        <f t="shared" si="12"/>
        <v>98648.311860409274</v>
      </c>
      <c r="W50" s="8">
        <f t="shared" si="13"/>
        <v>82028.334497902542</v>
      </c>
      <c r="X50" s="8">
        <f t="shared" si="14"/>
        <v>76281.797171788639</v>
      </c>
      <c r="Y50" s="8">
        <f t="shared" si="15"/>
        <v>98555.149578829296</v>
      </c>
    </row>
    <row r="51" spans="1:25" x14ac:dyDescent="0.45">
      <c r="I51">
        <f>SUM(I2:I50)</f>
        <v>1336627.5690133329</v>
      </c>
    </row>
    <row r="54" spans="1:25" x14ac:dyDescent="0.45">
      <c r="A54" t="s">
        <v>55</v>
      </c>
      <c r="B54" t="s">
        <v>56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  <c r="I54" t="s">
        <v>63</v>
      </c>
      <c r="J54" t="s">
        <v>64</v>
      </c>
      <c r="K54" t="s">
        <v>65</v>
      </c>
      <c r="L54" t="s">
        <v>66</v>
      </c>
    </row>
    <row r="55" spans="1:25" x14ac:dyDescent="0.45">
      <c r="A55" s="5">
        <v>2252199.6</v>
      </c>
      <c r="B55" s="5">
        <v>1922107.32</v>
      </c>
      <c r="C55" s="5">
        <v>1997074.8</v>
      </c>
      <c r="D55" s="5">
        <v>1643921.64</v>
      </c>
      <c r="E55" s="5">
        <v>1639150.92</v>
      </c>
      <c r="F55" s="5">
        <v>2011358.52</v>
      </c>
      <c r="G55" s="5">
        <v>2294591.4</v>
      </c>
      <c r="H55" s="5">
        <v>2409819.12</v>
      </c>
      <c r="I55" s="5">
        <v>2290245.12</v>
      </c>
      <c r="J55" s="5">
        <v>1904391.36</v>
      </c>
      <c r="K55" s="5">
        <v>1770978.24</v>
      </c>
      <c r="L55" s="5">
        <v>2288082.2400000002</v>
      </c>
      <c r="M5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경윤</dc:creator>
  <cp:lastModifiedBy>821064769247</cp:lastModifiedBy>
  <dcterms:created xsi:type="dcterms:W3CDTF">2025-05-08T06:49:06Z</dcterms:created>
  <dcterms:modified xsi:type="dcterms:W3CDTF">2025-05-14T15:35:43Z</dcterms:modified>
</cp:coreProperties>
</file>