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3" r:id="rId2"/>
    <sheet name="제3작업" sheetId="4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장소">제1작업!$D$5:$D$12</definedName>
  </definedNames>
  <calcPr calcId="162913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<sst xmlns="http://schemas.openxmlformats.org/spreadsheetml/2006/main" count="119" uniqueCount="60">
  <si>
    <t>코드</t>
    <phoneticPr fontId="3" type="noConversion"/>
  </si>
  <si>
    <t>학교명</t>
    <phoneticPr fontId="3" type="noConversion"/>
  </si>
  <si>
    <t>장소</t>
  </si>
  <si>
    <t>장소</t>
    <phoneticPr fontId="3" type="noConversion"/>
  </si>
  <si>
    <t>날짜</t>
  </si>
  <si>
    <t>날짜</t>
    <phoneticPr fontId="3" type="noConversion"/>
  </si>
  <si>
    <t>인솔
책임자</t>
    <phoneticPr fontId="3" type="noConversion"/>
  </si>
  <si>
    <t>인솔자 수
(단위:명)</t>
    <phoneticPr fontId="3" type="noConversion"/>
  </si>
  <si>
    <t>학생 수</t>
    <phoneticPr fontId="3" type="noConversion"/>
  </si>
  <si>
    <t xml:space="preserve">구분 </t>
    <phoneticPr fontId="3" type="noConversion"/>
  </si>
  <si>
    <t>비고</t>
    <phoneticPr fontId="3" type="noConversion"/>
  </si>
  <si>
    <t>T2722</t>
  </si>
  <si>
    <t>T2722</t>
    <phoneticPr fontId="3" type="noConversion"/>
  </si>
  <si>
    <t>W3462</t>
    <phoneticPr fontId="3" type="noConversion"/>
  </si>
  <si>
    <t>R3621</t>
    <phoneticPr fontId="3" type="noConversion"/>
  </si>
  <si>
    <t>S5883</t>
    <phoneticPr fontId="3" type="noConversion"/>
  </si>
  <si>
    <t>A6643</t>
    <phoneticPr fontId="3" type="noConversion"/>
  </si>
  <si>
    <t>Z5642</t>
    <phoneticPr fontId="3" type="noConversion"/>
  </si>
  <si>
    <t>F6431</t>
    <phoneticPr fontId="3" type="noConversion"/>
  </si>
  <si>
    <t>W5322</t>
    <phoneticPr fontId="3" type="noConversion"/>
  </si>
  <si>
    <t>나로우주센터 체험 학생 수 평균</t>
    <phoneticPr fontId="3" type="noConversion"/>
  </si>
  <si>
    <t>회폐박물관 체험 학생 수 합계</t>
    <phoneticPr fontId="3" type="noConversion"/>
  </si>
  <si>
    <t>장원</t>
    <phoneticPr fontId="3" type="noConversion"/>
  </si>
  <si>
    <t>장홍</t>
    <phoneticPr fontId="3" type="noConversion"/>
  </si>
  <si>
    <t>문수</t>
    <phoneticPr fontId="3" type="noConversion"/>
  </si>
  <si>
    <t>경희</t>
    <phoneticPr fontId="3" type="noConversion"/>
  </si>
  <si>
    <t>금호</t>
    <phoneticPr fontId="3" type="noConversion"/>
  </si>
  <si>
    <t>서영</t>
    <phoneticPr fontId="3" type="noConversion"/>
  </si>
  <si>
    <t>서일</t>
    <phoneticPr fontId="3" type="noConversion"/>
  </si>
  <si>
    <t>수진</t>
    <phoneticPr fontId="3" type="noConversion"/>
  </si>
  <si>
    <t>나로우주센터</t>
  </si>
  <si>
    <t>나로우주센터</t>
    <phoneticPr fontId="3" type="noConversion"/>
  </si>
  <si>
    <t>목재문화체험장</t>
  </si>
  <si>
    <t>목재문화체험장</t>
    <phoneticPr fontId="3" type="noConversion"/>
  </si>
  <si>
    <t>화폐박물관</t>
  </si>
  <si>
    <t>화폐박물관</t>
    <phoneticPr fontId="3" type="noConversion"/>
  </si>
  <si>
    <t>나로우주센터</t>
    <phoneticPr fontId="3" type="noConversion"/>
  </si>
  <si>
    <t>목재문화체험장</t>
    <phoneticPr fontId="3" type="noConversion"/>
  </si>
  <si>
    <t>나로우주센터</t>
    <phoneticPr fontId="3" type="noConversion"/>
  </si>
  <si>
    <t>화폐박물관</t>
    <phoneticPr fontId="3" type="noConversion"/>
  </si>
  <si>
    <t>목재문화체험장</t>
    <phoneticPr fontId="3" type="noConversion"/>
  </si>
  <si>
    <t>박경아</t>
    <phoneticPr fontId="3" type="noConversion"/>
  </si>
  <si>
    <t>구경완</t>
    <phoneticPr fontId="3" type="noConversion"/>
  </si>
  <si>
    <t>정용진</t>
    <phoneticPr fontId="3" type="noConversion"/>
  </si>
  <si>
    <t>조원희</t>
    <phoneticPr fontId="3" type="noConversion"/>
  </si>
  <si>
    <t>정영채</t>
    <phoneticPr fontId="3" type="noConversion"/>
  </si>
  <si>
    <t>김지수</t>
    <phoneticPr fontId="3" type="noConversion"/>
  </si>
  <si>
    <t>최이담</t>
    <phoneticPr fontId="3" type="noConversion"/>
  </si>
  <si>
    <t>허예정</t>
    <phoneticPr fontId="3" type="noConversion"/>
  </si>
  <si>
    <t>최대 인솔자 수(단위:명)</t>
    <phoneticPr fontId="3" type="noConversion"/>
  </si>
  <si>
    <t>코드</t>
    <phoneticPr fontId="3" type="noConversion"/>
  </si>
  <si>
    <t>A*</t>
    <phoneticPr fontId="3" type="noConversion"/>
  </si>
  <si>
    <t>&lt;=300</t>
    <phoneticPr fontId="3" type="noConversion"/>
  </si>
  <si>
    <t>총합계</t>
  </si>
  <si>
    <t>개수 : 학교명</t>
  </si>
  <si>
    <t>평균 : 인솔자 수</t>
  </si>
  <si>
    <t>**</t>
  </si>
  <si>
    <t>2023-03-01 - 2023-03-10</t>
  </si>
  <si>
    <t>2023-03-11 - 2023-03-20</t>
  </si>
  <si>
    <t>2023-03-21 - 2023-03-30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</si>
</sst>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center" vertical="center"/>
    </xf>
    <xf numFmtId="176" fontId="2" fillId="0" borderId="19" xfId="1" applyNumberFormat="1" applyFont="1" applyFill="1" applyBorder="1" applyAlignment="1">
      <alignment horizontal="right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4" fontId="2" fillId="0" borderId="24" xfId="0" applyNumberFormat="1" applyFont="1" applyFill="1" applyBorder="1" applyAlignment="1">
      <alignment horizontal="center" vertical="center"/>
    </xf>
    <xf numFmtId="41" fontId="2" fillId="0" borderId="24" xfId="1" applyFont="1" applyFill="1" applyBorder="1" applyAlignment="1">
      <alignment horizontal="right" vertical="center"/>
    </xf>
    <xf numFmtId="176" fontId="2" fillId="0" borderId="25" xfId="1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41" fontId="2" fillId="0" borderId="17" xfId="1" applyFont="1" applyBorder="1" applyAlignment="1">
      <alignment horizontal="right" vertical="center"/>
    </xf>
    <xf numFmtId="41" fontId="2" fillId="0" borderId="10" xfId="1" applyFont="1" applyBorder="1" applyAlignment="1">
      <alignment horizontal="right" vertical="center"/>
    </xf>
    <xf numFmtId="41" fontId="2" fillId="0" borderId="15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0">
    <dxf>
      <font>
        <b/>
        <i val="0"/>
        <color rgb="FF0070C0"/>
      </font>
    </dxf>
    <dxf>
      <alignment horizontal="center" readingOrder="0"/>
    </dxf>
    <dxf>
      <numFmt numFmtId="33" formatCode="_-* #,##0_-;\-* #,##0_-;_-* &quot;-&quot;_-;_-@_-"/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명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나로우주센터 및 목재문화체험장 체험</a:t>
            </a:r>
            <a:r>
              <a:rPr lang="ko-KR" altLang="en-US" sz="2000" b="1" baseline="0"/>
              <a:t> </a:t>
            </a:r>
            <a:r>
              <a:rPr lang="ko-KR" altLang="en-US" sz="2000" b="1"/>
              <a:t>인원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학생 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CFD-4A04-819B-4A4FACA81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(제1작업!$C$5,제1작업!$C$6,제1작업!$C$8,제1작업!$C$9,제1작업!$C$10,제1작업!$C$12)</c:f>
              <c:strCache>
                <c:ptCount val="6"/>
                <c:pt idx="0">
                  <c:v>장원</c:v>
                </c:pt>
                <c:pt idx="1">
                  <c:v>장홍</c:v>
                </c:pt>
                <c:pt idx="2">
                  <c:v>경희</c:v>
                </c:pt>
                <c:pt idx="3">
                  <c:v>금호</c:v>
                </c:pt>
                <c:pt idx="4">
                  <c:v>서영</c:v>
                </c:pt>
                <c:pt idx="5">
                  <c:v>수진</c:v>
                </c:pt>
              </c:strCache>
            </c:strRef>
          </c:cat>
          <c:val>
            <c:numRef>
              <c:f>(제1작업!$H$5,제1작업!$H$6,제1작업!$H$8,제1작업!$H$9,제1작업!$H$10,제1작업!$H$12)</c:f>
              <c:numCache>
                <c:formatCode>#,##0"명"</c:formatCode>
                <c:ptCount val="6"/>
                <c:pt idx="0">
                  <c:v>349</c:v>
                </c:pt>
                <c:pt idx="1">
                  <c:v>192</c:v>
                </c:pt>
                <c:pt idx="2">
                  <c:v>452</c:v>
                </c:pt>
                <c:pt idx="3">
                  <c:v>465</c:v>
                </c:pt>
                <c:pt idx="4">
                  <c:v>322</c:v>
                </c:pt>
                <c:pt idx="5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D-4A04-819B-4A4FACA8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0611904"/>
        <c:axId val="300612320"/>
      </c:barChart>
      <c:lineChart>
        <c:grouping val="standard"/>
        <c:varyColors val="0"/>
        <c:ser>
          <c:idx val="0"/>
          <c:order val="0"/>
          <c:tx>
            <c:v>인솔자 수(단위:명)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(제1작업!$C$5,제1작업!$C$6,제1작업!$C$8,제1작업!$C$9,제1작업!$C$10,제1작업!$C$12)</c:f>
              <c:strCache>
                <c:ptCount val="6"/>
                <c:pt idx="0">
                  <c:v>장원</c:v>
                </c:pt>
                <c:pt idx="1">
                  <c:v>장홍</c:v>
                </c:pt>
                <c:pt idx="2">
                  <c:v>경희</c:v>
                </c:pt>
                <c:pt idx="3">
                  <c:v>금호</c:v>
                </c:pt>
                <c:pt idx="4">
                  <c:v>서영</c:v>
                </c:pt>
                <c:pt idx="5">
                  <c:v>수진</c:v>
                </c:pt>
              </c:strCache>
            </c:strRef>
          </c:cat>
          <c:val>
            <c:numRef>
              <c:f>(제1작업!$G$5,제1작업!$G$6,제1작업!$G$8,제1작업!$G$9,제1작업!$G$10,제1작업!$G$12)</c:f>
              <c:numCache>
                <c:formatCode>_(* #,##0_);_(* \(#,##0\);_(* "-"_);_(@_)</c:formatCode>
                <c:ptCount val="6"/>
                <c:pt idx="0">
                  <c:v>9</c:v>
                </c:pt>
                <c:pt idx="1">
                  <c:v>6</c:v>
                </c:pt>
                <c:pt idx="2">
                  <c:v>15</c:v>
                </c:pt>
                <c:pt idx="3">
                  <c:v>16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D-4A04-819B-4A4FACA8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90464"/>
        <c:axId val="305290048"/>
      </c:lineChart>
      <c:catAx>
        <c:axId val="3006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00612320"/>
        <c:crosses val="autoZero"/>
        <c:auto val="1"/>
        <c:lblAlgn val="ctr"/>
        <c:lblOffset val="100"/>
        <c:noMultiLvlLbl val="0"/>
      </c:catAx>
      <c:valAx>
        <c:axId val="3006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00611904"/>
        <c:crosses val="autoZero"/>
        <c:crossBetween val="between"/>
      </c:valAx>
      <c:valAx>
        <c:axId val="30529004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05290464"/>
        <c:crosses val="max"/>
        <c:crossBetween val="between"/>
        <c:majorUnit val="5"/>
      </c:valAx>
      <c:catAx>
        <c:axId val="30529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90048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0</xdr:row>
      <xdr:rowOff>87085</xdr:rowOff>
    </xdr:from>
    <xdr:to>
      <xdr:col>6</xdr:col>
      <xdr:colOff>348344</xdr:colOff>
      <xdr:row>2</xdr:row>
      <xdr:rowOff>190499</xdr:rowOff>
    </xdr:to>
    <xdr:sp macro="" textlink="">
      <xdr:nvSpPr>
        <xdr:cNvPr id="2" name="한쪽 모서리가 잘린 사각형 1"/>
        <xdr:cNvSpPr/>
      </xdr:nvSpPr>
      <xdr:spPr>
        <a:xfrm>
          <a:off x="136072" y="87085"/>
          <a:ext cx="4071258" cy="669471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3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초중고 체험 일정</a:t>
          </a:r>
        </a:p>
      </xdr:txBody>
    </xdr:sp>
    <xdr:clientData/>
  </xdr:twoCellAnchor>
  <xdr:twoCellAnchor editAs="oneCell">
    <xdr:from>
      <xdr:col>6</xdr:col>
      <xdr:colOff>821872</xdr:colOff>
      <xdr:row>0</xdr:row>
      <xdr:rowOff>119744</xdr:rowOff>
    </xdr:from>
    <xdr:to>
      <xdr:col>9</xdr:col>
      <xdr:colOff>718457</xdr:colOff>
      <xdr:row>2</xdr:row>
      <xdr:rowOff>120110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4758" y="119744"/>
          <a:ext cx="2171699" cy="566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0.67366</cdr:x>
      <cdr:y>0.12965</cdr:y>
    </cdr:from>
    <cdr:to>
      <cdr:x>0.78943</cdr:x>
      <cdr:y>0.20282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269323" y="788545"/>
          <a:ext cx="1077419" cy="445021"/>
        </a:xfrm>
        <a:prstGeom xmlns:a="http://schemas.openxmlformats.org/drawingml/2006/main" prst="wedgeRoundRectCallout">
          <a:avLst>
            <a:gd name="adj1" fmla="val -103510"/>
            <a:gd name="adj2" fmla="val -40675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학생 수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03.63163217593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학교명" numFmtId="0">
      <sharedItems count="8">
        <s v="장원"/>
        <s v="장홍"/>
        <s v="문수"/>
        <s v="경희"/>
        <s v="금호"/>
        <s v="서영"/>
        <s v="서일"/>
        <s v="수진"/>
      </sharedItems>
    </cacheField>
    <cacheField name="장소" numFmtId="0">
      <sharedItems count="3">
        <s v="나로우주센터"/>
        <s v="목재문화체험장"/>
        <s v="화폐박물관"/>
      </sharedItems>
    </cacheField>
    <cacheField name="날짜" numFmtId="14">
      <sharedItems containsSemiMixedTypes="0" containsNonDate="0" containsDate="1" containsString="0" minDate="2023-03-05T00:00:00" maxDate="2023-03-24T00:00:00" count="6">
        <d v="2023-03-22T00:00:00"/>
        <d v="2023-03-13T00:00:00"/>
        <d v="2023-03-15T00:00:00"/>
        <d v="2023-03-05T00:00:00"/>
        <d v="2023-03-08T00:00:00"/>
        <d v="2023-03-23T00:00:00"/>
      </sharedItems>
      <fieldGroup base="3">
        <rangePr autoStart="0" autoEnd="0" groupBy="days" startDate="2023-03-01T00:00:00" endDate="2023-03-30T00:00:00" groupInterval="10"/>
        <groupItems count="5">
          <s v="&lt;2023-03-01"/>
          <s v="2023-03-01 - 2023-03-10"/>
          <s v="2023-03-11 - 2023-03-20"/>
          <s v="2023-03-21 - 2023-03-30"/>
          <s v="&gt;2023-03-30"/>
        </groupItems>
      </fieldGroup>
    </cacheField>
    <cacheField name="인솔_x000a_책임자" numFmtId="0">
      <sharedItems/>
    </cacheField>
    <cacheField name="인솔자 수_x000a_(단위:명)" numFmtId="41">
      <sharedItems containsSemiMixedTypes="0" containsString="0" containsNumber="1" containsInteger="1" minValue="6" maxValue="16"/>
    </cacheField>
    <cacheField name="학생 수" numFmtId="176">
      <sharedItems containsSemiMixedTypes="0" containsString="0" containsNumber="1" containsInteger="1" minValue="192" maxValue="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T2722"/>
    <x v="0"/>
    <x v="0"/>
    <x v="0"/>
    <s v="박경아"/>
    <n v="9"/>
    <n v="349"/>
  </r>
  <r>
    <s v="W3462"/>
    <x v="1"/>
    <x v="1"/>
    <x v="1"/>
    <s v="구경완"/>
    <n v="6"/>
    <n v="192"/>
  </r>
  <r>
    <s v="R3621"/>
    <x v="2"/>
    <x v="2"/>
    <x v="2"/>
    <s v="정용진"/>
    <n v="6"/>
    <n v="246"/>
  </r>
  <r>
    <s v="S5883"/>
    <x v="3"/>
    <x v="0"/>
    <x v="3"/>
    <s v="조원희"/>
    <n v="15"/>
    <n v="452"/>
  </r>
  <r>
    <s v="A6643"/>
    <x v="4"/>
    <x v="1"/>
    <x v="2"/>
    <s v="정영채"/>
    <n v="16"/>
    <n v="465"/>
  </r>
  <r>
    <s v="Z5642"/>
    <x v="5"/>
    <x v="0"/>
    <x v="4"/>
    <s v="김지수"/>
    <n v="9"/>
    <n v="322"/>
  </r>
  <r>
    <s v="F6431"/>
    <x v="6"/>
    <x v="2"/>
    <x v="5"/>
    <s v="최이담"/>
    <n v="7"/>
    <n v="289"/>
  </r>
  <r>
    <s v="W5322"/>
    <x v="7"/>
    <x v="1"/>
    <x v="4"/>
    <s v="허예정"/>
    <n v="11"/>
    <n v="3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23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날짜" colHeaderCaption="장소">
  <location ref="B2:H8" firstHeaderRow="1" firstDataRow="3" firstDataCol="1"/>
  <pivotFields count="7">
    <pivotField showAll="0"/>
    <pivotField dataField="1" showAll="0">
      <items count="9">
        <item x="3"/>
        <item x="4"/>
        <item x="2"/>
        <item x="5"/>
        <item x="6"/>
        <item x="7"/>
        <item x="0"/>
        <item x="1"/>
        <item t="default"/>
      </items>
    </pivotField>
    <pivotField axis="axisCol" showAll="0" sortType="descending">
      <items count="4">
        <item x="2"/>
        <item x="1"/>
        <item x="0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41" showAll="0"/>
    <pivotField numFmtId="176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학교명" fld="1" subtotal="count" baseField="0" baseItem="0"/>
    <dataField name="평균 : 인솔자 수" fld="5" subtotal="average" baseField="3" baseItem="0"/>
  </dataFields>
  <formats count="2">
    <format dxfId="1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4" tableBorderDxfId="9">
  <autoFilter ref="B18:E22"/>
  <tableColumns count="4">
    <tableColumn id="1" name="학교명" dataDxfId="8"/>
    <tableColumn id="2" name="날짜" dataDxfId="7"/>
    <tableColumn id="3" name="인솔자 수_x000a_(단위:명)" dataDxfId="6" dataCellStyle="쉼표 [0]"/>
    <tableColumn id="4" name="학생 수" dataDxfId="5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zoomScale="175" zoomScaleNormal="175" workbookViewId="0">
      <selection activeCell="L4" sqref="L4"/>
    </sheetView>
  </sheetViews>
  <sheetFormatPr defaultRowHeight="13.5" x14ac:dyDescent="0.3"/>
  <cols>
    <col min="1" max="1" width="1.625" style="1" customWidth="1"/>
    <col min="2" max="2" width="9" style="1" customWidth="1"/>
    <col min="3" max="3" width="8.875" style="1" customWidth="1"/>
    <col min="4" max="4" width="16.875" style="1" customWidth="1"/>
    <col min="5" max="5" width="14.25" style="1" customWidth="1"/>
    <col min="6" max="6" width="9.5" style="1" customWidth="1"/>
    <col min="7" max="7" width="10.875" style="1" customWidth="1"/>
    <col min="8" max="8" width="9" style="1" customWidth="1"/>
    <col min="9" max="9" width="10" style="1" customWidth="1"/>
    <col min="10" max="10" width="9.875" style="1" customWidth="1"/>
    <col min="11" max="11" width="9" style="1"/>
    <col min="12" max="12" width="4.125" style="1" customWidth="1"/>
    <col min="13" max="16384" width="9" style="1"/>
  </cols>
  <sheetData>
    <row r="1" spans="2:10" ht="21.75" customHeight="1" x14ac:dyDescent="0.3"/>
    <row r="2" spans="2:10" ht="22.5" customHeight="1" x14ac:dyDescent="0.3"/>
    <row r="3" spans="2:10" ht="20.25" customHeight="1" thickBot="1" x14ac:dyDescent="0.35"/>
    <row r="4" spans="2:10" ht="27.75" thickBot="1" x14ac:dyDescent="0.35">
      <c r="B4" s="23" t="s">
        <v>0</v>
      </c>
      <c r="C4" s="24" t="s">
        <v>1</v>
      </c>
      <c r="D4" s="24" t="s">
        <v>3</v>
      </c>
      <c r="E4" s="24" t="s">
        <v>5</v>
      </c>
      <c r="F4" s="25" t="s">
        <v>6</v>
      </c>
      <c r="G4" s="25" t="s">
        <v>7</v>
      </c>
      <c r="H4" s="24" t="s">
        <v>8</v>
      </c>
      <c r="I4" s="24" t="s">
        <v>9</v>
      </c>
      <c r="J4" s="26" t="s">
        <v>10</v>
      </c>
    </row>
    <row r="5" spans="2:10" x14ac:dyDescent="0.3">
      <c r="B5" s="5" t="s">
        <v>12</v>
      </c>
      <c r="C5" s="6" t="s">
        <v>22</v>
      </c>
      <c r="D5" s="6" t="s">
        <v>31</v>
      </c>
      <c r="E5" s="18">
        <v>45007</v>
      </c>
      <c r="F5" s="6" t="s">
        <v>41</v>
      </c>
      <c r="G5" s="19">
        <v>9</v>
      </c>
      <c r="H5" s="28">
        <v>349</v>
      </c>
      <c r="I5" s="6" t="str">
        <f>CHOOSE(RIGHT(B5,1),"초등학교","중학교","고등학교")</f>
        <v>중학교</v>
      </c>
      <c r="J5" s="7" t="str">
        <f>_xlfn.RANK.EQ(H5,$H$5:$H$12,0)&amp;"위"</f>
        <v>4위</v>
      </c>
    </row>
    <row r="6" spans="2:10" x14ac:dyDescent="0.3">
      <c r="B6" s="8" t="s">
        <v>13</v>
      </c>
      <c r="C6" s="2" t="s">
        <v>23</v>
      </c>
      <c r="D6" s="2" t="s">
        <v>33</v>
      </c>
      <c r="E6" s="3">
        <v>44998</v>
      </c>
      <c r="F6" s="2" t="s">
        <v>42</v>
      </c>
      <c r="G6" s="4">
        <v>6</v>
      </c>
      <c r="H6" s="29">
        <v>192</v>
      </c>
      <c r="I6" s="2" t="str">
        <f t="shared" ref="I6:I12" si="0">CHOOSE(RIGHT(B6,1),"초등학교","중학교","고등학교")</f>
        <v>중학교</v>
      </c>
      <c r="J6" s="9" t="str">
        <f t="shared" ref="J6:J12" si="1">_xlfn.RANK.EQ(H6,$H$5:$H$12,0)&amp;"위"</f>
        <v>8위</v>
      </c>
    </row>
    <row r="7" spans="2:10" x14ac:dyDescent="0.3">
      <c r="B7" s="8" t="s">
        <v>14</v>
      </c>
      <c r="C7" s="2" t="s">
        <v>24</v>
      </c>
      <c r="D7" s="2" t="s">
        <v>35</v>
      </c>
      <c r="E7" s="3">
        <v>45000</v>
      </c>
      <c r="F7" s="2" t="s">
        <v>43</v>
      </c>
      <c r="G7" s="4">
        <v>6</v>
      </c>
      <c r="H7" s="29">
        <v>246</v>
      </c>
      <c r="I7" s="2" t="str">
        <f t="shared" si="0"/>
        <v>초등학교</v>
      </c>
      <c r="J7" s="9" t="str">
        <f t="shared" si="1"/>
        <v>7위</v>
      </c>
    </row>
    <row r="8" spans="2:10" x14ac:dyDescent="0.3">
      <c r="B8" s="8" t="s">
        <v>15</v>
      </c>
      <c r="C8" s="2" t="s">
        <v>25</v>
      </c>
      <c r="D8" s="2" t="s">
        <v>36</v>
      </c>
      <c r="E8" s="3">
        <v>44990</v>
      </c>
      <c r="F8" s="2" t="s">
        <v>44</v>
      </c>
      <c r="G8" s="4">
        <v>15</v>
      </c>
      <c r="H8" s="29">
        <v>452</v>
      </c>
      <c r="I8" s="2" t="str">
        <f t="shared" si="0"/>
        <v>고등학교</v>
      </c>
      <c r="J8" s="9" t="str">
        <f t="shared" si="1"/>
        <v>2위</v>
      </c>
    </row>
    <row r="9" spans="2:10" x14ac:dyDescent="0.3">
      <c r="B9" s="8" t="s">
        <v>16</v>
      </c>
      <c r="C9" s="2" t="s">
        <v>26</v>
      </c>
      <c r="D9" s="2" t="s">
        <v>37</v>
      </c>
      <c r="E9" s="3">
        <v>45000</v>
      </c>
      <c r="F9" s="2" t="s">
        <v>45</v>
      </c>
      <c r="G9" s="4">
        <v>16</v>
      </c>
      <c r="H9" s="29">
        <v>465</v>
      </c>
      <c r="I9" s="2" t="str">
        <f t="shared" si="0"/>
        <v>고등학교</v>
      </c>
      <c r="J9" s="9" t="str">
        <f t="shared" si="1"/>
        <v>1위</v>
      </c>
    </row>
    <row r="10" spans="2:10" x14ac:dyDescent="0.3">
      <c r="B10" s="8" t="s">
        <v>17</v>
      </c>
      <c r="C10" s="2" t="s">
        <v>27</v>
      </c>
      <c r="D10" s="2" t="s">
        <v>38</v>
      </c>
      <c r="E10" s="3">
        <v>44993</v>
      </c>
      <c r="F10" s="2" t="s">
        <v>46</v>
      </c>
      <c r="G10" s="4">
        <v>9</v>
      </c>
      <c r="H10" s="29">
        <v>322</v>
      </c>
      <c r="I10" s="2" t="str">
        <f t="shared" si="0"/>
        <v>중학교</v>
      </c>
      <c r="J10" s="9" t="str">
        <f t="shared" si="1"/>
        <v>5위</v>
      </c>
    </row>
    <row r="11" spans="2:10" x14ac:dyDescent="0.3">
      <c r="B11" s="8" t="s">
        <v>18</v>
      </c>
      <c r="C11" s="2" t="s">
        <v>28</v>
      </c>
      <c r="D11" s="2" t="s">
        <v>39</v>
      </c>
      <c r="E11" s="3">
        <v>45008</v>
      </c>
      <c r="F11" s="2" t="s">
        <v>47</v>
      </c>
      <c r="G11" s="4">
        <v>7</v>
      </c>
      <c r="H11" s="29">
        <v>289</v>
      </c>
      <c r="I11" s="2" t="str">
        <f t="shared" si="0"/>
        <v>초등학교</v>
      </c>
      <c r="J11" s="9" t="str">
        <f t="shared" si="1"/>
        <v>6위</v>
      </c>
    </row>
    <row r="12" spans="2:10" ht="14.25" thickBot="1" x14ac:dyDescent="0.35">
      <c r="B12" s="20" t="s">
        <v>19</v>
      </c>
      <c r="C12" s="12" t="s">
        <v>29</v>
      </c>
      <c r="D12" s="12" t="s">
        <v>40</v>
      </c>
      <c r="E12" s="21">
        <v>44993</v>
      </c>
      <c r="F12" s="12" t="s">
        <v>48</v>
      </c>
      <c r="G12" s="22">
        <v>11</v>
      </c>
      <c r="H12" s="30">
        <v>378</v>
      </c>
      <c r="I12" s="12" t="str">
        <f t="shared" si="0"/>
        <v>중학교</v>
      </c>
      <c r="J12" s="14" t="str">
        <f t="shared" si="1"/>
        <v>3위</v>
      </c>
    </row>
    <row r="13" spans="2:10" x14ac:dyDescent="0.3">
      <c r="B13" s="15" t="s">
        <v>20</v>
      </c>
      <c r="C13" s="16"/>
      <c r="D13" s="16"/>
      <c r="E13" s="52">
        <f>ROUND(DAVERAGE(B4:H12,H4,D4:D5),-1)</f>
        <v>370</v>
      </c>
      <c r="F13" s="17"/>
      <c r="G13" s="16" t="s">
        <v>49</v>
      </c>
      <c r="H13" s="16"/>
      <c r="I13" s="16"/>
      <c r="J13" s="50">
        <f>MAX(G5:G12)</f>
        <v>16</v>
      </c>
    </row>
    <row r="14" spans="2:10" ht="14.25" thickBot="1" x14ac:dyDescent="0.35">
      <c r="B14" s="10" t="s">
        <v>21</v>
      </c>
      <c r="C14" s="11"/>
      <c r="D14" s="11"/>
      <c r="E14" s="22">
        <f>SUMIF(장소,D7,H5:H12)</f>
        <v>535</v>
      </c>
      <c r="F14" s="13"/>
      <c r="G14" s="27" t="s">
        <v>50</v>
      </c>
      <c r="H14" s="12" t="s">
        <v>11</v>
      </c>
      <c r="I14" s="27" t="s">
        <v>8</v>
      </c>
      <c r="J14" s="51">
        <f>VLOOKUP(H14,B5:H12,7,FALSE)</f>
        <v>349</v>
      </c>
    </row>
    <row r="20" ht="13.5" customHeight="1" x14ac:dyDescent="0.3"/>
    <row r="21" ht="34.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0" priority="1">
      <formula>$G5&gt;=10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45" zoomScaleNormal="145" workbookViewId="0">
      <selection activeCell="G18" sqref="G18"/>
    </sheetView>
  </sheetViews>
  <sheetFormatPr defaultRowHeight="13.5" x14ac:dyDescent="0.3"/>
  <cols>
    <col min="1" max="1" width="1.625" style="1" customWidth="1"/>
    <col min="2" max="2" width="8.125" style="1" bestFit="1" customWidth="1"/>
    <col min="3" max="3" width="11.625" style="1" bestFit="1" customWidth="1"/>
    <col min="4" max="4" width="16.375" style="1" bestFit="1" customWidth="1"/>
    <col min="5" max="5" width="13.25" style="1" bestFit="1" customWidth="1"/>
    <col min="6" max="6" width="7.75" style="1" bestFit="1" customWidth="1"/>
    <col min="7" max="7" width="9.625" style="1" bestFit="1" customWidth="1"/>
    <col min="8" max="8" width="7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3" t="s">
        <v>0</v>
      </c>
      <c r="C2" s="24" t="s">
        <v>1</v>
      </c>
      <c r="D2" s="24" t="s">
        <v>3</v>
      </c>
      <c r="E2" s="24" t="s">
        <v>5</v>
      </c>
      <c r="F2" s="25" t="s">
        <v>6</v>
      </c>
      <c r="G2" s="25" t="s">
        <v>7</v>
      </c>
      <c r="H2" s="24" t="s">
        <v>8</v>
      </c>
    </row>
    <row r="3" spans="2:8" x14ac:dyDescent="0.3">
      <c r="B3" s="5" t="s">
        <v>12</v>
      </c>
      <c r="C3" s="6" t="s">
        <v>22</v>
      </c>
      <c r="D3" s="6" t="s">
        <v>31</v>
      </c>
      <c r="E3" s="18">
        <v>45007</v>
      </c>
      <c r="F3" s="6" t="s">
        <v>41</v>
      </c>
      <c r="G3" s="19">
        <v>9</v>
      </c>
      <c r="H3" s="28">
        <v>349</v>
      </c>
    </row>
    <row r="4" spans="2:8" x14ac:dyDescent="0.3">
      <c r="B4" s="8" t="s">
        <v>13</v>
      </c>
      <c r="C4" s="2" t="s">
        <v>23</v>
      </c>
      <c r="D4" s="2" t="s">
        <v>33</v>
      </c>
      <c r="E4" s="3">
        <v>44998</v>
      </c>
      <c r="F4" s="2" t="s">
        <v>42</v>
      </c>
      <c r="G4" s="4">
        <v>6</v>
      </c>
      <c r="H4" s="29">
        <v>192</v>
      </c>
    </row>
    <row r="5" spans="2:8" x14ac:dyDescent="0.3">
      <c r="B5" s="8" t="s">
        <v>14</v>
      </c>
      <c r="C5" s="2" t="s">
        <v>24</v>
      </c>
      <c r="D5" s="2" t="s">
        <v>35</v>
      </c>
      <c r="E5" s="3">
        <v>45000</v>
      </c>
      <c r="F5" s="2" t="s">
        <v>43</v>
      </c>
      <c r="G5" s="4">
        <v>6</v>
      </c>
      <c r="H5" s="29">
        <v>246</v>
      </c>
    </row>
    <row r="6" spans="2:8" x14ac:dyDescent="0.3">
      <c r="B6" s="8" t="s">
        <v>15</v>
      </c>
      <c r="C6" s="2" t="s">
        <v>25</v>
      </c>
      <c r="D6" s="2" t="s">
        <v>36</v>
      </c>
      <c r="E6" s="3">
        <v>44990</v>
      </c>
      <c r="F6" s="2" t="s">
        <v>44</v>
      </c>
      <c r="G6" s="4">
        <v>15</v>
      </c>
      <c r="H6" s="29">
        <v>452</v>
      </c>
    </row>
    <row r="7" spans="2:8" x14ac:dyDescent="0.3">
      <c r="B7" s="8" t="s">
        <v>16</v>
      </c>
      <c r="C7" s="2" t="s">
        <v>26</v>
      </c>
      <c r="D7" s="2" t="s">
        <v>37</v>
      </c>
      <c r="E7" s="3">
        <v>45000</v>
      </c>
      <c r="F7" s="2" t="s">
        <v>45</v>
      </c>
      <c r="G7" s="4">
        <v>16</v>
      </c>
      <c r="H7" s="29">
        <v>465</v>
      </c>
    </row>
    <row r="8" spans="2:8" x14ac:dyDescent="0.3">
      <c r="B8" s="8" t="s">
        <v>17</v>
      </c>
      <c r="C8" s="2" t="s">
        <v>27</v>
      </c>
      <c r="D8" s="2" t="s">
        <v>38</v>
      </c>
      <c r="E8" s="3">
        <v>44993</v>
      </c>
      <c r="F8" s="2" t="s">
        <v>46</v>
      </c>
      <c r="G8" s="4">
        <v>9</v>
      </c>
      <c r="H8" s="29">
        <v>322</v>
      </c>
    </row>
    <row r="9" spans="2:8" x14ac:dyDescent="0.3">
      <c r="B9" s="8" t="s">
        <v>18</v>
      </c>
      <c r="C9" s="2" t="s">
        <v>28</v>
      </c>
      <c r="D9" s="2" t="s">
        <v>39</v>
      </c>
      <c r="E9" s="3">
        <v>45008</v>
      </c>
      <c r="F9" s="2" t="s">
        <v>47</v>
      </c>
      <c r="G9" s="4">
        <v>7</v>
      </c>
      <c r="H9" s="29">
        <v>289</v>
      </c>
    </row>
    <row r="10" spans="2:8" ht="14.25" thickBot="1" x14ac:dyDescent="0.35">
      <c r="B10" s="20" t="s">
        <v>19</v>
      </c>
      <c r="C10" s="12" t="s">
        <v>29</v>
      </c>
      <c r="D10" s="12" t="s">
        <v>40</v>
      </c>
      <c r="E10" s="21">
        <v>44993</v>
      </c>
      <c r="F10" s="12" t="s">
        <v>48</v>
      </c>
      <c r="G10" s="22">
        <v>11</v>
      </c>
      <c r="H10" s="30">
        <v>378</v>
      </c>
    </row>
    <row r="13" spans="2:8" ht="14.25" thickBot="1" x14ac:dyDescent="0.35"/>
    <row r="14" spans="2:8" x14ac:dyDescent="0.3">
      <c r="B14" s="23" t="s">
        <v>0</v>
      </c>
      <c r="C14" s="24" t="s">
        <v>8</v>
      </c>
    </row>
    <row r="15" spans="2:8" x14ac:dyDescent="0.3">
      <c r="B15" s="1" t="s">
        <v>51</v>
      </c>
    </row>
    <row r="16" spans="2:8" x14ac:dyDescent="0.3">
      <c r="C16" s="1" t="s">
        <v>52</v>
      </c>
    </row>
    <row r="18" spans="2:5" ht="27" x14ac:dyDescent="0.3">
      <c r="B18" s="35" t="s">
        <v>1</v>
      </c>
      <c r="C18" s="36" t="s">
        <v>5</v>
      </c>
      <c r="D18" s="37" t="s">
        <v>7</v>
      </c>
      <c r="E18" s="38" t="s">
        <v>8</v>
      </c>
    </row>
    <row r="19" spans="2:5" x14ac:dyDescent="0.3">
      <c r="B19" s="33" t="s">
        <v>23</v>
      </c>
      <c r="C19" s="31">
        <v>44998</v>
      </c>
      <c r="D19" s="32">
        <v>6</v>
      </c>
      <c r="E19" s="34">
        <v>192</v>
      </c>
    </row>
    <row r="20" spans="2:5" x14ac:dyDescent="0.3">
      <c r="B20" s="33" t="s">
        <v>24</v>
      </c>
      <c r="C20" s="31">
        <v>45000</v>
      </c>
      <c r="D20" s="32">
        <v>6</v>
      </c>
      <c r="E20" s="34">
        <v>246</v>
      </c>
    </row>
    <row r="21" spans="2:5" x14ac:dyDescent="0.3">
      <c r="B21" s="33" t="s">
        <v>26</v>
      </c>
      <c r="C21" s="31">
        <v>45000</v>
      </c>
      <c r="D21" s="32">
        <v>16</v>
      </c>
      <c r="E21" s="34">
        <v>465</v>
      </c>
    </row>
    <row r="22" spans="2:5" x14ac:dyDescent="0.3">
      <c r="B22" s="39" t="s">
        <v>28</v>
      </c>
      <c r="C22" s="40">
        <v>45008</v>
      </c>
      <c r="D22" s="41">
        <v>7</v>
      </c>
      <c r="E22" s="42">
        <v>289</v>
      </c>
    </row>
  </sheetData>
  <phoneticPr fontId="3" type="noConversion"/>
  <conditionalFormatting sqref="B3:H10">
    <cfRule type="expression" dxfId="3" priority="1">
      <formula>$G3&gt;=10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zoomScale="130" zoomScaleNormal="130" workbookViewId="0">
      <selection activeCell="C14" sqref="C14"/>
    </sheetView>
  </sheetViews>
  <sheetFormatPr defaultRowHeight="13.5" x14ac:dyDescent="0.3"/>
  <cols>
    <col min="1" max="1" width="1.625" style="1" customWidth="1"/>
    <col min="2" max="2" width="23.875" style="1" customWidth="1"/>
    <col min="3" max="3" width="13.125" style="1" customWidth="1"/>
    <col min="4" max="4" width="15.875" style="1" customWidth="1"/>
    <col min="5" max="5" width="15.375" style="1" customWidth="1"/>
    <col min="6" max="6" width="15.875" style="1" customWidth="1"/>
    <col min="7" max="7" width="13.25" style="1" customWidth="1"/>
    <col min="8" max="8" width="15.875" style="1" customWidth="1"/>
    <col min="9" max="9" width="18" style="1" customWidth="1"/>
    <col min="10" max="10" width="20.75" style="1" customWidth="1"/>
    <col min="11" max="11" width="15.875" style="1" bestFit="1" customWidth="1"/>
    <col min="12" max="12" width="24.25" style="1" bestFit="1" customWidth="1"/>
    <col min="13" max="13" width="27" style="1" bestFit="1" customWidth="1"/>
    <col min="14" max="14" width="18" style="1" bestFit="1" customWidth="1"/>
    <col min="15" max="15" width="20.75" style="1" bestFit="1" customWidth="1"/>
    <col min="16" max="16384" width="9" style="1"/>
  </cols>
  <sheetData>
    <row r="1" spans="2:10" ht="16.5" x14ac:dyDescent="0.3">
      <c r="B1"/>
      <c r="C1"/>
    </row>
    <row r="2" spans="2:10" ht="16.5" x14ac:dyDescent="0.3">
      <c r="B2" s="44"/>
      <c r="C2" s="45" t="s">
        <v>2</v>
      </c>
      <c r="D2" s="44"/>
      <c r="E2" s="44"/>
      <c r="F2" s="44"/>
      <c r="G2" s="44"/>
      <c r="H2" s="44"/>
      <c r="I2"/>
      <c r="J2"/>
    </row>
    <row r="3" spans="2:10" ht="16.5" x14ac:dyDescent="0.3">
      <c r="B3" s="44"/>
      <c r="C3" s="47" t="s">
        <v>34</v>
      </c>
      <c r="D3" s="46"/>
      <c r="E3" s="47" t="s">
        <v>32</v>
      </c>
      <c r="F3" s="46"/>
      <c r="G3" s="47" t="s">
        <v>30</v>
      </c>
      <c r="H3" s="46"/>
      <c r="I3"/>
      <c r="J3"/>
    </row>
    <row r="4" spans="2:10" ht="16.5" x14ac:dyDescent="0.3">
      <c r="B4" s="45" t="s">
        <v>4</v>
      </c>
      <c r="C4" s="48" t="s">
        <v>54</v>
      </c>
      <c r="D4" s="48" t="s">
        <v>55</v>
      </c>
      <c r="E4" s="48" t="s">
        <v>54</v>
      </c>
      <c r="F4" s="48" t="s">
        <v>55</v>
      </c>
      <c r="G4" s="48" t="s">
        <v>54</v>
      </c>
      <c r="H4" s="48" t="s">
        <v>55</v>
      </c>
      <c r="I4"/>
      <c r="J4"/>
    </row>
    <row r="5" spans="2:10" ht="16.5" x14ac:dyDescent="0.3">
      <c r="B5" s="43" t="s">
        <v>57</v>
      </c>
      <c r="C5" s="49" t="s">
        <v>56</v>
      </c>
      <c r="D5" s="49" t="s">
        <v>56</v>
      </c>
      <c r="E5" s="49">
        <v>1</v>
      </c>
      <c r="F5" s="49">
        <v>11</v>
      </c>
      <c r="G5" s="49">
        <v>2</v>
      </c>
      <c r="H5" s="49">
        <v>12</v>
      </c>
      <c r="I5"/>
      <c r="J5"/>
    </row>
    <row r="6" spans="2:10" ht="16.5" x14ac:dyDescent="0.3">
      <c r="B6" s="43" t="s">
        <v>58</v>
      </c>
      <c r="C6" s="49">
        <v>1</v>
      </c>
      <c r="D6" s="49">
        <v>6</v>
      </c>
      <c r="E6" s="49">
        <v>2</v>
      </c>
      <c r="F6" s="49">
        <v>11</v>
      </c>
      <c r="G6" s="49" t="s">
        <v>56</v>
      </c>
      <c r="H6" s="49" t="s">
        <v>56</v>
      </c>
      <c r="I6"/>
      <c r="J6"/>
    </row>
    <row r="7" spans="2:10" ht="16.5" x14ac:dyDescent="0.3">
      <c r="B7" s="43" t="s">
        <v>59</v>
      </c>
      <c r="C7" s="49">
        <v>1</v>
      </c>
      <c r="D7" s="49">
        <v>7</v>
      </c>
      <c r="E7" s="49" t="s">
        <v>56</v>
      </c>
      <c r="F7" s="49" t="s">
        <v>56</v>
      </c>
      <c r="G7" s="49">
        <v>1</v>
      </c>
      <c r="H7" s="49">
        <v>9</v>
      </c>
      <c r="I7"/>
      <c r="J7"/>
    </row>
    <row r="8" spans="2:10" ht="16.5" x14ac:dyDescent="0.3">
      <c r="B8" s="43" t="s">
        <v>53</v>
      </c>
      <c r="C8" s="49">
        <v>2</v>
      </c>
      <c r="D8" s="49">
        <v>6.5</v>
      </c>
      <c r="E8" s="49">
        <v>3</v>
      </c>
      <c r="F8" s="49">
        <v>11</v>
      </c>
      <c r="G8" s="49">
        <v>3</v>
      </c>
      <c r="H8" s="49">
        <v>11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장소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2023-06-26T05:53:01Z</dcterms:created>
  <dcterms:modified xsi:type="dcterms:W3CDTF">2023-06-26T06:28:18Z</dcterms:modified>
</cp:coreProperties>
</file>