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강의시간">제1작업!$E$5:$E$12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5" i="1"/>
  <c r="J5" i="1" l="1"/>
  <c r="E14" i="1"/>
  <c r="E13" i="1"/>
  <c r="J14" i="1"/>
  <c r="J13" i="1"/>
  <c r="J6" i="1"/>
  <c r="J7" i="1"/>
  <c r="J8" i="1"/>
  <c r="J9" i="1"/>
  <c r="J10" i="1"/>
  <c r="J11" i="1"/>
  <c r="J12" i="1"/>
  <c r="F15" i="3"/>
  <c r="F10" i="3"/>
  <c r="F6" i="3"/>
  <c r="F17" i="3" s="1"/>
  <c r="B16" i="3"/>
  <c r="B11" i="3"/>
  <c r="B7" i="3"/>
  <c r="B18" i="3" s="1"/>
  <c r="H11" i="2"/>
</calcChain>
</file>

<file path=xl/sharedStrings.xml><?xml version="1.0" encoding="utf-8"?>
<sst xmlns="http://schemas.openxmlformats.org/spreadsheetml/2006/main" count="174" uniqueCount="61">
  <si>
    <t>강좌명</t>
    <phoneticPr fontId="3" type="noConversion"/>
  </si>
  <si>
    <t>강사명</t>
    <phoneticPr fontId="3" type="noConversion"/>
  </si>
  <si>
    <t>분류</t>
    <phoneticPr fontId="3" type="noConversion"/>
  </si>
  <si>
    <t>강의시간</t>
    <phoneticPr fontId="3" type="noConversion"/>
  </si>
  <si>
    <t>수강인원</t>
    <phoneticPr fontId="3" type="noConversion"/>
  </si>
  <si>
    <t>수강료
(원)</t>
    <phoneticPr fontId="3" type="noConversion"/>
  </si>
  <si>
    <t>강의요일</t>
    <phoneticPr fontId="3" type="noConversion"/>
  </si>
  <si>
    <t>시간당
강사료</t>
    <phoneticPr fontId="3" type="noConversion"/>
  </si>
  <si>
    <t>비고</t>
    <phoneticPr fontId="3" type="noConversion"/>
  </si>
  <si>
    <t>발레</t>
  </si>
  <si>
    <t>발레</t>
    <phoneticPr fontId="3" type="noConversion"/>
  </si>
  <si>
    <t>종이접기</t>
    <phoneticPr fontId="3" type="noConversion"/>
  </si>
  <si>
    <t>바이올린</t>
    <phoneticPr fontId="3" type="noConversion"/>
  </si>
  <si>
    <t>트니트니</t>
    <phoneticPr fontId="3" type="noConversion"/>
  </si>
  <si>
    <t>행복한 퀄트</t>
    <phoneticPr fontId="3" type="noConversion"/>
  </si>
  <si>
    <t>유리드믹스</t>
    <phoneticPr fontId="3" type="noConversion"/>
  </si>
  <si>
    <t>어린이 장구</t>
    <phoneticPr fontId="3" type="noConversion"/>
  </si>
  <si>
    <t>퀄트나무</t>
    <phoneticPr fontId="3" type="noConversion"/>
  </si>
  <si>
    <t>체육 강좌의 전체 수강인원 평균</t>
    <phoneticPr fontId="3" type="noConversion"/>
  </si>
  <si>
    <t>오전시간 강좌의 개수</t>
    <phoneticPr fontId="3" type="noConversion"/>
  </si>
  <si>
    <t>곽정실</t>
    <phoneticPr fontId="3" type="noConversion"/>
  </si>
  <si>
    <t>이병을</t>
    <phoneticPr fontId="3" type="noConversion"/>
  </si>
  <si>
    <t>조윤선</t>
    <phoneticPr fontId="3" type="noConversion"/>
  </si>
  <si>
    <t>윤효숙</t>
    <phoneticPr fontId="3" type="noConversion"/>
  </si>
  <si>
    <t>백송이</t>
    <phoneticPr fontId="3" type="noConversion"/>
  </si>
  <si>
    <t>전준휘</t>
    <phoneticPr fontId="3" type="noConversion"/>
  </si>
  <si>
    <t>최유진</t>
    <phoneticPr fontId="3" type="noConversion"/>
  </si>
  <si>
    <t>이선용</t>
    <phoneticPr fontId="3" type="noConversion"/>
  </si>
  <si>
    <t>체육</t>
    <phoneticPr fontId="3" type="noConversion"/>
  </si>
  <si>
    <t>공예</t>
    <phoneticPr fontId="3" type="noConversion"/>
  </si>
  <si>
    <t>음악</t>
    <phoneticPr fontId="3" type="noConversion"/>
  </si>
  <si>
    <t>공예</t>
    <phoneticPr fontId="3" type="noConversion"/>
  </si>
  <si>
    <t>음악</t>
    <phoneticPr fontId="3" type="noConversion"/>
  </si>
  <si>
    <t>공예</t>
    <phoneticPr fontId="3" type="noConversion"/>
  </si>
  <si>
    <t>오전</t>
    <phoneticPr fontId="3" type="noConversion"/>
  </si>
  <si>
    <t>오전</t>
    <phoneticPr fontId="3" type="noConversion"/>
  </si>
  <si>
    <t>오후</t>
    <phoneticPr fontId="3" type="noConversion"/>
  </si>
  <si>
    <t>저녁</t>
    <phoneticPr fontId="3" type="noConversion"/>
  </si>
  <si>
    <t>오전</t>
    <phoneticPr fontId="3" type="noConversion"/>
  </si>
  <si>
    <t>저녁</t>
    <phoneticPr fontId="3" type="noConversion"/>
  </si>
  <si>
    <t>오후</t>
    <phoneticPr fontId="3" type="noConversion"/>
  </si>
  <si>
    <t>월,수,금</t>
    <phoneticPr fontId="3" type="noConversion"/>
  </si>
  <si>
    <t>화,목</t>
    <phoneticPr fontId="3" type="noConversion"/>
  </si>
  <si>
    <t>월,수,금</t>
    <phoneticPr fontId="3" type="noConversion"/>
  </si>
  <si>
    <t>월,수,금</t>
    <phoneticPr fontId="3" type="noConversion"/>
  </si>
  <si>
    <t>화,목</t>
    <phoneticPr fontId="3" type="noConversion"/>
  </si>
  <si>
    <t>화,목,토</t>
    <phoneticPr fontId="3" type="noConversion"/>
  </si>
  <si>
    <t>최대 수강료(원)</t>
    <phoneticPr fontId="3" type="noConversion"/>
  </si>
  <si>
    <t>강좌명</t>
    <phoneticPr fontId="3" type="noConversion"/>
  </si>
  <si>
    <t>수강인원</t>
    <phoneticPr fontId="3" type="noConversion"/>
  </si>
  <si>
    <t>체육 강좌의 수강료(원) 평균</t>
    <phoneticPr fontId="3" type="noConversion"/>
  </si>
  <si>
    <t>음악</t>
    <phoneticPr fontId="3" type="noConversion"/>
  </si>
  <si>
    <t>&gt;=35</t>
    <phoneticPr fontId="3" type="noConversion"/>
  </si>
  <si>
    <t>공예 개수</t>
  </si>
  <si>
    <t>음악 개수</t>
  </si>
  <si>
    <t>체육 개수</t>
  </si>
  <si>
    <t>전체 개수</t>
  </si>
  <si>
    <t>공예 요약</t>
  </si>
  <si>
    <t>음악 요약</t>
  </si>
  <si>
    <t>체육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</si>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</sst>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명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41" fontId="2" fillId="0" borderId="8" xfId="1" applyFont="1" applyBorder="1" applyAlignment="1">
      <alignment horizontal="right" vertical="center"/>
    </xf>
    <xf numFmtId="176" fontId="2" fillId="0" borderId="3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8" xfId="1" applyNumberFormat="1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2" fillId="0" borderId="19" xfId="1" applyNumberFormat="1" applyFont="1" applyBorder="1" applyAlignment="1">
      <alignment horizontal="right" vertical="center"/>
    </xf>
    <xf numFmtId="41" fontId="2" fillId="0" borderId="19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right" vertical="center"/>
    </xf>
    <xf numFmtId="41" fontId="2" fillId="0" borderId="0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41" fontId="2" fillId="0" borderId="17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7030A0"/>
      </font>
    </dxf>
    <dxf>
      <font>
        <b/>
        <i val="0"/>
        <color rgb="FF7030A0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체육 및 공예 강좌 수강 현황</a:t>
            </a:r>
            <a:endParaRPr lang="ko-KR" sz="2000" b="1"/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수강료(원)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28-4486-9303-A7E821F792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(제1작업!$B$5,제1작업!$B$6,제1작업!$B$8,제1작업!$B$9,제1작업!$B$10,제1작업!$B$12)</c:f>
              <c:strCache>
                <c:ptCount val="6"/>
                <c:pt idx="0">
                  <c:v>발레</c:v>
                </c:pt>
                <c:pt idx="1">
                  <c:v>종이접기</c:v>
                </c:pt>
                <c:pt idx="2">
                  <c:v>트니트니</c:v>
                </c:pt>
                <c:pt idx="3">
                  <c:v>행복한 퀄트</c:v>
                </c:pt>
                <c:pt idx="4">
                  <c:v>유리드믹스</c:v>
                </c:pt>
                <c:pt idx="5">
                  <c:v>퀄트나무</c:v>
                </c:pt>
              </c:strCache>
            </c:strRef>
          </c:cat>
          <c:val>
            <c:numRef>
              <c:f>(제1작업!$G$5,제1작업!$G$6,제1작업!$G$8,제1작업!$G$9,제1작업!$G$10,제1작업!$G$12)</c:f>
              <c:numCache>
                <c:formatCode>_(* #,##0_);_(* \(#,##0\);_(* "-"_);_(@_)</c:formatCode>
                <c:ptCount val="6"/>
                <c:pt idx="0">
                  <c:v>110000</c:v>
                </c:pt>
                <c:pt idx="1">
                  <c:v>30000</c:v>
                </c:pt>
                <c:pt idx="2">
                  <c:v>110000</c:v>
                </c:pt>
                <c:pt idx="3">
                  <c:v>150000</c:v>
                </c:pt>
                <c:pt idx="4">
                  <c:v>50000</c:v>
                </c:pt>
                <c:pt idx="5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8-4486-9303-A7E821F7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161791"/>
        <c:axId val="525159711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수강인원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(제1작업!$B$5,제1작업!$B$6,제1작업!$B$8,제1작업!$B$9,제1작업!$B$10,제1작업!$B$12)</c:f>
              <c:strCache>
                <c:ptCount val="6"/>
                <c:pt idx="0">
                  <c:v>발레</c:v>
                </c:pt>
                <c:pt idx="1">
                  <c:v>종이접기</c:v>
                </c:pt>
                <c:pt idx="2">
                  <c:v>트니트니</c:v>
                </c:pt>
                <c:pt idx="3">
                  <c:v>행복한 퀄트</c:v>
                </c:pt>
                <c:pt idx="4">
                  <c:v>유리드믹스</c:v>
                </c:pt>
                <c:pt idx="5">
                  <c:v>퀄트나무</c:v>
                </c:pt>
              </c:strCache>
            </c:strRef>
          </c:cat>
          <c:val>
            <c:numRef>
              <c:f>(제1작업!$F$5,제1작업!$F$6,제1작업!$F$8,제1작업!$F$9,제1작업!$F$10,제1작업!$F$12)</c:f>
              <c:numCache>
                <c:formatCode>#,##0"명"</c:formatCode>
                <c:ptCount val="6"/>
                <c:pt idx="0">
                  <c:v>37</c:v>
                </c:pt>
                <c:pt idx="1">
                  <c:v>30</c:v>
                </c:pt>
                <c:pt idx="2">
                  <c:v>37</c:v>
                </c:pt>
                <c:pt idx="3">
                  <c:v>13</c:v>
                </c:pt>
                <c:pt idx="4">
                  <c:v>15</c:v>
                </c:pt>
                <c:pt idx="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8-4486-9303-A7E821F7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389231"/>
        <c:axId val="603384239"/>
      </c:lineChart>
      <c:catAx>
        <c:axId val="52516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525159711"/>
        <c:crosses val="autoZero"/>
        <c:auto val="1"/>
        <c:lblAlgn val="ctr"/>
        <c:lblOffset val="100"/>
        <c:noMultiLvlLbl val="0"/>
      </c:catAx>
      <c:valAx>
        <c:axId val="525159711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525161791"/>
        <c:crosses val="autoZero"/>
        <c:crossBetween val="between"/>
      </c:valAx>
      <c:valAx>
        <c:axId val="603384239"/>
        <c:scaling>
          <c:orientation val="minMax"/>
        </c:scaling>
        <c:delete val="0"/>
        <c:axPos val="r"/>
        <c:numFmt formatCode="#,##0&quot;명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603389231"/>
        <c:crosses val="max"/>
        <c:crossBetween val="between"/>
      </c:valAx>
      <c:catAx>
        <c:axId val="6033892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3384239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47624</xdr:rowOff>
    </xdr:from>
    <xdr:to>
      <xdr:col>7</xdr:col>
      <xdr:colOff>95250</xdr:colOff>
      <xdr:row>2</xdr:row>
      <xdr:rowOff>352425</xdr:rowOff>
    </xdr:to>
    <xdr:sp macro="" textlink="">
      <xdr:nvSpPr>
        <xdr:cNvPr id="2" name="물결 1"/>
        <xdr:cNvSpPr/>
      </xdr:nvSpPr>
      <xdr:spPr>
        <a:xfrm>
          <a:off x="133349" y="47624"/>
          <a:ext cx="5248276" cy="1047751"/>
        </a:xfrm>
        <a:prstGeom prst="wav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나래 문화센터 가을학기 강좌</a:t>
          </a:r>
        </a:p>
      </xdr:txBody>
    </xdr:sp>
    <xdr:clientData/>
  </xdr:twoCellAnchor>
  <xdr:twoCellAnchor editAs="oneCell">
    <xdr:from>
      <xdr:col>7</xdr:col>
      <xdr:colOff>266700</xdr:colOff>
      <xdr:row>0</xdr:row>
      <xdr:rowOff>133349</xdr:rowOff>
    </xdr:from>
    <xdr:to>
      <xdr:col>9</xdr:col>
      <xdr:colOff>847725</xdr:colOff>
      <xdr:row>2</xdr:row>
      <xdr:rowOff>295274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33349"/>
          <a:ext cx="24384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0.71644</cdr:x>
      <cdr:y>0.18229</cdr:y>
    </cdr:from>
    <cdr:to>
      <cdr:x>0.80034</cdr:x>
      <cdr:y>0.26829</cdr:y>
    </cdr:to>
    <cdr:sp macro="" textlink="">
      <cdr:nvSpPr>
        <cdr:cNvPr id="2" name="사각형 설명선 1"/>
        <cdr:cNvSpPr/>
      </cdr:nvSpPr>
      <cdr:spPr>
        <a:xfrm xmlns:a="http://schemas.openxmlformats.org/drawingml/2006/main">
          <a:off x="6667500" y="1108648"/>
          <a:ext cx="780738" cy="523094"/>
        </a:xfrm>
        <a:prstGeom xmlns:a="http://schemas.openxmlformats.org/drawingml/2006/main" prst="wedgeRectCallout">
          <a:avLst>
            <a:gd name="adj1" fmla="val 97167"/>
            <a:gd name="adj2" fmla="val 46082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</a:t>
          </a:r>
          <a:endParaRPr lang="en-US" alt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수강료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N16" sqref="N16"/>
    </sheetView>
  </sheetViews>
  <sheetFormatPr defaultRowHeight="13.5" x14ac:dyDescent="0.3"/>
  <cols>
    <col min="1" max="1" width="1.625" style="1" customWidth="1"/>
    <col min="2" max="2" width="14.5" style="1" customWidth="1"/>
    <col min="3" max="3" width="10.75" style="1" customWidth="1"/>
    <col min="4" max="4" width="8.625" style="1" customWidth="1"/>
    <col min="5" max="5" width="11.5" style="1" customWidth="1"/>
    <col min="6" max="6" width="11" style="1" customWidth="1"/>
    <col min="7" max="8" width="11.375" style="1" customWidth="1"/>
    <col min="9" max="9" width="13" style="1" customWidth="1"/>
    <col min="10" max="10" width="11.25" style="1" customWidth="1"/>
    <col min="11" max="11" width="9" style="1"/>
    <col min="12" max="12" width="4.25" style="1" customWidth="1"/>
    <col min="13" max="16384" width="9" style="1"/>
  </cols>
  <sheetData>
    <row r="1" spans="2:10" ht="27.75" customHeight="1" x14ac:dyDescent="0.3"/>
    <row r="2" spans="2:10" ht="30.75" customHeight="1" x14ac:dyDescent="0.3"/>
    <row r="3" spans="2:10" ht="32.25" customHeight="1" thickBot="1" x14ac:dyDescent="0.35"/>
    <row r="4" spans="2:10" ht="27.75" thickBot="1" x14ac:dyDescent="0.3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3" t="s">
        <v>6</v>
      </c>
      <c r="I4" s="4" t="s">
        <v>7</v>
      </c>
      <c r="J4" s="5" t="s">
        <v>8</v>
      </c>
    </row>
    <row r="5" spans="2:10" x14ac:dyDescent="0.3">
      <c r="B5" s="6" t="s">
        <v>10</v>
      </c>
      <c r="C5" s="7" t="s">
        <v>20</v>
      </c>
      <c r="D5" s="7" t="s">
        <v>28</v>
      </c>
      <c r="E5" s="7" t="s">
        <v>34</v>
      </c>
      <c r="F5" s="20">
        <v>37</v>
      </c>
      <c r="G5" s="17">
        <v>110000</v>
      </c>
      <c r="H5" s="7" t="s">
        <v>41</v>
      </c>
      <c r="I5" s="33" t="str">
        <f>CHOOSE(INT(F5/10),"1만원","2만원","3만원")</f>
        <v>3만원</v>
      </c>
      <c r="J5" s="8" t="str">
        <f>IF(F5&gt;=35,"인기강좌","")</f>
        <v>인기강좌</v>
      </c>
    </row>
    <row r="6" spans="2:10" x14ac:dyDescent="0.3">
      <c r="B6" s="9" t="s">
        <v>11</v>
      </c>
      <c r="C6" s="10" t="s">
        <v>21</v>
      </c>
      <c r="D6" s="10" t="s">
        <v>29</v>
      </c>
      <c r="E6" s="10" t="s">
        <v>35</v>
      </c>
      <c r="F6" s="21">
        <v>30</v>
      </c>
      <c r="G6" s="18">
        <v>30000</v>
      </c>
      <c r="H6" s="10" t="s">
        <v>42</v>
      </c>
      <c r="I6" s="41" t="str">
        <f t="shared" ref="I6:I12" si="0">CHOOSE(INT(F6/10),"1만원","2만원","3만원")</f>
        <v>3만원</v>
      </c>
      <c r="J6" s="11" t="str">
        <f t="shared" ref="J6:J12" si="1">IF(F6&gt;=35,"인기강좌","")</f>
        <v/>
      </c>
    </row>
    <row r="7" spans="2:10" x14ac:dyDescent="0.3">
      <c r="B7" s="9" t="s">
        <v>12</v>
      </c>
      <c r="C7" s="10" t="s">
        <v>22</v>
      </c>
      <c r="D7" s="10" t="s">
        <v>30</v>
      </c>
      <c r="E7" s="10" t="s">
        <v>36</v>
      </c>
      <c r="F7" s="21">
        <v>16</v>
      </c>
      <c r="G7" s="18">
        <v>90000</v>
      </c>
      <c r="H7" s="10" t="s">
        <v>42</v>
      </c>
      <c r="I7" s="41" t="str">
        <f t="shared" si="0"/>
        <v>1만원</v>
      </c>
      <c r="J7" s="11" t="str">
        <f t="shared" si="1"/>
        <v/>
      </c>
    </row>
    <row r="8" spans="2:10" x14ac:dyDescent="0.3">
      <c r="B8" s="9" t="s">
        <v>13</v>
      </c>
      <c r="C8" s="10" t="s">
        <v>23</v>
      </c>
      <c r="D8" s="10" t="s">
        <v>28</v>
      </c>
      <c r="E8" s="10" t="s">
        <v>37</v>
      </c>
      <c r="F8" s="21">
        <v>37</v>
      </c>
      <c r="G8" s="18">
        <v>110000</v>
      </c>
      <c r="H8" s="10" t="s">
        <v>41</v>
      </c>
      <c r="I8" s="41" t="str">
        <f t="shared" si="0"/>
        <v>3만원</v>
      </c>
      <c r="J8" s="11" t="str">
        <f t="shared" si="1"/>
        <v>인기강좌</v>
      </c>
    </row>
    <row r="9" spans="2:10" x14ac:dyDescent="0.3">
      <c r="B9" s="9" t="s">
        <v>14</v>
      </c>
      <c r="C9" s="10" t="s">
        <v>24</v>
      </c>
      <c r="D9" s="10" t="s">
        <v>31</v>
      </c>
      <c r="E9" s="10" t="s">
        <v>38</v>
      </c>
      <c r="F9" s="21">
        <v>13</v>
      </c>
      <c r="G9" s="18">
        <v>150000</v>
      </c>
      <c r="H9" s="10" t="s">
        <v>43</v>
      </c>
      <c r="I9" s="41" t="str">
        <f t="shared" si="0"/>
        <v>1만원</v>
      </c>
      <c r="J9" s="11" t="str">
        <f t="shared" si="1"/>
        <v/>
      </c>
    </row>
    <row r="10" spans="2:10" x14ac:dyDescent="0.3">
      <c r="B10" s="9" t="s">
        <v>15</v>
      </c>
      <c r="C10" s="10" t="s">
        <v>25</v>
      </c>
      <c r="D10" s="10" t="s">
        <v>28</v>
      </c>
      <c r="E10" s="10" t="s">
        <v>37</v>
      </c>
      <c r="F10" s="21">
        <v>15</v>
      </c>
      <c r="G10" s="18">
        <v>50000</v>
      </c>
      <c r="H10" s="10" t="s">
        <v>44</v>
      </c>
      <c r="I10" s="41" t="str">
        <f t="shared" si="0"/>
        <v>1만원</v>
      </c>
      <c r="J10" s="11" t="str">
        <f t="shared" si="1"/>
        <v/>
      </c>
    </row>
    <row r="11" spans="2:10" x14ac:dyDescent="0.3">
      <c r="B11" s="9" t="s">
        <v>16</v>
      </c>
      <c r="C11" s="10" t="s">
        <v>26</v>
      </c>
      <c r="D11" s="10" t="s">
        <v>32</v>
      </c>
      <c r="E11" s="10" t="s">
        <v>39</v>
      </c>
      <c r="F11" s="21">
        <v>14</v>
      </c>
      <c r="G11" s="18">
        <v>70000</v>
      </c>
      <c r="H11" s="10" t="s">
        <v>45</v>
      </c>
      <c r="I11" s="41" t="str">
        <f t="shared" si="0"/>
        <v>1만원</v>
      </c>
      <c r="J11" s="11" t="str">
        <f t="shared" si="1"/>
        <v/>
      </c>
    </row>
    <row r="12" spans="2:10" ht="14.25" thickBot="1" x14ac:dyDescent="0.35">
      <c r="B12" s="12" t="s">
        <v>17</v>
      </c>
      <c r="C12" s="13" t="s">
        <v>27</v>
      </c>
      <c r="D12" s="13" t="s">
        <v>33</v>
      </c>
      <c r="E12" s="13" t="s">
        <v>40</v>
      </c>
      <c r="F12" s="22">
        <v>21</v>
      </c>
      <c r="G12" s="19">
        <v>300000</v>
      </c>
      <c r="H12" s="13" t="s">
        <v>46</v>
      </c>
      <c r="I12" s="42" t="str">
        <f t="shared" si="0"/>
        <v>2만원</v>
      </c>
      <c r="J12" s="14" t="str">
        <f t="shared" si="1"/>
        <v/>
      </c>
    </row>
    <row r="13" spans="2:10" x14ac:dyDescent="0.3">
      <c r="B13" s="34" t="s">
        <v>18</v>
      </c>
      <c r="C13" s="35"/>
      <c r="D13" s="35"/>
      <c r="E13" s="15" t="str">
        <f>ROUND(DAVERAGE(B4:H12,F4,D4:D5),0)&amp;"명"</f>
        <v>30명</v>
      </c>
      <c r="F13" s="38"/>
      <c r="G13" s="35" t="s">
        <v>47</v>
      </c>
      <c r="H13" s="35"/>
      <c r="I13" s="35"/>
      <c r="J13" s="32">
        <f>MAX(G5:G12)</f>
        <v>300000</v>
      </c>
    </row>
    <row r="14" spans="2:10" ht="14.25" thickBot="1" x14ac:dyDescent="0.35">
      <c r="B14" s="36" t="s">
        <v>19</v>
      </c>
      <c r="C14" s="37"/>
      <c r="D14" s="37"/>
      <c r="E14" s="13">
        <f>COUNTIF(강의시간,E5)</f>
        <v>3</v>
      </c>
      <c r="F14" s="39"/>
      <c r="G14" s="16" t="s">
        <v>48</v>
      </c>
      <c r="H14" s="13" t="s">
        <v>9</v>
      </c>
      <c r="I14" s="16" t="s">
        <v>49</v>
      </c>
      <c r="J14" s="14">
        <f>VLOOKUP(H14,B5:F12,5,FALSE)</f>
        <v>37</v>
      </c>
    </row>
    <row r="20" ht="13.5" customHeight="1" x14ac:dyDescent="0.3"/>
    <row r="21" ht="39" customHeight="1" x14ac:dyDescent="0.3"/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0" priority="1">
      <formula>$G5&gt;=150000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I19" sqref="I19"/>
    </sheetView>
  </sheetViews>
  <sheetFormatPr defaultRowHeight="13.5" x14ac:dyDescent="0.3"/>
  <cols>
    <col min="1" max="1" width="1.625" style="1" customWidth="1"/>
    <col min="2" max="2" width="12" style="1" customWidth="1"/>
    <col min="3" max="4" width="9" style="1"/>
    <col min="5" max="5" width="9.875" style="1" customWidth="1"/>
    <col min="6" max="6" width="9" style="1"/>
    <col min="7" max="7" width="12.375" style="1" customWidth="1"/>
    <col min="8" max="16384" width="9" style="1"/>
  </cols>
  <sheetData>
    <row r="1" spans="2:8" ht="14.25" thickBot="1" x14ac:dyDescent="0.35"/>
    <row r="2" spans="2:8" ht="27.75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3" t="s">
        <v>6</v>
      </c>
    </row>
    <row r="3" spans="2:8" x14ac:dyDescent="0.3">
      <c r="B3" s="6" t="s">
        <v>10</v>
      </c>
      <c r="C3" s="7" t="s">
        <v>20</v>
      </c>
      <c r="D3" s="7" t="s">
        <v>28</v>
      </c>
      <c r="E3" s="7" t="s">
        <v>34</v>
      </c>
      <c r="F3" s="20">
        <v>37</v>
      </c>
      <c r="G3" s="17">
        <v>140000.00000000006</v>
      </c>
      <c r="H3" s="7" t="s">
        <v>41</v>
      </c>
    </row>
    <row r="4" spans="2:8" x14ac:dyDescent="0.3">
      <c r="B4" s="9" t="s">
        <v>11</v>
      </c>
      <c r="C4" s="10" t="s">
        <v>21</v>
      </c>
      <c r="D4" s="10" t="s">
        <v>29</v>
      </c>
      <c r="E4" s="10" t="s">
        <v>35</v>
      </c>
      <c r="F4" s="21">
        <v>30</v>
      </c>
      <c r="G4" s="18">
        <v>30000</v>
      </c>
      <c r="H4" s="10" t="s">
        <v>42</v>
      </c>
    </row>
    <row r="5" spans="2:8" x14ac:dyDescent="0.3">
      <c r="B5" s="9" t="s">
        <v>12</v>
      </c>
      <c r="C5" s="10" t="s">
        <v>22</v>
      </c>
      <c r="D5" s="10" t="s">
        <v>30</v>
      </c>
      <c r="E5" s="10" t="s">
        <v>36</v>
      </c>
      <c r="F5" s="21">
        <v>16</v>
      </c>
      <c r="G5" s="18">
        <v>90000</v>
      </c>
      <c r="H5" s="10" t="s">
        <v>42</v>
      </c>
    </row>
    <row r="6" spans="2:8" x14ac:dyDescent="0.3">
      <c r="B6" s="9" t="s">
        <v>13</v>
      </c>
      <c r="C6" s="10" t="s">
        <v>23</v>
      </c>
      <c r="D6" s="10" t="s">
        <v>28</v>
      </c>
      <c r="E6" s="10" t="s">
        <v>37</v>
      </c>
      <c r="F6" s="21">
        <v>37</v>
      </c>
      <c r="G6" s="18">
        <v>110000</v>
      </c>
      <c r="H6" s="10" t="s">
        <v>41</v>
      </c>
    </row>
    <row r="7" spans="2:8" x14ac:dyDescent="0.3">
      <c r="B7" s="9" t="s">
        <v>14</v>
      </c>
      <c r="C7" s="10" t="s">
        <v>24</v>
      </c>
      <c r="D7" s="10" t="s">
        <v>31</v>
      </c>
      <c r="E7" s="10" t="s">
        <v>38</v>
      </c>
      <c r="F7" s="21">
        <v>13</v>
      </c>
      <c r="G7" s="18">
        <v>150000</v>
      </c>
      <c r="H7" s="10" t="s">
        <v>43</v>
      </c>
    </row>
    <row r="8" spans="2:8" x14ac:dyDescent="0.3">
      <c r="B8" s="9" t="s">
        <v>15</v>
      </c>
      <c r="C8" s="10" t="s">
        <v>25</v>
      </c>
      <c r="D8" s="10" t="s">
        <v>28</v>
      </c>
      <c r="E8" s="10" t="s">
        <v>37</v>
      </c>
      <c r="F8" s="21">
        <v>15</v>
      </c>
      <c r="G8" s="18">
        <v>50000</v>
      </c>
      <c r="H8" s="10" t="s">
        <v>44</v>
      </c>
    </row>
    <row r="9" spans="2:8" x14ac:dyDescent="0.3">
      <c r="B9" s="9" t="s">
        <v>16</v>
      </c>
      <c r="C9" s="10" t="s">
        <v>26</v>
      </c>
      <c r="D9" s="10" t="s">
        <v>32</v>
      </c>
      <c r="E9" s="10" t="s">
        <v>39</v>
      </c>
      <c r="F9" s="21">
        <v>14</v>
      </c>
      <c r="G9" s="18">
        <v>70000</v>
      </c>
      <c r="H9" s="10" t="s">
        <v>45</v>
      </c>
    </row>
    <row r="10" spans="2:8" x14ac:dyDescent="0.3">
      <c r="B10" s="23" t="s">
        <v>17</v>
      </c>
      <c r="C10" s="24" t="s">
        <v>27</v>
      </c>
      <c r="D10" s="24" t="s">
        <v>33</v>
      </c>
      <c r="E10" s="24" t="s">
        <v>40</v>
      </c>
      <c r="F10" s="25">
        <v>21</v>
      </c>
      <c r="G10" s="26">
        <v>300000</v>
      </c>
      <c r="H10" s="24" t="s">
        <v>46</v>
      </c>
    </row>
    <row r="11" spans="2:8" x14ac:dyDescent="0.3">
      <c r="B11" s="40" t="s">
        <v>50</v>
      </c>
      <c r="C11" s="40"/>
      <c r="D11" s="40"/>
      <c r="E11" s="40"/>
      <c r="F11" s="40"/>
      <c r="G11" s="40"/>
      <c r="H11" s="10">
        <f>DAVERAGE(B2:H10,G2,D2:D3)</f>
        <v>100000.00000000001</v>
      </c>
    </row>
    <row r="13" spans="2:8" ht="14.25" thickBot="1" x14ac:dyDescent="0.35"/>
    <row r="14" spans="2:8" x14ac:dyDescent="0.3">
      <c r="B14" s="3" t="s">
        <v>2</v>
      </c>
      <c r="C14" s="3" t="s">
        <v>4</v>
      </c>
    </row>
    <row r="15" spans="2:8" x14ac:dyDescent="0.3">
      <c r="B15" s="1" t="s">
        <v>51</v>
      </c>
    </row>
    <row r="16" spans="2:8" x14ac:dyDescent="0.3">
      <c r="C16" s="1" t="s">
        <v>52</v>
      </c>
    </row>
    <row r="17" spans="2:5" ht="14.25" thickBot="1" x14ac:dyDescent="0.35"/>
    <row r="18" spans="2:5" ht="27.75" thickBot="1" x14ac:dyDescent="0.35">
      <c r="B18" s="2" t="s">
        <v>0</v>
      </c>
      <c r="C18" s="3" t="s">
        <v>1</v>
      </c>
      <c r="D18" s="3" t="s">
        <v>4</v>
      </c>
      <c r="E18" s="4" t="s">
        <v>5</v>
      </c>
    </row>
    <row r="19" spans="2:5" x14ac:dyDescent="0.3">
      <c r="B19" s="6" t="s">
        <v>10</v>
      </c>
      <c r="C19" s="7" t="s">
        <v>20</v>
      </c>
      <c r="D19" s="20">
        <v>37</v>
      </c>
      <c r="E19" s="17">
        <v>140000.00000000006</v>
      </c>
    </row>
    <row r="20" spans="2:5" x14ac:dyDescent="0.3">
      <c r="B20" s="9" t="s">
        <v>12</v>
      </c>
      <c r="C20" s="10" t="s">
        <v>22</v>
      </c>
      <c r="D20" s="21">
        <v>16</v>
      </c>
      <c r="E20" s="18">
        <v>90000</v>
      </c>
    </row>
    <row r="21" spans="2:5" x14ac:dyDescent="0.3">
      <c r="B21" s="9" t="s">
        <v>13</v>
      </c>
      <c r="C21" s="10" t="s">
        <v>23</v>
      </c>
      <c r="D21" s="21">
        <v>37</v>
      </c>
      <c r="E21" s="18">
        <v>110000</v>
      </c>
    </row>
    <row r="22" spans="2:5" x14ac:dyDescent="0.3">
      <c r="B22" s="9" t="s">
        <v>16</v>
      </c>
      <c r="C22" s="10" t="s">
        <v>26</v>
      </c>
      <c r="D22" s="21">
        <v>14</v>
      </c>
      <c r="E22" s="18">
        <v>70000</v>
      </c>
    </row>
  </sheetData>
  <mergeCells count="1">
    <mergeCell ref="B11:G11"/>
  </mergeCells>
  <phoneticPr fontId="3" type="noConversion"/>
  <conditionalFormatting sqref="B3:H10">
    <cfRule type="expression" dxfId="2" priority="1">
      <formula>$G3&gt;=150000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22" sqref="G22"/>
    </sheetView>
  </sheetViews>
  <sheetFormatPr defaultRowHeight="13.5" x14ac:dyDescent="0.3"/>
  <cols>
    <col min="1" max="1" width="1.625" style="1" customWidth="1"/>
    <col min="2" max="2" width="11.375" style="1" customWidth="1"/>
    <col min="3" max="3" width="9" style="1"/>
    <col min="4" max="4" width="10.5" style="1" customWidth="1"/>
    <col min="5" max="6" width="9" style="1"/>
    <col min="7" max="7" width="10.75" style="1" customWidth="1"/>
    <col min="8" max="16384" width="9" style="1"/>
  </cols>
  <sheetData>
    <row r="1" spans="2:8" ht="14.25" thickBot="1" x14ac:dyDescent="0.35"/>
    <row r="2" spans="2:8" ht="27.75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3" t="s">
        <v>6</v>
      </c>
    </row>
    <row r="3" spans="2:8" x14ac:dyDescent="0.3">
      <c r="B3" s="6" t="s">
        <v>11</v>
      </c>
      <c r="C3" s="7" t="s">
        <v>21</v>
      </c>
      <c r="D3" s="7" t="s">
        <v>29</v>
      </c>
      <c r="E3" s="7" t="s">
        <v>35</v>
      </c>
      <c r="F3" s="20">
        <v>30</v>
      </c>
      <c r="G3" s="17">
        <v>30000</v>
      </c>
      <c r="H3" s="7" t="s">
        <v>42</v>
      </c>
    </row>
    <row r="4" spans="2:8" x14ac:dyDescent="0.3">
      <c r="B4" s="9" t="s">
        <v>14</v>
      </c>
      <c r="C4" s="10" t="s">
        <v>24</v>
      </c>
      <c r="D4" s="10" t="s">
        <v>31</v>
      </c>
      <c r="E4" s="10" t="s">
        <v>38</v>
      </c>
      <c r="F4" s="21">
        <v>13</v>
      </c>
      <c r="G4" s="18">
        <v>150000</v>
      </c>
      <c r="H4" s="10" t="s">
        <v>43</v>
      </c>
    </row>
    <row r="5" spans="2:8" x14ac:dyDescent="0.3">
      <c r="B5" s="9" t="s">
        <v>17</v>
      </c>
      <c r="C5" s="10" t="s">
        <v>27</v>
      </c>
      <c r="D5" s="10" t="s">
        <v>33</v>
      </c>
      <c r="E5" s="10" t="s">
        <v>40</v>
      </c>
      <c r="F5" s="21">
        <v>21</v>
      </c>
      <c r="G5" s="18">
        <v>300000</v>
      </c>
      <c r="H5" s="10" t="s">
        <v>46</v>
      </c>
    </row>
    <row r="6" spans="2:8" x14ac:dyDescent="0.3">
      <c r="B6" s="9"/>
      <c r="C6" s="10"/>
      <c r="D6" s="27" t="s">
        <v>57</v>
      </c>
      <c r="E6" s="10"/>
      <c r="F6" s="21">
        <f>SUBTOTAL(9,F3:F5)</f>
        <v>64</v>
      </c>
      <c r="G6" s="18"/>
      <c r="H6" s="10"/>
    </row>
    <row r="7" spans="2:8" x14ac:dyDescent="0.3">
      <c r="B7" s="9">
        <f>SUBTOTAL(3,B3:B5)</f>
        <v>3</v>
      </c>
      <c r="C7" s="10"/>
      <c r="D7" s="27" t="s">
        <v>53</v>
      </c>
      <c r="E7" s="10"/>
      <c r="F7" s="21"/>
      <c r="G7" s="18"/>
      <c r="H7" s="10"/>
    </row>
    <row r="8" spans="2:8" x14ac:dyDescent="0.3">
      <c r="B8" s="9" t="s">
        <v>12</v>
      </c>
      <c r="C8" s="10" t="s">
        <v>22</v>
      </c>
      <c r="D8" s="10" t="s">
        <v>30</v>
      </c>
      <c r="E8" s="10" t="s">
        <v>36</v>
      </c>
      <c r="F8" s="21">
        <v>16</v>
      </c>
      <c r="G8" s="18">
        <v>90000</v>
      </c>
      <c r="H8" s="10" t="s">
        <v>42</v>
      </c>
    </row>
    <row r="9" spans="2:8" x14ac:dyDescent="0.3">
      <c r="B9" s="9" t="s">
        <v>16</v>
      </c>
      <c r="C9" s="10" t="s">
        <v>26</v>
      </c>
      <c r="D9" s="10" t="s">
        <v>32</v>
      </c>
      <c r="E9" s="10" t="s">
        <v>39</v>
      </c>
      <c r="F9" s="21">
        <v>14</v>
      </c>
      <c r="G9" s="18">
        <v>70000</v>
      </c>
      <c r="H9" s="10" t="s">
        <v>45</v>
      </c>
    </row>
    <row r="10" spans="2:8" x14ac:dyDescent="0.3">
      <c r="B10" s="9"/>
      <c r="C10" s="10"/>
      <c r="D10" s="27" t="s">
        <v>58</v>
      </c>
      <c r="E10" s="10"/>
      <c r="F10" s="21">
        <f>SUBTOTAL(9,F8:F9)</f>
        <v>30</v>
      </c>
      <c r="G10" s="18"/>
      <c r="H10" s="10"/>
    </row>
    <row r="11" spans="2:8" x14ac:dyDescent="0.3">
      <c r="B11" s="9">
        <f>SUBTOTAL(3,B8:B9)</f>
        <v>2</v>
      </c>
      <c r="C11" s="10"/>
      <c r="D11" s="27" t="s">
        <v>54</v>
      </c>
      <c r="E11" s="10"/>
      <c r="F11" s="21"/>
      <c r="G11" s="18"/>
      <c r="H11" s="10"/>
    </row>
    <row r="12" spans="2:8" x14ac:dyDescent="0.3">
      <c r="B12" s="9" t="s">
        <v>10</v>
      </c>
      <c r="C12" s="10" t="s">
        <v>20</v>
      </c>
      <c r="D12" s="10" t="s">
        <v>28</v>
      </c>
      <c r="E12" s="10" t="s">
        <v>34</v>
      </c>
      <c r="F12" s="21">
        <v>37</v>
      </c>
      <c r="G12" s="18">
        <v>110000</v>
      </c>
      <c r="H12" s="10" t="s">
        <v>41</v>
      </c>
    </row>
    <row r="13" spans="2:8" x14ac:dyDescent="0.3">
      <c r="B13" s="9" t="s">
        <v>13</v>
      </c>
      <c r="C13" s="10" t="s">
        <v>23</v>
      </c>
      <c r="D13" s="10" t="s">
        <v>28</v>
      </c>
      <c r="E13" s="10" t="s">
        <v>37</v>
      </c>
      <c r="F13" s="21">
        <v>37</v>
      </c>
      <c r="G13" s="18">
        <v>110000</v>
      </c>
      <c r="H13" s="10" t="s">
        <v>41</v>
      </c>
    </row>
    <row r="14" spans="2:8" ht="14.25" thickBot="1" x14ac:dyDescent="0.35">
      <c r="B14" s="12" t="s">
        <v>15</v>
      </c>
      <c r="C14" s="13" t="s">
        <v>25</v>
      </c>
      <c r="D14" s="13" t="s">
        <v>28</v>
      </c>
      <c r="E14" s="13" t="s">
        <v>37</v>
      </c>
      <c r="F14" s="22">
        <v>15</v>
      </c>
      <c r="G14" s="19">
        <v>50000</v>
      </c>
      <c r="H14" s="13" t="s">
        <v>44</v>
      </c>
    </row>
    <row r="15" spans="2:8" x14ac:dyDescent="0.3">
      <c r="B15" s="28"/>
      <c r="C15" s="28"/>
      <c r="D15" s="31" t="s">
        <v>59</v>
      </c>
      <c r="E15" s="28"/>
      <c r="F15" s="29">
        <f>SUBTOTAL(9,F12:F14)</f>
        <v>89</v>
      </c>
      <c r="G15" s="30"/>
      <c r="H15" s="28"/>
    </row>
    <row r="16" spans="2:8" x14ac:dyDescent="0.3">
      <c r="B16" s="28">
        <f>SUBTOTAL(3,B12:B14)</f>
        <v>3</v>
      </c>
      <c r="C16" s="28"/>
      <c r="D16" s="31" t="s">
        <v>55</v>
      </c>
      <c r="E16" s="28"/>
      <c r="F16" s="29"/>
      <c r="G16" s="30"/>
      <c r="H16" s="28"/>
    </row>
    <row r="17" spans="2:8" x14ac:dyDescent="0.3">
      <c r="B17" s="28"/>
      <c r="C17" s="28"/>
      <c r="D17" s="31" t="s">
        <v>60</v>
      </c>
      <c r="E17" s="28"/>
      <c r="F17" s="29">
        <f>SUBTOTAL(9,F3:F14)</f>
        <v>183</v>
      </c>
      <c r="G17" s="30"/>
      <c r="H17" s="28"/>
    </row>
    <row r="18" spans="2:8" x14ac:dyDescent="0.3">
      <c r="B18" s="28">
        <f>SUBTOTAL(3,B3:B14)</f>
        <v>8</v>
      </c>
      <c r="C18" s="28"/>
      <c r="D18" s="31" t="s">
        <v>56</v>
      </c>
      <c r="E18" s="28"/>
      <c r="F18" s="29"/>
      <c r="G18" s="30"/>
      <c r="H18" s="28"/>
    </row>
  </sheetData>
  <sortState ref="B3:H10">
    <sortCondition ref="D3:D10"/>
  </sortState>
  <phoneticPr fontId="3" type="noConversion"/>
  <conditionalFormatting sqref="B3:H18">
    <cfRule type="expression" dxfId="1" priority="1">
      <formula>$G3&gt;=150000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강의시간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2023-07-07T00:44:15Z</dcterms:created>
  <dcterms:modified xsi:type="dcterms:W3CDTF">2023-07-07T01:48:21Z</dcterms:modified>
</cp:coreProperties>
</file>