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업종">제1작업!$D$5:$D$12</definedName>
  </definedNames>
  <calcPr calcId="162913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<sst xmlns="http://schemas.openxmlformats.org/spreadsheetml/2006/main" count="108" uniqueCount="52">
  <si>
    <t>관리코드</t>
    <phoneticPr fontId="3" type="noConversion"/>
  </si>
  <si>
    <t>업체명</t>
    <phoneticPr fontId="3" type="noConversion"/>
  </si>
  <si>
    <t>업종</t>
  </si>
  <si>
    <t>업종</t>
    <phoneticPr fontId="3" type="noConversion"/>
  </si>
  <si>
    <t>입주일</t>
  </si>
  <si>
    <t>입주일</t>
    <phoneticPr fontId="3" type="noConversion"/>
  </si>
  <si>
    <t>계약기간</t>
    <phoneticPr fontId="3" type="noConversion"/>
  </si>
  <si>
    <t>보증금
(단위:만원)</t>
    <phoneticPr fontId="3" type="noConversion"/>
  </si>
  <si>
    <t>월 임대료
(단위:원)</t>
    <phoneticPr fontId="3" type="noConversion"/>
  </si>
  <si>
    <t>입주순위</t>
    <phoneticPr fontId="3" type="noConversion"/>
  </si>
  <si>
    <t>비고</t>
    <phoneticPr fontId="3" type="noConversion"/>
  </si>
  <si>
    <t>HS452</t>
    <phoneticPr fontId="3" type="noConversion"/>
  </si>
  <si>
    <t>HJ503</t>
    <phoneticPr fontId="3" type="noConversion"/>
  </si>
  <si>
    <t>\HA821</t>
    <phoneticPr fontId="3" type="noConversion"/>
  </si>
  <si>
    <t>HB232</t>
    <phoneticPr fontId="3" type="noConversion"/>
  </si>
  <si>
    <t>HA202</t>
    <phoneticPr fontId="3" type="noConversion"/>
  </si>
  <si>
    <t>HK501</t>
    <phoneticPr fontId="3" type="noConversion"/>
  </si>
  <si>
    <t>HS211</t>
    <phoneticPr fontId="3" type="noConversion"/>
  </si>
  <si>
    <t>HT323</t>
    <phoneticPr fontId="3" type="noConversion"/>
  </si>
  <si>
    <t>학원 업종의 월 임대료(단위:원) 평균</t>
    <phoneticPr fontId="3" type="noConversion"/>
  </si>
  <si>
    <t>서비스 업종의 개수</t>
    <phoneticPr fontId="3" type="noConversion"/>
  </si>
  <si>
    <t>유앤아이</t>
  </si>
  <si>
    <t>유앤아이</t>
    <phoneticPr fontId="3" type="noConversion"/>
  </si>
  <si>
    <t>지앤비</t>
    <phoneticPr fontId="3" type="noConversion"/>
  </si>
  <si>
    <t>투썸</t>
    <phoneticPr fontId="3" type="noConversion"/>
  </si>
  <si>
    <t>신협</t>
    <phoneticPr fontId="3" type="noConversion"/>
  </si>
  <si>
    <t>대신</t>
    <phoneticPr fontId="3" type="noConversion"/>
  </si>
  <si>
    <t>SB통신</t>
    <phoneticPr fontId="3" type="noConversion"/>
  </si>
  <si>
    <t>국민은행</t>
    <phoneticPr fontId="3" type="noConversion"/>
  </si>
  <si>
    <t>눈높이</t>
    <phoneticPr fontId="3" type="noConversion"/>
  </si>
  <si>
    <t>학원</t>
  </si>
  <si>
    <t>학원</t>
    <phoneticPr fontId="3" type="noConversion"/>
  </si>
  <si>
    <t>학원</t>
    <phoneticPr fontId="3" type="noConversion"/>
  </si>
  <si>
    <t>서비스</t>
  </si>
  <si>
    <t>서비스</t>
    <phoneticPr fontId="3" type="noConversion"/>
  </si>
  <si>
    <t>금융</t>
  </si>
  <si>
    <t>금융</t>
    <phoneticPr fontId="3" type="noConversion"/>
  </si>
  <si>
    <t>서비스</t>
    <phoneticPr fontId="3" type="noConversion"/>
  </si>
  <si>
    <t>금융</t>
    <phoneticPr fontId="3" type="noConversion"/>
  </si>
  <si>
    <t>최대 보증금(단위:만원)</t>
    <phoneticPr fontId="3" type="noConversion"/>
  </si>
  <si>
    <t>업체명</t>
    <phoneticPr fontId="3" type="noConversion"/>
  </si>
  <si>
    <t>계약기간</t>
    <phoneticPr fontId="3" type="noConversion"/>
  </si>
  <si>
    <t>금융</t>
    <phoneticPr fontId="3" type="noConversion"/>
  </si>
  <si>
    <t>&gt;=2000000</t>
    <phoneticPr fontId="3" type="noConversion"/>
  </si>
  <si>
    <t>총합계</t>
  </si>
  <si>
    <t>개수 : 업체명</t>
  </si>
  <si>
    <t>평균 : 월 임대료</t>
  </si>
  <si>
    <t>2019년</t>
  </si>
  <si>
    <t>2022년</t>
  </si>
  <si>
    <t>2020년</t>
  </si>
  <si>
    <t>2021년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</si>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</sst>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년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76" fontId="2" fillId="0" borderId="3" xfId="1" applyNumberFormat="1" applyFont="1" applyFill="1" applyBorder="1" applyAlignment="1">
      <alignment horizontal="right" vertical="center"/>
    </xf>
    <xf numFmtId="41" fontId="2" fillId="0" borderId="3" xfId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0" xfId="0" applyFont="1" applyFill="1">
      <alignment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1" fontId="2" fillId="0" borderId="21" xfId="1" applyFont="1" applyFill="1" applyBorder="1" applyAlignment="1">
      <alignment horizontal="right" vertical="center"/>
    </xf>
    <xf numFmtId="41" fontId="2" fillId="0" borderId="22" xfId="1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176" fontId="2" fillId="0" borderId="18" xfId="1" applyNumberFormat="1" applyFont="1" applyFill="1" applyBorder="1" applyAlignment="1">
      <alignment horizontal="right" vertical="center"/>
    </xf>
    <xf numFmtId="41" fontId="2" fillId="0" borderId="18" xfId="1" applyFont="1" applyFill="1" applyBorder="1" applyAlignment="1">
      <alignment horizontal="right" vertical="center"/>
    </xf>
    <xf numFmtId="41" fontId="2" fillId="0" borderId="27" xfId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14" fontId="2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1" fontId="2" fillId="0" borderId="17" xfId="0" applyNumberFormat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10">
    <dxf>
      <font>
        <b/>
        <i val="0"/>
        <color rgb="FF0070C0"/>
      </font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년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학원 및 서비스 업종의 월 임대료 현황</a:t>
            </a:r>
            <a:endParaRPr lang="en-US" alt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월 임대료(단위:원)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326-453A-8DA3-C05E350279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(제1작업!$C$5,제1작업!$C$6,제1작업!$C$7,제1작업!$C$9,제1작업!$C$10,제1작업!$C$12)</c:f>
              <c:strCache>
                <c:ptCount val="6"/>
                <c:pt idx="0">
                  <c:v>유앤아이</c:v>
                </c:pt>
                <c:pt idx="1">
                  <c:v>지앤비</c:v>
                </c:pt>
                <c:pt idx="2">
                  <c:v>투썸</c:v>
                </c:pt>
                <c:pt idx="3">
                  <c:v>대신</c:v>
                </c:pt>
                <c:pt idx="4">
                  <c:v>SB통신</c:v>
                </c:pt>
                <c:pt idx="5">
                  <c:v>눈높이</c:v>
                </c:pt>
              </c:strCache>
            </c:strRef>
          </c:cat>
          <c:val>
            <c:numRef>
              <c:f>(제1작업!$H$5,제1작업!$H$6,제1작업!$H$7,제1작업!$H$9,제1작업!$H$10,제1작업!$H$12)</c:f>
              <c:numCache>
                <c:formatCode>_(* #,##0_);_(* \(#,##0\);_(* "-"_);_(@_)</c:formatCode>
                <c:ptCount val="6"/>
                <c:pt idx="0">
                  <c:v>2900000</c:v>
                </c:pt>
                <c:pt idx="1">
                  <c:v>950000</c:v>
                </c:pt>
                <c:pt idx="2">
                  <c:v>1600000</c:v>
                </c:pt>
                <c:pt idx="3">
                  <c:v>1350000</c:v>
                </c:pt>
                <c:pt idx="4">
                  <c:v>2500000</c:v>
                </c:pt>
                <c:pt idx="5">
                  <c:v>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6-453A-8DA3-C05E3502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8294479"/>
        <c:axId val="1788292399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계약기간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(제1작업!$C$5,제1작업!$C$6,제1작업!$C$7,제1작업!$C$9,제1작업!$C$10,제1작업!$C$12)</c:f>
              <c:strCache>
                <c:ptCount val="6"/>
                <c:pt idx="0">
                  <c:v>유앤아이</c:v>
                </c:pt>
                <c:pt idx="1">
                  <c:v>지앤비</c:v>
                </c:pt>
                <c:pt idx="2">
                  <c:v>투썸</c:v>
                </c:pt>
                <c:pt idx="3">
                  <c:v>대신</c:v>
                </c:pt>
                <c:pt idx="4">
                  <c:v>SB통신</c:v>
                </c:pt>
                <c:pt idx="5">
                  <c:v>눈높이</c:v>
                </c:pt>
              </c:strCache>
            </c:strRef>
          </c:cat>
          <c:val>
            <c:numRef>
              <c:f>(제1작업!$F$5,제1작업!$F$6,제1작업!$F$7,제1작업!$F$9,제1작업!$F$10,제1작업!$F$12)</c:f>
              <c:numCache>
                <c:formatCode>#,##0"년"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6-453A-8DA3-C05E3502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335823"/>
        <c:axId val="1868332495"/>
      </c:lineChart>
      <c:catAx>
        <c:axId val="178829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88292399"/>
        <c:crosses val="autoZero"/>
        <c:auto val="1"/>
        <c:lblAlgn val="ctr"/>
        <c:lblOffset val="100"/>
        <c:noMultiLvlLbl val="0"/>
      </c:catAx>
      <c:valAx>
        <c:axId val="17882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88294479"/>
        <c:crosses val="autoZero"/>
        <c:crossBetween val="between"/>
      </c:valAx>
      <c:valAx>
        <c:axId val="1868332495"/>
        <c:scaling>
          <c:orientation val="minMax"/>
          <c:max val="4"/>
        </c:scaling>
        <c:delete val="0"/>
        <c:axPos val="r"/>
        <c:numFmt formatCode="#,##0&quot;년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68335823"/>
        <c:crosses val="max"/>
        <c:crossBetween val="between"/>
        <c:majorUnit val="1"/>
      </c:valAx>
      <c:catAx>
        <c:axId val="186833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33249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114300</xdr:rowOff>
    </xdr:from>
    <xdr:to>
      <xdr:col>6</xdr:col>
      <xdr:colOff>552450</xdr:colOff>
      <xdr:row>2</xdr:row>
      <xdr:rowOff>180975</xdr:rowOff>
    </xdr:to>
    <xdr:sp macro="" textlink="">
      <xdr:nvSpPr>
        <xdr:cNvPr id="2" name="육각형 1"/>
        <xdr:cNvSpPr/>
      </xdr:nvSpPr>
      <xdr:spPr>
        <a:xfrm>
          <a:off x="133350" y="114300"/>
          <a:ext cx="4648200" cy="771525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한빛빌딩 임대 계약 현황</a:t>
          </a:r>
        </a:p>
      </xdr:txBody>
    </xdr:sp>
    <xdr:clientData/>
  </xdr:twoCellAnchor>
  <xdr:twoCellAnchor editAs="oneCell">
    <xdr:from>
      <xdr:col>7</xdr:col>
      <xdr:colOff>28575</xdr:colOff>
      <xdr:row>0</xdr:row>
      <xdr:rowOff>115450</xdr:rowOff>
    </xdr:from>
    <xdr:to>
      <xdr:col>9</xdr:col>
      <xdr:colOff>918461</xdr:colOff>
      <xdr:row>2</xdr:row>
      <xdr:rowOff>209550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15450"/>
          <a:ext cx="2737736" cy="79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0.24748</cdr:x>
      <cdr:y>0.14763</cdr:y>
    </cdr:from>
    <cdr:to>
      <cdr:x>0.36074</cdr:x>
      <cdr:y>0.25032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303176" y="897848"/>
          <a:ext cx="1053996" cy="624591"/>
        </a:xfrm>
        <a:prstGeom xmlns:a="http://schemas.openxmlformats.org/drawingml/2006/main" prst="wedgeRoundRectCallout">
          <a:avLst>
            <a:gd name="adj1" fmla="val -95648"/>
            <a:gd name="adj2" fmla="val -125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임대료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00.389819328702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업체명" numFmtId="0">
      <sharedItems count="8">
        <s v="유앤아이"/>
        <s v="지앤비"/>
        <s v="투썸"/>
        <s v="신협"/>
        <s v="대신"/>
        <s v="SB통신"/>
        <s v="국민은행"/>
        <s v="눈높이"/>
      </sharedItems>
    </cacheField>
    <cacheField name="업종" numFmtId="0">
      <sharedItems count="3">
        <s v="학원"/>
        <s v="서비스"/>
        <s v="금융"/>
      </sharedItems>
    </cacheField>
    <cacheField name="입주일" numFmtId="14">
      <sharedItems containsSemiMixedTypes="0" containsNonDate="0" containsDate="1" containsString="0" minDate="2019-07-19T00:00:00" maxDate="2022-07-21T00:00:00" count="7">
        <d v="2019-10-21T00:00:00"/>
        <d v="2021-12-02T00:00:00"/>
        <d v="2020-01-11T00:00:00"/>
        <d v="2019-07-19T00:00:00"/>
        <d v="2022-07-20T00:00:00"/>
        <d v="2022-03-28T00:00:00"/>
        <d v="2021-10-02T00:00:00"/>
      </sharedItems>
      <fieldGroup base="3">
        <rangePr groupBy="years" startDate="2019-07-19T00:00:00" endDate="2022-07-21T00:00:00"/>
        <groupItems count="6">
          <s v="&lt;2019-07-19"/>
          <s v="2019년"/>
          <s v="2020년"/>
          <s v="2021년"/>
          <s v="2022년"/>
          <s v="&gt;2022-07-21"/>
        </groupItems>
      </fieldGroup>
    </cacheField>
    <cacheField name="계약기간" numFmtId="176">
      <sharedItems containsSemiMixedTypes="0" containsString="0" containsNumber="1" containsInteger="1" minValue="2" maxValue="3"/>
    </cacheField>
    <cacheField name="보증금_x000a_(단위:만원)" numFmtId="41">
      <sharedItems containsSemiMixedTypes="0" containsString="0" containsNumber="1" containsInteger="1" minValue="3000" maxValue="9000"/>
    </cacheField>
    <cacheField name="월 임대료_x000a_(단위:원)" numFmtId="41">
      <sharedItems containsSemiMixedTypes="0" containsString="0" containsNumber="1" containsInteger="1" minValue="790000" maxValue="2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S452"/>
    <x v="0"/>
    <x v="0"/>
    <x v="0"/>
    <n v="2"/>
    <n v="9000"/>
    <n v="2900000"/>
  </r>
  <r>
    <s v="HJ503"/>
    <x v="1"/>
    <x v="0"/>
    <x v="1"/>
    <n v="3"/>
    <n v="4000"/>
    <n v="950000"/>
  </r>
  <r>
    <s v="\HA821"/>
    <x v="2"/>
    <x v="1"/>
    <x v="2"/>
    <n v="2"/>
    <n v="6000"/>
    <n v="1600000"/>
  </r>
  <r>
    <s v="HB232"/>
    <x v="3"/>
    <x v="2"/>
    <x v="0"/>
    <n v="2"/>
    <n v="3000"/>
    <n v="850000"/>
  </r>
  <r>
    <s v="HA202"/>
    <x v="4"/>
    <x v="1"/>
    <x v="3"/>
    <n v="3"/>
    <n v="3500"/>
    <n v="1350000"/>
  </r>
  <r>
    <s v="HK501"/>
    <x v="5"/>
    <x v="1"/>
    <x v="4"/>
    <n v="3"/>
    <n v="7000"/>
    <n v="2500000"/>
  </r>
  <r>
    <s v="HS211"/>
    <x v="6"/>
    <x v="2"/>
    <x v="5"/>
    <n v="2"/>
    <n v="5000"/>
    <n v="1500000"/>
  </r>
  <r>
    <s v="HT323"/>
    <x v="7"/>
    <x v="0"/>
    <x v="6"/>
    <n v="2"/>
    <n v="3500"/>
    <n v="7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주일" colHeaderCaption="업종">
  <location ref="B2:H9" firstHeaderRow="1" firstDataRow="3" firstDataCol="1"/>
  <pivotFields count="7">
    <pivotField showAll="0"/>
    <pivotField dataField="1" showAll="0">
      <items count="9">
        <item x="5"/>
        <item x="6"/>
        <item x="7"/>
        <item x="4"/>
        <item x="3"/>
        <item x="0"/>
        <item x="1"/>
        <item x="2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numFmtId="41" showAll="0"/>
    <pivotField dataField="1" numFmtId="4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명" fld="1" subtotal="count" baseField="0" baseItem="0"/>
    <dataField name="평균 : 월 임대료" fld="6" subtotal="average" baseField="3" baseItem="1"/>
  </dataFields>
  <formats count="3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tableBorderDxfId="9">
  <autoFilter ref="B18:E22"/>
  <tableColumns count="4">
    <tableColumn id="1" name="업체명" dataDxfId="8"/>
    <tableColumn id="2" name="계약기간" dataDxfId="7" dataCellStyle="쉼표 [0]"/>
    <tableColumn id="3" name="보증금_x000a_(단위:만원)" dataDxfId="6" dataCellStyle="쉼표 [0]"/>
    <tableColumn id="4" name="월 임대료_x000a_(단위:원)" dataDxfId="5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="145" zoomScaleNormal="145" workbookViewId="0">
      <selection activeCell="M4" sqref="M4"/>
    </sheetView>
  </sheetViews>
  <sheetFormatPr defaultRowHeight="13.5" x14ac:dyDescent="0.3"/>
  <cols>
    <col min="1" max="1" width="1.625" style="1" customWidth="1"/>
    <col min="2" max="2" width="9" style="1"/>
    <col min="3" max="3" width="12.875" style="1" customWidth="1"/>
    <col min="4" max="4" width="11.5" style="1" customWidth="1"/>
    <col min="5" max="5" width="13.25" style="1" bestFit="1" customWidth="1"/>
    <col min="6" max="6" width="11.125" style="1" customWidth="1"/>
    <col min="7" max="7" width="12.5" style="1" customWidth="1"/>
    <col min="8" max="8" width="11.875" style="1" bestFit="1" customWidth="1"/>
    <col min="9" max="10" width="12.375" style="1" customWidth="1"/>
    <col min="11" max="13" width="9" style="1"/>
    <col min="14" max="14" width="5" style="1" customWidth="1"/>
    <col min="15" max="16384" width="9" style="1"/>
  </cols>
  <sheetData>
    <row r="1" spans="2:10" ht="31.5" customHeight="1" x14ac:dyDescent="0.3"/>
    <row r="2" spans="2:10" ht="24" customHeight="1" x14ac:dyDescent="0.3"/>
    <row r="3" spans="2:10" ht="27" customHeight="1" thickBot="1" x14ac:dyDescent="0.35"/>
    <row r="4" spans="2:10" ht="41.25" thickBot="1" x14ac:dyDescent="0.35">
      <c r="B4" s="22" t="s">
        <v>0</v>
      </c>
      <c r="C4" s="23" t="s">
        <v>1</v>
      </c>
      <c r="D4" s="23" t="s">
        <v>3</v>
      </c>
      <c r="E4" s="23" t="s">
        <v>5</v>
      </c>
      <c r="F4" s="23" t="s">
        <v>6</v>
      </c>
      <c r="G4" s="24" t="s">
        <v>7</v>
      </c>
      <c r="H4" s="24" t="s">
        <v>8</v>
      </c>
      <c r="I4" s="23" t="s">
        <v>9</v>
      </c>
      <c r="J4" s="25" t="s">
        <v>10</v>
      </c>
    </row>
    <row r="5" spans="2:10" x14ac:dyDescent="0.3">
      <c r="B5" s="5" t="s">
        <v>11</v>
      </c>
      <c r="C5" s="6" t="s">
        <v>22</v>
      </c>
      <c r="D5" s="6" t="s">
        <v>31</v>
      </c>
      <c r="E5" s="18">
        <v>43759</v>
      </c>
      <c r="F5" s="27">
        <v>2</v>
      </c>
      <c r="G5" s="19">
        <v>9000</v>
      </c>
      <c r="H5" s="19">
        <v>2900000</v>
      </c>
      <c r="I5" s="6" t="str">
        <f>_xlfn.RANK.EQ(E5,$E$5:$E$12,1)&amp;"위"</f>
        <v>2위</v>
      </c>
      <c r="J5" s="7" t="str">
        <f>CHOOSE(RIGHT(B5,1),"1층","2층","3층")</f>
        <v>2층</v>
      </c>
    </row>
    <row r="6" spans="2:10" x14ac:dyDescent="0.3">
      <c r="B6" s="8" t="s">
        <v>12</v>
      </c>
      <c r="C6" s="2" t="s">
        <v>23</v>
      </c>
      <c r="D6" s="2" t="s">
        <v>32</v>
      </c>
      <c r="E6" s="3">
        <v>44532</v>
      </c>
      <c r="F6" s="28">
        <v>3</v>
      </c>
      <c r="G6" s="4">
        <v>4000</v>
      </c>
      <c r="H6" s="4">
        <v>950000</v>
      </c>
      <c r="I6" s="2" t="str">
        <f t="shared" ref="I6:I12" si="0">_xlfn.RANK.EQ(E6,$E$5:$E$12,1)&amp;"위"</f>
        <v>6위</v>
      </c>
      <c r="J6" s="9" t="str">
        <f t="shared" ref="J6:J12" si="1">CHOOSE(RIGHT(B6,1),"1층","2층","3층")</f>
        <v>3층</v>
      </c>
    </row>
    <row r="7" spans="2:10" x14ac:dyDescent="0.3">
      <c r="B7" s="8" t="s">
        <v>13</v>
      </c>
      <c r="C7" s="2" t="s">
        <v>24</v>
      </c>
      <c r="D7" s="2" t="s">
        <v>34</v>
      </c>
      <c r="E7" s="3">
        <v>44023</v>
      </c>
      <c r="F7" s="28">
        <v>2</v>
      </c>
      <c r="G7" s="4">
        <v>6000</v>
      </c>
      <c r="H7" s="4">
        <v>1600000</v>
      </c>
      <c r="I7" s="2" t="str">
        <f t="shared" si="0"/>
        <v>4위</v>
      </c>
      <c r="J7" s="9" t="str">
        <f t="shared" si="1"/>
        <v>1층</v>
      </c>
    </row>
    <row r="8" spans="2:10" x14ac:dyDescent="0.3">
      <c r="B8" s="8" t="s">
        <v>14</v>
      </c>
      <c r="C8" s="2" t="s">
        <v>25</v>
      </c>
      <c r="D8" s="2" t="s">
        <v>36</v>
      </c>
      <c r="E8" s="3">
        <v>43759</v>
      </c>
      <c r="F8" s="28">
        <v>2</v>
      </c>
      <c r="G8" s="4">
        <v>3000</v>
      </c>
      <c r="H8" s="4">
        <v>850000</v>
      </c>
      <c r="I8" s="2" t="str">
        <f t="shared" si="0"/>
        <v>2위</v>
      </c>
      <c r="J8" s="9" t="str">
        <f t="shared" si="1"/>
        <v>2층</v>
      </c>
    </row>
    <row r="9" spans="2:10" x14ac:dyDescent="0.3">
      <c r="B9" s="8" t="s">
        <v>15</v>
      </c>
      <c r="C9" s="2" t="s">
        <v>26</v>
      </c>
      <c r="D9" s="2" t="s">
        <v>37</v>
      </c>
      <c r="E9" s="3">
        <v>43665</v>
      </c>
      <c r="F9" s="28">
        <v>3</v>
      </c>
      <c r="G9" s="4">
        <v>3500</v>
      </c>
      <c r="H9" s="4">
        <v>1350000</v>
      </c>
      <c r="I9" s="2" t="str">
        <f t="shared" si="0"/>
        <v>1위</v>
      </c>
      <c r="J9" s="9" t="str">
        <f t="shared" si="1"/>
        <v>2층</v>
      </c>
    </row>
    <row r="10" spans="2:10" x14ac:dyDescent="0.3">
      <c r="B10" s="8" t="s">
        <v>16</v>
      </c>
      <c r="C10" s="2" t="s">
        <v>27</v>
      </c>
      <c r="D10" s="2" t="s">
        <v>34</v>
      </c>
      <c r="E10" s="3">
        <v>44762</v>
      </c>
      <c r="F10" s="28">
        <v>3</v>
      </c>
      <c r="G10" s="4">
        <v>7000</v>
      </c>
      <c r="H10" s="4">
        <v>2500000</v>
      </c>
      <c r="I10" s="2" t="str">
        <f t="shared" si="0"/>
        <v>8위</v>
      </c>
      <c r="J10" s="9" t="str">
        <f t="shared" si="1"/>
        <v>1층</v>
      </c>
    </row>
    <row r="11" spans="2:10" x14ac:dyDescent="0.3">
      <c r="B11" s="8" t="s">
        <v>17</v>
      </c>
      <c r="C11" s="2" t="s">
        <v>28</v>
      </c>
      <c r="D11" s="2" t="s">
        <v>38</v>
      </c>
      <c r="E11" s="3">
        <v>44648</v>
      </c>
      <c r="F11" s="28">
        <v>2</v>
      </c>
      <c r="G11" s="4">
        <v>5000</v>
      </c>
      <c r="H11" s="4">
        <v>1500000</v>
      </c>
      <c r="I11" s="2" t="str">
        <f t="shared" si="0"/>
        <v>7위</v>
      </c>
      <c r="J11" s="9" t="str">
        <f t="shared" si="1"/>
        <v>1층</v>
      </c>
    </row>
    <row r="12" spans="2:10" ht="14.25" thickBot="1" x14ac:dyDescent="0.35">
      <c r="B12" s="20" t="s">
        <v>18</v>
      </c>
      <c r="C12" s="12" t="s">
        <v>29</v>
      </c>
      <c r="D12" s="12" t="s">
        <v>31</v>
      </c>
      <c r="E12" s="48">
        <v>44471</v>
      </c>
      <c r="F12" s="29">
        <v>2</v>
      </c>
      <c r="G12" s="21">
        <v>3500</v>
      </c>
      <c r="H12" s="21">
        <v>790000</v>
      </c>
      <c r="I12" s="12" t="str">
        <f t="shared" si="0"/>
        <v>5위</v>
      </c>
      <c r="J12" s="14" t="str">
        <f t="shared" si="1"/>
        <v>3층</v>
      </c>
    </row>
    <row r="13" spans="2:10" x14ac:dyDescent="0.3">
      <c r="B13" s="15" t="s">
        <v>19</v>
      </c>
      <c r="C13" s="16"/>
      <c r="D13" s="16"/>
      <c r="E13" s="55">
        <f>ROUND(DAVERAGE(B4:H12,H4,D4:D5),-4)</f>
        <v>1550000</v>
      </c>
      <c r="F13" s="17"/>
      <c r="G13" s="56" t="s">
        <v>39</v>
      </c>
      <c r="H13" s="57"/>
      <c r="I13" s="58"/>
      <c r="J13" s="59">
        <f>MAX(G5:G12)</f>
        <v>9000</v>
      </c>
    </row>
    <row r="14" spans="2:10" ht="14.25" thickBot="1" x14ac:dyDescent="0.35">
      <c r="B14" s="10" t="s">
        <v>20</v>
      </c>
      <c r="C14" s="11"/>
      <c r="D14" s="11"/>
      <c r="E14" s="12">
        <f>COUNTIF(업종,D7)</f>
        <v>3</v>
      </c>
      <c r="F14" s="13"/>
      <c r="G14" s="26" t="s">
        <v>40</v>
      </c>
      <c r="H14" s="12" t="s">
        <v>21</v>
      </c>
      <c r="I14" s="26" t="s">
        <v>41</v>
      </c>
      <c r="J14" s="14">
        <f>VLOOKUP(H14,C5:F12,4,FALSE)</f>
        <v>2</v>
      </c>
    </row>
    <row r="19" ht="13.5" customHeight="1" x14ac:dyDescent="0.3"/>
    <row r="20" ht="42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$H5&lt;=1000000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J7" sqref="J7"/>
    </sheetView>
  </sheetViews>
  <sheetFormatPr defaultRowHeight="13.5" x14ac:dyDescent="0.3"/>
  <cols>
    <col min="1" max="1" width="1.625" style="1" customWidth="1"/>
    <col min="2" max="8" width="12.625" style="1" customWidth="1"/>
    <col min="9" max="16384" width="9" style="1"/>
  </cols>
  <sheetData>
    <row r="1" spans="2:8" ht="14.25" thickBot="1" x14ac:dyDescent="0.35"/>
    <row r="2" spans="2:8" ht="41.25" thickBot="1" x14ac:dyDescent="0.35">
      <c r="B2" s="22" t="s">
        <v>0</v>
      </c>
      <c r="C2" s="23" t="s">
        <v>1</v>
      </c>
      <c r="D2" s="23" t="s">
        <v>3</v>
      </c>
      <c r="E2" s="23" t="s">
        <v>5</v>
      </c>
      <c r="F2" s="23" t="s">
        <v>6</v>
      </c>
      <c r="G2" s="24" t="s">
        <v>7</v>
      </c>
      <c r="H2" s="24" t="s">
        <v>8</v>
      </c>
    </row>
    <row r="3" spans="2:8" x14ac:dyDescent="0.3">
      <c r="B3" s="5" t="s">
        <v>11</v>
      </c>
      <c r="C3" s="6" t="s">
        <v>22</v>
      </c>
      <c r="D3" s="6" t="s">
        <v>31</v>
      </c>
      <c r="E3" s="18">
        <v>43759</v>
      </c>
      <c r="F3" s="27">
        <v>2</v>
      </c>
      <c r="G3" s="19">
        <v>9000</v>
      </c>
      <c r="H3" s="19">
        <v>2900000</v>
      </c>
    </row>
    <row r="4" spans="2:8" x14ac:dyDescent="0.3">
      <c r="B4" s="8" t="s">
        <v>12</v>
      </c>
      <c r="C4" s="2" t="s">
        <v>23</v>
      </c>
      <c r="D4" s="2" t="s">
        <v>32</v>
      </c>
      <c r="E4" s="3">
        <v>44532</v>
      </c>
      <c r="F4" s="28">
        <v>3</v>
      </c>
      <c r="G4" s="4">
        <v>4000</v>
      </c>
      <c r="H4" s="4">
        <v>950000</v>
      </c>
    </row>
    <row r="5" spans="2:8" x14ac:dyDescent="0.3">
      <c r="B5" s="8" t="s">
        <v>13</v>
      </c>
      <c r="C5" s="2" t="s">
        <v>24</v>
      </c>
      <c r="D5" s="2" t="s">
        <v>34</v>
      </c>
      <c r="E5" s="3">
        <v>44023</v>
      </c>
      <c r="F5" s="28">
        <v>2</v>
      </c>
      <c r="G5" s="4">
        <v>6000</v>
      </c>
      <c r="H5" s="4">
        <v>1600000</v>
      </c>
    </row>
    <row r="6" spans="2:8" x14ac:dyDescent="0.3">
      <c r="B6" s="8" t="s">
        <v>14</v>
      </c>
      <c r="C6" s="2" t="s">
        <v>25</v>
      </c>
      <c r="D6" s="2" t="s">
        <v>36</v>
      </c>
      <c r="E6" s="3">
        <v>43759</v>
      </c>
      <c r="F6" s="28">
        <v>2</v>
      </c>
      <c r="G6" s="4">
        <v>3000</v>
      </c>
      <c r="H6" s="4">
        <v>850000</v>
      </c>
    </row>
    <row r="7" spans="2:8" x14ac:dyDescent="0.3">
      <c r="B7" s="8" t="s">
        <v>15</v>
      </c>
      <c r="C7" s="2" t="s">
        <v>26</v>
      </c>
      <c r="D7" s="2" t="s">
        <v>37</v>
      </c>
      <c r="E7" s="3">
        <v>43665</v>
      </c>
      <c r="F7" s="28">
        <v>3</v>
      </c>
      <c r="G7" s="4">
        <v>3500</v>
      </c>
      <c r="H7" s="4">
        <v>1350000</v>
      </c>
    </row>
    <row r="8" spans="2:8" x14ac:dyDescent="0.3">
      <c r="B8" s="8" t="s">
        <v>16</v>
      </c>
      <c r="C8" s="2" t="s">
        <v>27</v>
      </c>
      <c r="D8" s="2" t="s">
        <v>34</v>
      </c>
      <c r="E8" s="3">
        <v>44762</v>
      </c>
      <c r="F8" s="28">
        <v>3</v>
      </c>
      <c r="G8" s="4">
        <v>7000</v>
      </c>
      <c r="H8" s="4">
        <v>2500000</v>
      </c>
    </row>
    <row r="9" spans="2:8" x14ac:dyDescent="0.3">
      <c r="B9" s="8" t="s">
        <v>17</v>
      </c>
      <c r="C9" s="2" t="s">
        <v>28</v>
      </c>
      <c r="D9" s="2" t="s">
        <v>38</v>
      </c>
      <c r="E9" s="3">
        <v>44648</v>
      </c>
      <c r="F9" s="28">
        <v>2</v>
      </c>
      <c r="G9" s="4">
        <v>5000</v>
      </c>
      <c r="H9" s="4">
        <v>1500000</v>
      </c>
    </row>
    <row r="10" spans="2:8" ht="14.25" thickBot="1" x14ac:dyDescent="0.35">
      <c r="B10" s="20" t="s">
        <v>18</v>
      </c>
      <c r="C10" s="12" t="s">
        <v>29</v>
      </c>
      <c r="D10" s="12" t="s">
        <v>31</v>
      </c>
      <c r="E10" s="48">
        <v>44471</v>
      </c>
      <c r="F10" s="29">
        <v>2</v>
      </c>
      <c r="G10" s="21">
        <v>3500</v>
      </c>
      <c r="H10" s="21">
        <v>790000</v>
      </c>
    </row>
    <row r="13" spans="2:8" ht="14.25" thickBot="1" x14ac:dyDescent="0.35"/>
    <row r="14" spans="2:8" ht="27" x14ac:dyDescent="0.3">
      <c r="B14" s="23" t="s">
        <v>3</v>
      </c>
      <c r="C14" s="24" t="s">
        <v>8</v>
      </c>
    </row>
    <row r="15" spans="2:8" x14ac:dyDescent="0.3">
      <c r="B15" s="1" t="s">
        <v>42</v>
      </c>
    </row>
    <row r="16" spans="2:8" x14ac:dyDescent="0.3">
      <c r="C16" s="1" t="s">
        <v>43</v>
      </c>
    </row>
    <row r="18" spans="2:5" ht="27.75" thickBot="1" x14ac:dyDescent="0.35">
      <c r="B18" s="39" t="s">
        <v>1</v>
      </c>
      <c r="C18" s="40" t="s">
        <v>6</v>
      </c>
      <c r="D18" s="41" t="s">
        <v>7</v>
      </c>
      <c r="E18" s="42" t="s">
        <v>8</v>
      </c>
    </row>
    <row r="19" spans="2:5" x14ac:dyDescent="0.3">
      <c r="B19" s="35" t="s">
        <v>22</v>
      </c>
      <c r="C19" s="30">
        <v>2</v>
      </c>
      <c r="D19" s="31">
        <v>9000</v>
      </c>
      <c r="E19" s="37">
        <v>2900000</v>
      </c>
    </row>
    <row r="20" spans="2:5" x14ac:dyDescent="0.3">
      <c r="B20" s="36" t="s">
        <v>25</v>
      </c>
      <c r="C20" s="32">
        <v>2</v>
      </c>
      <c r="D20" s="33">
        <v>3000</v>
      </c>
      <c r="E20" s="38">
        <v>850000</v>
      </c>
    </row>
    <row r="21" spans="2:5" x14ac:dyDescent="0.3">
      <c r="B21" s="36" t="s">
        <v>27</v>
      </c>
      <c r="C21" s="32">
        <v>3</v>
      </c>
      <c r="D21" s="33">
        <v>7000</v>
      </c>
      <c r="E21" s="38">
        <v>2500000</v>
      </c>
    </row>
    <row r="22" spans="2:5" x14ac:dyDescent="0.3">
      <c r="B22" s="43" t="s">
        <v>28</v>
      </c>
      <c r="C22" s="44">
        <v>2</v>
      </c>
      <c r="D22" s="45">
        <v>5000</v>
      </c>
      <c r="E22" s="46">
        <v>1500000</v>
      </c>
    </row>
    <row r="23" spans="2:5" x14ac:dyDescent="0.3">
      <c r="B23" s="34"/>
      <c r="C23" s="34"/>
      <c r="D23" s="34"/>
      <c r="E23" s="34"/>
    </row>
  </sheetData>
  <phoneticPr fontId="3" type="noConversion"/>
  <conditionalFormatting sqref="B3:H10">
    <cfRule type="expression" dxfId="4" priority="1">
      <formula>$H3&lt;=1000000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G13" sqref="G13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15.875" style="1" customWidth="1"/>
    <col min="5" max="5" width="13.125" style="1" customWidth="1"/>
    <col min="6" max="6" width="15.875" style="1" customWidth="1"/>
    <col min="7" max="7" width="13.125" style="1" customWidth="1"/>
    <col min="8" max="8" width="15.875" style="1" customWidth="1"/>
    <col min="9" max="9" width="18" style="1" customWidth="1"/>
    <col min="10" max="10" width="20.75" style="1" customWidth="1"/>
    <col min="11" max="16384" width="9" style="1"/>
  </cols>
  <sheetData>
    <row r="2" spans="2:10" ht="16.5" x14ac:dyDescent="0.3">
      <c r="B2" s="49"/>
      <c r="C2" s="50" t="s">
        <v>2</v>
      </c>
      <c r="D2" s="49"/>
      <c r="E2" s="49"/>
      <c r="F2" s="49"/>
      <c r="G2" s="49"/>
      <c r="H2" s="49"/>
      <c r="I2"/>
      <c r="J2"/>
    </row>
    <row r="3" spans="2:10" ht="16.5" x14ac:dyDescent="0.3">
      <c r="B3" s="49"/>
      <c r="C3" s="52" t="s">
        <v>30</v>
      </c>
      <c r="D3" s="51"/>
      <c r="E3" s="52" t="s">
        <v>33</v>
      </c>
      <c r="F3" s="51"/>
      <c r="G3" s="52" t="s">
        <v>35</v>
      </c>
      <c r="H3" s="51"/>
      <c r="I3"/>
      <c r="J3"/>
    </row>
    <row r="4" spans="2:10" ht="16.5" x14ac:dyDescent="0.3">
      <c r="B4" s="50" t="s">
        <v>4</v>
      </c>
      <c r="C4" s="53" t="s">
        <v>45</v>
      </c>
      <c r="D4" s="53" t="s">
        <v>46</v>
      </c>
      <c r="E4" s="53" t="s">
        <v>45</v>
      </c>
      <c r="F4" s="53" t="s">
        <v>46</v>
      </c>
      <c r="G4" s="53" t="s">
        <v>45</v>
      </c>
      <c r="H4" s="53" t="s">
        <v>46</v>
      </c>
      <c r="I4"/>
      <c r="J4"/>
    </row>
    <row r="5" spans="2:10" ht="16.5" x14ac:dyDescent="0.3">
      <c r="B5" s="47" t="s">
        <v>47</v>
      </c>
      <c r="C5" s="54">
        <v>1</v>
      </c>
      <c r="D5" s="54">
        <v>2900000</v>
      </c>
      <c r="E5" s="54">
        <v>1</v>
      </c>
      <c r="F5" s="54">
        <v>1350000</v>
      </c>
      <c r="G5" s="54">
        <v>1</v>
      </c>
      <c r="H5" s="54">
        <v>850000</v>
      </c>
      <c r="I5"/>
      <c r="J5"/>
    </row>
    <row r="6" spans="2:10" ht="16.5" x14ac:dyDescent="0.3">
      <c r="B6" s="47" t="s">
        <v>49</v>
      </c>
      <c r="C6" s="54" t="s">
        <v>51</v>
      </c>
      <c r="D6" s="54" t="s">
        <v>51</v>
      </c>
      <c r="E6" s="54">
        <v>1</v>
      </c>
      <c r="F6" s="54">
        <v>1600000</v>
      </c>
      <c r="G6" s="54" t="s">
        <v>51</v>
      </c>
      <c r="H6" s="54" t="s">
        <v>51</v>
      </c>
      <c r="I6"/>
      <c r="J6"/>
    </row>
    <row r="7" spans="2:10" ht="16.5" x14ac:dyDescent="0.3">
      <c r="B7" s="47" t="s">
        <v>50</v>
      </c>
      <c r="C7" s="54">
        <v>2</v>
      </c>
      <c r="D7" s="54">
        <v>870000</v>
      </c>
      <c r="E7" s="54" t="s">
        <v>51</v>
      </c>
      <c r="F7" s="54" t="s">
        <v>51</v>
      </c>
      <c r="G7" s="54" t="s">
        <v>51</v>
      </c>
      <c r="H7" s="54" t="s">
        <v>51</v>
      </c>
      <c r="I7"/>
      <c r="J7"/>
    </row>
    <row r="8" spans="2:10" ht="16.5" x14ac:dyDescent="0.3">
      <c r="B8" s="47" t="s">
        <v>48</v>
      </c>
      <c r="C8" s="54" t="s">
        <v>51</v>
      </c>
      <c r="D8" s="54" t="s">
        <v>51</v>
      </c>
      <c r="E8" s="54">
        <v>1</v>
      </c>
      <c r="F8" s="54">
        <v>2500000</v>
      </c>
      <c r="G8" s="54">
        <v>1</v>
      </c>
      <c r="H8" s="54">
        <v>1500000</v>
      </c>
      <c r="I8"/>
      <c r="J8"/>
    </row>
    <row r="9" spans="2:10" ht="16.5" x14ac:dyDescent="0.3">
      <c r="B9" s="47" t="s">
        <v>44</v>
      </c>
      <c r="C9" s="54">
        <v>3</v>
      </c>
      <c r="D9" s="54">
        <v>1546666.6666666667</v>
      </c>
      <c r="E9" s="54">
        <v>3</v>
      </c>
      <c r="F9" s="54">
        <v>1816666.6666666667</v>
      </c>
      <c r="G9" s="54">
        <v>2</v>
      </c>
      <c r="H9" s="54">
        <v>1175000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</row>
    <row r="12" spans="2:10" ht="16.5" x14ac:dyDescent="0.3">
      <c r="B12"/>
      <c r="C12"/>
      <c r="D12"/>
      <c r="E12"/>
      <c r="F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</row>
    <row r="21" spans="2:6" ht="16.5" x14ac:dyDescent="0.3">
      <c r="B21"/>
    </row>
    <row r="22" spans="2:6" ht="16.5" x14ac:dyDescent="0.3">
      <c r="B22"/>
    </row>
    <row r="23" spans="2:6" ht="16.5" x14ac:dyDescent="0.3">
      <c r="B23"/>
    </row>
    <row r="24" spans="2:6" ht="16.5" x14ac:dyDescent="0.3">
      <c r="B24"/>
    </row>
    <row r="25" spans="2:6" ht="16.5" x14ac:dyDescent="0.3">
      <c r="B25"/>
    </row>
    <row r="26" spans="2:6" ht="16.5" x14ac:dyDescent="0.3">
      <c r="B26"/>
    </row>
    <row r="27" spans="2:6" ht="16.5" x14ac:dyDescent="0.3">
      <c r="B27"/>
    </row>
    <row r="28" spans="2:6" ht="16.5" x14ac:dyDescent="0.3">
      <c r="B28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업종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2023-06-23T00:05:40Z</dcterms:created>
  <dcterms:modified xsi:type="dcterms:W3CDTF">2023-06-23T00:41:49Z</dcterms:modified>
</cp:coreProperties>
</file>