
<file path=[Content_Types].xml><?xml version="1.0" encoding="utf-8"?>
<Types xmlns="http://schemas.openxmlformats.org/package/2006/content-types">
  <Default Extension="jpeg" ContentType="image/jpe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bookViews>
    <workbookView xWindow="0" yWindow="0" windowWidth="28800" windowHeight="12285" activeTab="3"/>
  </bookViews>
  <sheets>
    <sheet name="제4작업" sheetId="4" r:id="rId1"/>
    <sheet name="제1작업" sheetId="1" r:id="rId2"/>
    <sheet name="제2작업" sheetId="2" r:id="rId3"/>
    <sheet name="제3작업" sheetId="3" r:id="rId4"/>
  </sheets>
  <definedNames>
    <definedName name="출장비">제1작업!$F$5:$F$12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5" i="3" l="1"/>
  <c r="F10" i="3"/>
  <c r="F5" i="3"/>
  <c r="F17" i="3" s="1"/>
  <c r="C16" i="3"/>
  <c r="C11" i="3"/>
  <c r="C6" i="3"/>
  <c r="C18" i="3" s="1"/>
  <c r="E14" i="1"/>
  <c r="E13" i="1"/>
  <c r="J6" i="1"/>
  <c r="J7" i="1"/>
  <c r="J8" i="1"/>
  <c r="J9" i="1"/>
  <c r="J10" i="1"/>
  <c r="J11" i="1"/>
  <c r="J12" i="1"/>
  <c r="J5" i="1"/>
  <c r="I6" i="1"/>
  <c r="I7" i="1"/>
  <c r="I8" i="1"/>
  <c r="I9" i="1"/>
  <c r="I10" i="1"/>
  <c r="I11" i="1"/>
  <c r="I12" i="1"/>
  <c r="I5" i="1"/>
  <c r="J13" i="1"/>
  <c r="J14" i="1"/>
</calcChain>
</file>

<file path=xl/sharedStrings.xml><?xml version="1.0" encoding="utf-8"?>
<sst xmlns="http://schemas.openxmlformats.org/spreadsheetml/2006/main" count="93" uniqueCount="49">
  <si>
    <t>사원번호</t>
    <phoneticPr fontId="2" type="noConversion"/>
  </si>
  <si>
    <t>사원명</t>
    <phoneticPr fontId="2" type="noConversion"/>
  </si>
  <si>
    <t>직급</t>
    <phoneticPr fontId="2" type="noConversion"/>
  </si>
  <si>
    <t>부서명</t>
    <phoneticPr fontId="2" type="noConversion"/>
  </si>
  <si>
    <t>출장비
(단위:원)</t>
    <phoneticPr fontId="2" type="noConversion"/>
  </si>
  <si>
    <t>출장일수</t>
    <phoneticPr fontId="2" type="noConversion"/>
  </si>
  <si>
    <t>출발일자</t>
    <phoneticPr fontId="2" type="noConversion"/>
  </si>
  <si>
    <t>출발
요일</t>
    <phoneticPr fontId="2" type="noConversion"/>
  </si>
  <si>
    <t>비고</t>
    <phoneticPr fontId="2" type="noConversion"/>
  </si>
  <si>
    <t>C11-23</t>
    <phoneticPr fontId="2" type="noConversion"/>
  </si>
  <si>
    <t>C10-25</t>
    <phoneticPr fontId="2" type="noConversion"/>
  </si>
  <si>
    <t>A07-01</t>
    <phoneticPr fontId="2" type="noConversion"/>
  </si>
  <si>
    <t>A07-45</t>
    <phoneticPr fontId="2" type="noConversion"/>
  </si>
  <si>
    <t>E10-25</t>
    <phoneticPr fontId="2" type="noConversion"/>
  </si>
  <si>
    <t>A08-23</t>
    <phoneticPr fontId="2" type="noConversion"/>
  </si>
  <si>
    <t>E09-53</t>
    <phoneticPr fontId="2" type="noConversion"/>
  </si>
  <si>
    <t>E09-12</t>
    <phoneticPr fontId="2" type="noConversion"/>
  </si>
  <si>
    <t>인사부의 출장일수 평균</t>
    <phoneticPr fontId="2" type="noConversion"/>
  </si>
  <si>
    <t>사원의 출장일수 합계</t>
    <phoneticPr fontId="2" type="noConversion"/>
  </si>
  <si>
    <t>민시후</t>
    <phoneticPr fontId="2" type="noConversion"/>
  </si>
  <si>
    <t>한창훈</t>
    <phoneticPr fontId="2" type="noConversion"/>
  </si>
  <si>
    <t>윤정은</t>
    <phoneticPr fontId="2" type="noConversion"/>
  </si>
  <si>
    <t>조재은</t>
    <phoneticPr fontId="2" type="noConversion"/>
  </si>
  <si>
    <t>박금희</t>
    <phoneticPr fontId="2" type="noConversion"/>
  </si>
  <si>
    <t>한효빈</t>
    <phoneticPr fontId="2" type="noConversion"/>
  </si>
  <si>
    <t>김지은</t>
    <phoneticPr fontId="2" type="noConversion"/>
  </si>
  <si>
    <t>김지효</t>
    <phoneticPr fontId="2" type="noConversion"/>
  </si>
  <si>
    <t>사원</t>
    <phoneticPr fontId="2" type="noConversion"/>
  </si>
  <si>
    <t>대리</t>
    <phoneticPr fontId="2" type="noConversion"/>
  </si>
  <si>
    <t>사원</t>
    <phoneticPr fontId="2" type="noConversion"/>
  </si>
  <si>
    <t>대리</t>
    <phoneticPr fontId="2" type="noConversion"/>
  </si>
  <si>
    <t>과장</t>
    <phoneticPr fontId="2" type="noConversion"/>
  </si>
  <si>
    <t>대리</t>
    <phoneticPr fontId="2" type="noConversion"/>
  </si>
  <si>
    <t>영업부</t>
    <phoneticPr fontId="2" type="noConversion"/>
  </si>
  <si>
    <t>인사부</t>
    <phoneticPr fontId="2" type="noConversion"/>
  </si>
  <si>
    <t>기획부</t>
    <phoneticPr fontId="2" type="noConversion"/>
  </si>
  <si>
    <t>인사부</t>
    <phoneticPr fontId="2" type="noConversion"/>
  </si>
  <si>
    <t>기획부</t>
    <phoneticPr fontId="2" type="noConversion"/>
  </si>
  <si>
    <t>최대 출장비(단위:원)</t>
    <phoneticPr fontId="2" type="noConversion"/>
  </si>
  <si>
    <t>사원번호</t>
    <phoneticPr fontId="2" type="noConversion"/>
  </si>
  <si>
    <t>E10-25</t>
  </si>
  <si>
    <t>전체 개수</t>
  </si>
  <si>
    <t>전체 평균</t>
  </si>
  <si>
    <t>인사부 개수</t>
  </si>
  <si>
    <t>영업부 개수</t>
  </si>
  <si>
    <t>기획부 개수</t>
  </si>
  <si>
    <t>인사부 평균</t>
  </si>
  <si>
    <t>영업부 평균</t>
  </si>
  <si>
    <t>기획부 평균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</si>
</sst>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1" formatCode="_-* #,##0_-;\-* #,##0_-;_-* &quot;-&quot;_-;_-@_-"/>
    <numFmt numFmtId="176" formatCode="#,##0&quot;일&quot;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굴림"/>
      <family val="3"/>
      <charset val="129"/>
    </font>
    <font>
      <b/>
      <sz val="11"/>
      <color theme="1"/>
      <name val="굴림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 diagonalUp="1" diagonalDown="1"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 style="thin">
        <color indexed="64"/>
      </diagonal>
    </border>
    <border diagonalUp="1" diagonalDown="1"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 style="thin">
        <color indexed="64"/>
      </diagonal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3" fillId="0" borderId="0" xfId="0" applyFo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41" fontId="3" fillId="0" borderId="3" xfId="1" applyFont="1" applyBorder="1" applyAlignment="1">
      <alignment horizontal="right" vertical="center"/>
    </xf>
    <xf numFmtId="41" fontId="3" fillId="0" borderId="1" xfId="1" applyFont="1" applyBorder="1" applyAlignment="1">
      <alignment horizontal="right" vertical="center"/>
    </xf>
    <xf numFmtId="41" fontId="3" fillId="0" borderId="8" xfId="1" applyFont="1" applyBorder="1" applyAlignment="1">
      <alignment horizontal="right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2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0" borderId="0" xfId="0" applyFont="1" applyBorder="1">
      <alignment vertical="center"/>
    </xf>
    <xf numFmtId="176" fontId="3" fillId="0" borderId="3" xfId="1" applyNumberFormat="1" applyFont="1" applyBorder="1" applyAlignment="1">
      <alignment horizontal="right" vertical="center"/>
    </xf>
    <xf numFmtId="176" fontId="3" fillId="0" borderId="1" xfId="1" applyNumberFormat="1" applyFont="1" applyBorder="1" applyAlignment="1">
      <alignment horizontal="right" vertical="center"/>
    </xf>
    <xf numFmtId="176" fontId="3" fillId="0" borderId="8" xfId="1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41" fontId="3" fillId="0" borderId="0" xfId="1" applyFont="1" applyBorder="1" applyAlignment="1">
      <alignment horizontal="right" vertical="center"/>
    </xf>
    <xf numFmtId="176" fontId="3" fillId="0" borderId="0" xfId="1" applyNumberFormat="1" applyFont="1" applyBorder="1" applyAlignment="1">
      <alignment horizontal="right" vertical="center"/>
    </xf>
    <xf numFmtId="0" fontId="4" fillId="0" borderId="0" xfId="0" applyFont="1" applyBorder="1" applyAlignment="1">
      <alignment horizontal="center" vertical="center"/>
    </xf>
  </cellXfs>
  <cellStyles count="2">
    <cellStyle name="쉼표 [0]" xfId="1" builtinId="6"/>
    <cellStyle name="표준" xfId="0" builtinId="0"/>
  </cellStyles>
  <dxfs count="6"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  <dxf>
      <font>
        <b/>
        <i val="0"/>
        <color rgb="FF0070C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jpe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r>
              <a:rPr lang="ko-KR" altLang="en-US" sz="2000" b="1"/>
              <a:t>영업부 및 기획부 출장 현황</a:t>
            </a:r>
            <a:endParaRPr lang="ko-KR" sz="2000" b="1"/>
          </a:p>
        </c:rich>
      </c:tx>
      <c:layout/>
      <c:overlay val="0"/>
      <c:spPr>
        <a:solidFill>
          <a:schemeClr val="bg1"/>
        </a:solidFill>
        <a:ln>
          <a:solidFill>
            <a:schemeClr val="tx1">
              <a:lumMod val="15000"/>
              <a:lumOff val="85000"/>
            </a:schemeClr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출장비(단위:원)</c:v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2-E2C4-4A2B-BEF4-E600E0C7A71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굴림" panose="020B0600000101010101" pitchFamily="50" charset="-127"/>
                    <a:ea typeface="굴림" panose="020B0600000101010101" pitchFamily="50" charset="-127"/>
                    <a:cs typeface="+mn-cs"/>
                  </a:defRPr>
                </a:pPr>
                <a:endParaRPr lang="ko-KR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(제1작업!$C$5,제1작업!$C$7,제1작업!$C$8,제1작업!$C$10,제1작업!$C$11,제1작업!$C$12)</c:f>
              <c:strCache>
                <c:ptCount val="6"/>
                <c:pt idx="0">
                  <c:v>민시후</c:v>
                </c:pt>
                <c:pt idx="1">
                  <c:v>윤정은</c:v>
                </c:pt>
                <c:pt idx="2">
                  <c:v>조재은</c:v>
                </c:pt>
                <c:pt idx="3">
                  <c:v>한효빈</c:v>
                </c:pt>
                <c:pt idx="4">
                  <c:v>김지은</c:v>
                </c:pt>
                <c:pt idx="5">
                  <c:v>김지효</c:v>
                </c:pt>
              </c:strCache>
            </c:strRef>
          </c:cat>
          <c:val>
            <c:numRef>
              <c:f>(제1작업!$F$5,제1작업!$F$7,제1작업!$F$8,제1작업!$F$10,제1작업!$F$11,제1작업!$F$12)</c:f>
              <c:numCache>
                <c:formatCode>_(* #,##0_);_(* \(#,##0\);_(* "-"_);_(@_)</c:formatCode>
                <c:ptCount val="6"/>
                <c:pt idx="0">
                  <c:v>520000</c:v>
                </c:pt>
                <c:pt idx="1">
                  <c:v>225000</c:v>
                </c:pt>
                <c:pt idx="2">
                  <c:v>415000</c:v>
                </c:pt>
                <c:pt idx="3">
                  <c:v>546000</c:v>
                </c:pt>
                <c:pt idx="4">
                  <c:v>197000</c:v>
                </c:pt>
                <c:pt idx="5">
                  <c:v>150000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C4-4A2B-BEF4-E600E0C7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489172335"/>
        <c:axId val="1489164431"/>
      </c:barChart>
      <c:lineChart>
        <c:grouping val="standard"/>
        <c:varyColors val="0"/>
        <c:ser>
          <c:idx val="1"/>
          <c:order val="1"/>
          <c:tx>
            <c:strRef>
              <c:f>제1작업!$G$4</c:f>
              <c:strCache>
                <c:ptCount val="1"/>
                <c:pt idx="0">
                  <c:v>출장일수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(제1작업!$C$5,제1작업!$C$7,제1작업!$C$8,제1작업!$C$10,제1작업!$C$11,제1작업!$C$12)</c:f>
              <c:strCache>
                <c:ptCount val="6"/>
                <c:pt idx="0">
                  <c:v>민시후</c:v>
                </c:pt>
                <c:pt idx="1">
                  <c:v>윤정은</c:v>
                </c:pt>
                <c:pt idx="2">
                  <c:v>조재은</c:v>
                </c:pt>
                <c:pt idx="3">
                  <c:v>한효빈</c:v>
                </c:pt>
                <c:pt idx="4">
                  <c:v>김지은</c:v>
                </c:pt>
                <c:pt idx="5">
                  <c:v>김지효</c:v>
                </c:pt>
              </c:strCache>
            </c:strRef>
          </c:cat>
          <c:val>
            <c:numRef>
              <c:f>(제1작업!$G$5,제1작업!$G$7,제1작업!$G$8,제1작업!$G$10,제1작업!$G$11,제1작업!$G$12)</c:f>
              <c:numCache>
                <c:formatCode>#,##0"일"</c:formatCode>
                <c:ptCount val="6"/>
                <c:pt idx="0">
                  <c:v>6</c:v>
                </c:pt>
                <c:pt idx="1">
                  <c:v>2</c:v>
                </c:pt>
                <c:pt idx="2">
                  <c:v>3</c:v>
                </c:pt>
                <c:pt idx="3">
                  <c:v>5</c:v>
                </c:pt>
                <c:pt idx="4">
                  <c:v>3</c:v>
                </c:pt>
                <c:pt idx="5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C4-4A2B-BEF4-E600E0C7A7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25437007"/>
        <c:axId val="1525443663"/>
      </c:lineChart>
      <c:catAx>
        <c:axId val="14891723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89164431"/>
        <c:crosses val="autoZero"/>
        <c:auto val="1"/>
        <c:lblAlgn val="ctr"/>
        <c:lblOffset val="100"/>
        <c:noMultiLvlLbl val="0"/>
      </c:catAx>
      <c:valAx>
        <c:axId val="14891644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dash"/>
              <a:round/>
            </a:ln>
            <a:effectLst/>
          </c:spPr>
        </c:majorGridlines>
        <c:numFmt formatCode="_(* #,##0_);_(* \(#,##0\);_(* &quot;-&quot;_);_(@_)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489172335"/>
        <c:crosses val="autoZero"/>
        <c:crossBetween val="between"/>
      </c:valAx>
      <c:valAx>
        <c:axId val="1525443663"/>
        <c:scaling>
          <c:orientation val="minMax"/>
        </c:scaling>
        <c:delete val="0"/>
        <c:axPos val="r"/>
        <c:numFmt formatCode="#,##0&quot;일&quot;" sourceLinked="1"/>
        <c:majorTickMark val="out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굴림" panose="020B0600000101010101" pitchFamily="50" charset="-127"/>
                <a:ea typeface="굴림" panose="020B0600000101010101" pitchFamily="50" charset="-127"/>
                <a:cs typeface="+mn-cs"/>
              </a:defRPr>
            </a:pPr>
            <a:endParaRPr lang="ko-KR"/>
          </a:p>
        </c:txPr>
        <c:crossAx val="1525437007"/>
        <c:crosses val="max"/>
        <c:crossBetween val="between"/>
        <c:majorUnit val="2"/>
      </c:valAx>
      <c:catAx>
        <c:axId val="1525437007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25443663"/>
        <c:crosses val="autoZero"/>
        <c:auto val="1"/>
        <c:lblAlgn val="ctr"/>
        <c:lblOffset val="100"/>
        <c:noMultiLvlLbl val="0"/>
      </c:catAx>
      <c:spPr>
        <a:solidFill>
          <a:schemeClr val="bg1"/>
        </a:solidFill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굴림" panose="020B0600000101010101" pitchFamily="50" charset="-127"/>
              <a:ea typeface="굴림" panose="020B0600000101010101" pitchFamily="50" charset="-127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blipFill>
      <a:blip xmlns:r="http://schemas.openxmlformats.org/officeDocument/2006/relationships" r:embed="rId3"/>
      <a:tile tx="0" ty="0" sx="100000" sy="100000" flip="none" algn="tl"/>
    </a:blip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100">
          <a:latin typeface="굴림" panose="020B0600000101010101" pitchFamily="50" charset="-127"/>
          <a:ea typeface="굴림" panose="020B0600000101010101" pitchFamily="50" charset="-127"/>
        </a:defRPr>
      </a:pPr>
      <a:endParaRPr lang="ko-KR"/>
    </a:p>
  </c:txPr>
  <c:userShapes r:id="rId4"/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9599" cy="6071279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0.66946</cdr:x>
      <cdr:y>0.1104</cdr:y>
    </cdr:from>
    <cdr:to>
      <cdr:x>0.79362</cdr:x>
      <cdr:y>0.21694</cdr:y>
    </cdr:to>
    <cdr:sp macro="" textlink="">
      <cdr:nvSpPr>
        <cdr:cNvPr id="2" name="모서리가 둥근 사각형 설명선 1"/>
        <cdr:cNvSpPr/>
      </cdr:nvSpPr>
      <cdr:spPr>
        <a:xfrm xmlns:a="http://schemas.openxmlformats.org/drawingml/2006/main">
          <a:off x="6230288" y="671435"/>
          <a:ext cx="1155492" cy="648011"/>
        </a:xfrm>
        <a:prstGeom xmlns:a="http://schemas.openxmlformats.org/drawingml/2006/main" prst="wedgeRoundRectCallout">
          <a:avLst>
            <a:gd name="adj1" fmla="val -80375"/>
            <a:gd name="adj2" fmla="val -24597"/>
            <a:gd name="adj3" fmla="val 16667"/>
          </a:avLst>
        </a:prstGeom>
        <a:solidFill xmlns:a="http://schemas.openxmlformats.org/drawingml/2006/main">
          <a:schemeClr val="bg1"/>
        </a:solidFill>
      </cdr:spPr>
      <cdr:style>
        <a:lnRef xmlns:a="http://schemas.openxmlformats.org/drawingml/2006/main" idx="2">
          <a:schemeClr val="accent1">
            <a:shade val="50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vertOverflow="clip" anchor="ctr"/>
        <a:lstStyle xmlns:a="http://schemas.openxmlformats.org/drawingml/2006/main"/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최대</a:t>
          </a:r>
          <a:endParaRPr lang="en-US" alt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  <a:p xmlns:a="http://schemas.openxmlformats.org/drawingml/2006/main">
          <a:pPr algn="ctr"/>
          <a:r>
            <a:rPr lang="ko-KR" altLang="en-US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출장비</a:t>
          </a:r>
          <a:endParaRPr lang="ko-KR">
            <a:solidFill>
              <a:schemeClr val="tx1"/>
            </a:solidFill>
            <a:latin typeface="굴림" panose="020B0600000101010101" pitchFamily="50" charset="-127"/>
            <a:ea typeface="굴림" panose="020B0600000101010101" pitchFamily="50" charset="-127"/>
          </a:endParaRPr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10027</xdr:colOff>
      <xdr:row>0</xdr:row>
      <xdr:rowOff>68007</xdr:rowOff>
    </xdr:from>
    <xdr:to>
      <xdr:col>6</xdr:col>
      <xdr:colOff>365961</xdr:colOff>
      <xdr:row>2</xdr:row>
      <xdr:rowOff>183310</xdr:rowOff>
    </xdr:to>
    <xdr:sp macro="" textlink="">
      <xdr:nvSpPr>
        <xdr:cNvPr id="3" name="평행 사변형 2"/>
        <xdr:cNvSpPr/>
      </xdr:nvSpPr>
      <xdr:spPr>
        <a:xfrm>
          <a:off x="134266" y="68007"/>
          <a:ext cx="4041695" cy="645390"/>
        </a:xfrm>
        <a:prstGeom prst="parallelogram">
          <a:avLst/>
        </a:prstGeom>
        <a:solidFill>
          <a:srgbClr val="FFFF00"/>
        </a:solidFill>
        <a:effectLst>
          <a:outerShdw blurRad="50800" dist="38100" algn="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1</a:t>
          </a:r>
          <a:r>
            <a:rPr lang="ko-KR" altLang="en-US" sz="2400" b="1">
              <a:solidFill>
                <a:schemeClr val="tx1"/>
              </a:solidFill>
              <a:latin typeface="굴림" panose="020B0600000101010101" pitchFamily="50" charset="-127"/>
              <a:ea typeface="굴림" panose="020B0600000101010101" pitchFamily="50" charset="-127"/>
            </a:rPr>
            <a:t>월 사원 출장 현황</a:t>
          </a:r>
        </a:p>
      </xdr:txBody>
    </xdr:sp>
    <xdr:clientData/>
  </xdr:twoCellAnchor>
  <xdr:twoCellAnchor editAs="oneCell">
    <xdr:from>
      <xdr:col>7</xdr:col>
      <xdr:colOff>16566</xdr:colOff>
      <xdr:row>0</xdr:row>
      <xdr:rowOff>140807</xdr:rowOff>
    </xdr:from>
    <xdr:to>
      <xdr:col>9</xdr:col>
      <xdr:colOff>695740</xdr:colOff>
      <xdr:row>2</xdr:row>
      <xdr:rowOff>156018</xdr:rowOff>
    </xdr:to>
    <xdr:pic>
      <xdr:nvPicPr>
        <xdr:cNvPr id="4" name="그림 3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522305" y="140807"/>
          <a:ext cx="2294283" cy="54529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zoomScale="115" zoomScaleNormal="115" workbookViewId="0">
      <selection activeCell="B4" sqref="B4:G12"/>
    </sheetView>
  </sheetViews>
  <sheetFormatPr defaultRowHeight="13.5" x14ac:dyDescent="0.3"/>
  <cols>
    <col min="1" max="1" width="1.625" style="1" customWidth="1"/>
    <col min="2" max="5" width="9" style="1"/>
    <col min="6" max="6" width="12.25" style="1" bestFit="1" customWidth="1"/>
    <col min="7" max="7" width="9.125" style="1" bestFit="1" customWidth="1"/>
    <col min="8" max="8" width="12.125" style="1" bestFit="1" customWidth="1"/>
    <col min="9" max="9" width="9" style="1"/>
    <col min="10" max="10" width="13.75" style="1" bestFit="1" customWidth="1"/>
    <col min="11" max="16384" width="9" style="1"/>
  </cols>
  <sheetData>
    <row r="1" spans="2:12" ht="21" customHeight="1" x14ac:dyDescent="0.3"/>
    <row r="2" spans="2:12" ht="21" customHeight="1" x14ac:dyDescent="0.3"/>
    <row r="3" spans="2:12" ht="21" customHeight="1" thickBot="1" x14ac:dyDescent="0.35"/>
    <row r="4" spans="2:12" ht="27.75" thickBot="1" x14ac:dyDescent="0.35">
      <c r="B4" s="16" t="s">
        <v>0</v>
      </c>
      <c r="C4" s="17" t="s">
        <v>1</v>
      </c>
      <c r="D4" s="17" t="s">
        <v>2</v>
      </c>
      <c r="E4" s="17" t="s">
        <v>3</v>
      </c>
      <c r="F4" s="18" t="s">
        <v>4</v>
      </c>
      <c r="G4" s="17" t="s">
        <v>5</v>
      </c>
      <c r="H4" s="17" t="s">
        <v>6</v>
      </c>
      <c r="I4" s="18" t="s">
        <v>7</v>
      </c>
      <c r="J4" s="19" t="s">
        <v>8</v>
      </c>
    </row>
    <row r="5" spans="2:12" x14ac:dyDescent="0.3">
      <c r="B5" s="3" t="s">
        <v>9</v>
      </c>
      <c r="C5" s="4" t="s">
        <v>19</v>
      </c>
      <c r="D5" s="4" t="s">
        <v>27</v>
      </c>
      <c r="E5" s="4" t="s">
        <v>33</v>
      </c>
      <c r="F5" s="13">
        <v>520000</v>
      </c>
      <c r="G5" s="22">
        <v>6</v>
      </c>
      <c r="H5" s="13">
        <v>44933</v>
      </c>
      <c r="I5" s="4" t="str">
        <f>CHOOSE(WEEKDAY(H5,2),"월요일","화요일","수요일","목요일","금요일","토요일","일요일")</f>
        <v>토요일</v>
      </c>
      <c r="J5" s="5" t="str">
        <f>IF(G5&gt;=5,"출장일수 많음","")</f>
        <v>출장일수 많음</v>
      </c>
    </row>
    <row r="6" spans="2:12" x14ac:dyDescent="0.3">
      <c r="B6" s="6" t="s">
        <v>10</v>
      </c>
      <c r="C6" s="2" t="s">
        <v>20</v>
      </c>
      <c r="D6" s="2" t="s">
        <v>27</v>
      </c>
      <c r="E6" s="2" t="s">
        <v>34</v>
      </c>
      <c r="F6" s="14">
        <v>128000</v>
      </c>
      <c r="G6" s="23">
        <v>2</v>
      </c>
      <c r="H6" s="14">
        <v>44947</v>
      </c>
      <c r="I6" s="2" t="str">
        <f t="shared" ref="I6:I12" si="0">CHOOSE(WEEKDAY(H6,2),"월요일","화요일","수요일","목요일","금요일","토요일","일요일")</f>
        <v>토요일</v>
      </c>
      <c r="J6" s="9" t="str">
        <f t="shared" ref="J6:J12" si="1">IF(G6&gt;=5,"출장일수 많음","")</f>
        <v/>
      </c>
    </row>
    <row r="7" spans="2:12" x14ac:dyDescent="0.3">
      <c r="B7" s="6" t="s">
        <v>11</v>
      </c>
      <c r="C7" s="2" t="s">
        <v>21</v>
      </c>
      <c r="D7" s="2" t="s">
        <v>28</v>
      </c>
      <c r="E7" s="2" t="s">
        <v>33</v>
      </c>
      <c r="F7" s="14">
        <v>225000</v>
      </c>
      <c r="G7" s="23">
        <v>2</v>
      </c>
      <c r="H7" s="14">
        <v>44933</v>
      </c>
      <c r="I7" s="2" t="str">
        <f t="shared" si="0"/>
        <v>토요일</v>
      </c>
      <c r="J7" s="9" t="str">
        <f t="shared" si="1"/>
        <v/>
      </c>
    </row>
    <row r="8" spans="2:12" x14ac:dyDescent="0.3">
      <c r="B8" s="6" t="s">
        <v>12</v>
      </c>
      <c r="C8" s="2" t="s">
        <v>22</v>
      </c>
      <c r="D8" s="2" t="s">
        <v>29</v>
      </c>
      <c r="E8" s="2" t="s">
        <v>35</v>
      </c>
      <c r="F8" s="14">
        <v>415000</v>
      </c>
      <c r="G8" s="23">
        <v>3</v>
      </c>
      <c r="H8" s="14">
        <v>44929</v>
      </c>
      <c r="I8" s="2" t="str">
        <f t="shared" si="0"/>
        <v>화요일</v>
      </c>
      <c r="J8" s="9" t="str">
        <f t="shared" si="1"/>
        <v/>
      </c>
    </row>
    <row r="9" spans="2:12" x14ac:dyDescent="0.3">
      <c r="B9" s="6" t="s">
        <v>13</v>
      </c>
      <c r="C9" s="2" t="s">
        <v>23</v>
      </c>
      <c r="D9" s="2" t="s">
        <v>30</v>
      </c>
      <c r="E9" s="2" t="s">
        <v>36</v>
      </c>
      <c r="F9" s="14">
        <v>280000</v>
      </c>
      <c r="G9" s="23">
        <v>2</v>
      </c>
      <c r="H9" s="14">
        <v>44941</v>
      </c>
      <c r="I9" s="2" t="str">
        <f t="shared" si="0"/>
        <v>일요일</v>
      </c>
      <c r="J9" s="9" t="str">
        <f t="shared" si="1"/>
        <v/>
      </c>
    </row>
    <row r="10" spans="2:12" x14ac:dyDescent="0.3">
      <c r="B10" s="6" t="s">
        <v>14</v>
      </c>
      <c r="C10" s="2" t="s">
        <v>24</v>
      </c>
      <c r="D10" s="2" t="s">
        <v>31</v>
      </c>
      <c r="E10" s="2" t="s">
        <v>37</v>
      </c>
      <c r="F10" s="14">
        <v>546000</v>
      </c>
      <c r="G10" s="23">
        <v>5</v>
      </c>
      <c r="H10" s="14">
        <v>44943</v>
      </c>
      <c r="I10" s="2" t="str">
        <f t="shared" si="0"/>
        <v>화요일</v>
      </c>
      <c r="J10" s="9" t="str">
        <f t="shared" si="1"/>
        <v>출장일수 많음</v>
      </c>
    </row>
    <row r="11" spans="2:12" x14ac:dyDescent="0.3">
      <c r="B11" s="6" t="s">
        <v>15</v>
      </c>
      <c r="C11" s="2" t="s">
        <v>25</v>
      </c>
      <c r="D11" s="2" t="s">
        <v>31</v>
      </c>
      <c r="E11" s="2" t="s">
        <v>33</v>
      </c>
      <c r="F11" s="14">
        <v>197000</v>
      </c>
      <c r="G11" s="23">
        <v>3</v>
      </c>
      <c r="H11" s="14">
        <v>44932</v>
      </c>
      <c r="I11" s="2" t="str">
        <f t="shared" si="0"/>
        <v>금요일</v>
      </c>
      <c r="J11" s="9" t="str">
        <f t="shared" si="1"/>
        <v/>
      </c>
    </row>
    <row r="12" spans="2:12" ht="14.25" thickBot="1" x14ac:dyDescent="0.35">
      <c r="B12" s="8" t="s">
        <v>16</v>
      </c>
      <c r="C12" s="7" t="s">
        <v>26</v>
      </c>
      <c r="D12" s="7" t="s">
        <v>32</v>
      </c>
      <c r="E12" s="7" t="s">
        <v>35</v>
      </c>
      <c r="F12" s="15">
        <v>150000</v>
      </c>
      <c r="G12" s="24">
        <v>2</v>
      </c>
      <c r="H12" s="15">
        <v>44938</v>
      </c>
      <c r="I12" s="7" t="str">
        <f t="shared" si="0"/>
        <v>목요일</v>
      </c>
      <c r="J12" s="10" t="str">
        <f t="shared" si="1"/>
        <v/>
      </c>
    </row>
    <row r="13" spans="2:12" x14ac:dyDescent="0.3">
      <c r="B13" s="27" t="s">
        <v>17</v>
      </c>
      <c r="C13" s="28"/>
      <c r="D13" s="28"/>
      <c r="E13" s="11">
        <f>SUMIF(E5:E12,E6,G5:G12)/COUNTIF(E5:E12,E6)</f>
        <v>2</v>
      </c>
      <c r="F13" s="31"/>
      <c r="G13" s="28" t="s">
        <v>38</v>
      </c>
      <c r="H13" s="28"/>
      <c r="I13" s="28"/>
      <c r="J13" s="12">
        <f>MAX(출장비)</f>
        <v>546000</v>
      </c>
    </row>
    <row r="14" spans="2:12" ht="14.25" thickBot="1" x14ac:dyDescent="0.35">
      <c r="B14" s="29" t="s">
        <v>18</v>
      </c>
      <c r="C14" s="30"/>
      <c r="D14" s="30"/>
      <c r="E14" s="7" t="str">
        <f>DSUM(B4:G12,G4,D4:D5)&amp;"일"</f>
        <v>11일</v>
      </c>
      <c r="F14" s="32"/>
      <c r="G14" s="20" t="s">
        <v>39</v>
      </c>
      <c r="H14" s="7" t="s">
        <v>40</v>
      </c>
      <c r="I14" s="20" t="s">
        <v>5</v>
      </c>
      <c r="J14" s="10">
        <f>VLOOKUP(H14,B5:H12,6,FALSE)</f>
        <v>2</v>
      </c>
    </row>
    <row r="15" spans="2:12" ht="14.25" customHeight="1" x14ac:dyDescent="0.3">
      <c r="L15" s="21"/>
    </row>
    <row r="16" spans="2:12" ht="13.5" customHeight="1" x14ac:dyDescent="0.3">
      <c r="L16" s="21"/>
    </row>
  </sheetData>
  <mergeCells count="4">
    <mergeCell ref="B13:D13"/>
    <mergeCell ref="B14:D14"/>
    <mergeCell ref="F13:F14"/>
    <mergeCell ref="G13:I13"/>
  </mergeCells>
  <phoneticPr fontId="2" type="noConversion"/>
  <conditionalFormatting sqref="B5:J12">
    <cfRule type="expression" dxfId="5" priority="1">
      <formula>$F5&lt;=200000</formula>
    </cfRule>
    <cfRule type="expression" dxfId="4" priority="2">
      <formula>$F5&lt;=20000</formula>
    </cfRule>
  </conditionalFormatting>
  <dataValidations count="1">
    <dataValidation type="list" allowBlank="1" showInputMessage="1" showErrorMessage="1" sqref="H14">
      <formula1>$B$5:$B$12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2" sqref="B2:G9"/>
    </sheetView>
  </sheetViews>
  <sheetFormatPr defaultRowHeight="13.5" x14ac:dyDescent="0.3"/>
  <cols>
    <col min="1" max="1" width="1.625" style="1" customWidth="1"/>
    <col min="2" max="16384" width="9" style="1"/>
  </cols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18"/>
  <sheetViews>
    <sheetView tabSelected="1" workbookViewId="0">
      <selection activeCell="H2" sqref="H2"/>
    </sheetView>
  </sheetViews>
  <sheetFormatPr defaultRowHeight="13.5" x14ac:dyDescent="0.3"/>
  <cols>
    <col min="1" max="1" width="1.625" style="1" customWidth="1"/>
    <col min="2" max="5" width="9" style="1"/>
    <col min="6" max="6" width="11.625" style="1" bestFit="1" customWidth="1"/>
    <col min="7" max="7" width="9" style="1"/>
    <col min="8" max="8" width="10.375" style="1" bestFit="1" customWidth="1"/>
    <col min="9" max="16384" width="9" style="1"/>
  </cols>
  <sheetData>
    <row r="1" spans="2:7" ht="14.25" thickBot="1" x14ac:dyDescent="0.35"/>
    <row r="2" spans="2:7" ht="27.75" thickBot="1" x14ac:dyDescent="0.35">
      <c r="B2" s="16" t="s">
        <v>0</v>
      </c>
      <c r="C2" s="17" t="s">
        <v>1</v>
      </c>
      <c r="D2" s="17" t="s">
        <v>2</v>
      </c>
      <c r="E2" s="17" t="s">
        <v>3</v>
      </c>
      <c r="F2" s="18" t="s">
        <v>4</v>
      </c>
      <c r="G2" s="17" t="s">
        <v>5</v>
      </c>
    </row>
    <row r="3" spans="2:7" x14ac:dyDescent="0.3">
      <c r="B3" s="3" t="s">
        <v>10</v>
      </c>
      <c r="C3" s="4" t="s">
        <v>20</v>
      </c>
      <c r="D3" s="4" t="s">
        <v>27</v>
      </c>
      <c r="E3" s="4" t="s">
        <v>34</v>
      </c>
      <c r="F3" s="13">
        <v>128000</v>
      </c>
      <c r="G3" s="22">
        <v>2</v>
      </c>
    </row>
    <row r="4" spans="2:7" x14ac:dyDescent="0.3">
      <c r="B4" s="6" t="s">
        <v>13</v>
      </c>
      <c r="C4" s="2" t="s">
        <v>23</v>
      </c>
      <c r="D4" s="2" t="s">
        <v>28</v>
      </c>
      <c r="E4" s="2" t="s">
        <v>36</v>
      </c>
      <c r="F4" s="14">
        <v>280000</v>
      </c>
      <c r="G4" s="23">
        <v>2</v>
      </c>
    </row>
    <row r="5" spans="2:7" x14ac:dyDescent="0.3">
      <c r="B5" s="6"/>
      <c r="C5" s="2"/>
      <c r="D5" s="2"/>
      <c r="E5" s="33" t="s">
        <v>46</v>
      </c>
      <c r="F5" s="14">
        <f>SUBTOTAL(1,F3:F4)</f>
        <v>204000</v>
      </c>
      <c r="G5" s="23"/>
    </row>
    <row r="6" spans="2:7" x14ac:dyDescent="0.3">
      <c r="B6" s="6"/>
      <c r="C6" s="2">
        <f>SUBTOTAL(3,C3:C4)</f>
        <v>2</v>
      </c>
      <c r="D6" s="2"/>
      <c r="E6" s="33" t="s">
        <v>43</v>
      </c>
      <c r="F6" s="14"/>
      <c r="G6" s="23"/>
    </row>
    <row r="7" spans="2:7" x14ac:dyDescent="0.3">
      <c r="B7" s="6" t="s">
        <v>9</v>
      </c>
      <c r="C7" s="2" t="s">
        <v>19</v>
      </c>
      <c r="D7" s="2" t="s">
        <v>27</v>
      </c>
      <c r="E7" s="2" t="s">
        <v>33</v>
      </c>
      <c r="F7" s="14">
        <v>520000</v>
      </c>
      <c r="G7" s="23">
        <v>6</v>
      </c>
    </row>
    <row r="8" spans="2:7" x14ac:dyDescent="0.3">
      <c r="B8" s="6" t="s">
        <v>11</v>
      </c>
      <c r="C8" s="2" t="s">
        <v>21</v>
      </c>
      <c r="D8" s="2" t="s">
        <v>28</v>
      </c>
      <c r="E8" s="2" t="s">
        <v>33</v>
      </c>
      <c r="F8" s="14">
        <v>225000</v>
      </c>
      <c r="G8" s="23">
        <v>2</v>
      </c>
    </row>
    <row r="9" spans="2:7" x14ac:dyDescent="0.3">
      <c r="B9" s="6" t="s">
        <v>15</v>
      </c>
      <c r="C9" s="2" t="s">
        <v>25</v>
      </c>
      <c r="D9" s="2" t="s">
        <v>31</v>
      </c>
      <c r="E9" s="2" t="s">
        <v>33</v>
      </c>
      <c r="F9" s="14">
        <v>197000</v>
      </c>
      <c r="G9" s="23">
        <v>3</v>
      </c>
    </row>
    <row r="10" spans="2:7" x14ac:dyDescent="0.3">
      <c r="B10" s="6"/>
      <c r="C10" s="2"/>
      <c r="D10" s="2"/>
      <c r="E10" s="33" t="s">
        <v>47</v>
      </c>
      <c r="F10" s="14">
        <f>SUBTOTAL(1,F7:F9)</f>
        <v>314000</v>
      </c>
      <c r="G10" s="23"/>
    </row>
    <row r="11" spans="2:7" x14ac:dyDescent="0.3">
      <c r="B11" s="6"/>
      <c r="C11" s="2">
        <f>SUBTOTAL(3,C7:C9)</f>
        <v>3</v>
      </c>
      <c r="D11" s="2"/>
      <c r="E11" s="33" t="s">
        <v>44</v>
      </c>
      <c r="F11" s="14"/>
      <c r="G11" s="23"/>
    </row>
    <row r="12" spans="2:7" x14ac:dyDescent="0.3">
      <c r="B12" s="6" t="s">
        <v>12</v>
      </c>
      <c r="C12" s="2" t="s">
        <v>22</v>
      </c>
      <c r="D12" s="2" t="s">
        <v>29</v>
      </c>
      <c r="E12" s="2" t="s">
        <v>35</v>
      </c>
      <c r="F12" s="14">
        <v>415000</v>
      </c>
      <c r="G12" s="23">
        <v>3</v>
      </c>
    </row>
    <row r="13" spans="2:7" x14ac:dyDescent="0.3">
      <c r="B13" s="6" t="s">
        <v>14</v>
      </c>
      <c r="C13" s="2" t="s">
        <v>24</v>
      </c>
      <c r="D13" s="2" t="s">
        <v>31</v>
      </c>
      <c r="E13" s="2" t="s">
        <v>37</v>
      </c>
      <c r="F13" s="14">
        <v>546000</v>
      </c>
      <c r="G13" s="23">
        <v>5</v>
      </c>
    </row>
    <row r="14" spans="2:7" ht="14.25" thickBot="1" x14ac:dyDescent="0.35">
      <c r="B14" s="25" t="s">
        <v>16</v>
      </c>
      <c r="C14" s="26" t="s">
        <v>26</v>
      </c>
      <c r="D14" s="26" t="s">
        <v>28</v>
      </c>
      <c r="E14" s="26" t="s">
        <v>35</v>
      </c>
      <c r="F14" s="15">
        <v>150000</v>
      </c>
      <c r="G14" s="24">
        <v>2</v>
      </c>
    </row>
    <row r="15" spans="2:7" x14ac:dyDescent="0.3">
      <c r="B15" s="34"/>
      <c r="C15" s="34"/>
      <c r="D15" s="34"/>
      <c r="E15" s="37" t="s">
        <v>48</v>
      </c>
      <c r="F15" s="35">
        <f>SUBTOTAL(1,F12:F14)</f>
        <v>370333.33333333331</v>
      </c>
      <c r="G15" s="36"/>
    </row>
    <row r="16" spans="2:7" x14ac:dyDescent="0.3">
      <c r="B16" s="34"/>
      <c r="C16" s="34">
        <f>SUBTOTAL(3,C12:C14)</f>
        <v>3</v>
      </c>
      <c r="D16" s="34"/>
      <c r="E16" s="37" t="s">
        <v>45</v>
      </c>
      <c r="F16" s="35"/>
      <c r="G16" s="36"/>
    </row>
    <row r="17" spans="2:7" x14ac:dyDescent="0.3">
      <c r="B17" s="34"/>
      <c r="C17" s="34"/>
      <c r="D17" s="34"/>
      <c r="E17" s="37" t="s">
        <v>42</v>
      </c>
      <c r="F17" s="35">
        <f>SUBTOTAL(1,F3:F14)</f>
        <v>307625</v>
      </c>
      <c r="G17" s="36"/>
    </row>
    <row r="18" spans="2:7" x14ac:dyDescent="0.3">
      <c r="B18" s="34"/>
      <c r="C18" s="34">
        <f>SUBTOTAL(3,C3:C14)</f>
        <v>8</v>
      </c>
      <c r="D18" s="34"/>
      <c r="E18" s="37" t="s">
        <v>41</v>
      </c>
      <c r="F18" s="35"/>
      <c r="G18" s="36"/>
    </row>
  </sheetData>
  <sortState ref="B3:G10">
    <sortCondition descending="1" ref="E3:E10"/>
  </sortState>
  <phoneticPr fontId="2" type="noConversion"/>
  <conditionalFormatting sqref="B3:G18">
    <cfRule type="expression" dxfId="1" priority="1">
      <formula>$F3&lt;=200000</formula>
    </cfRule>
    <cfRule type="expression" dxfId="0" priority="2">
      <formula>$F3&lt;=20000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워크시트</vt:lpstr>
      </vt:variant>
      <vt:variant>
        <vt:i4>3</vt:i4>
      </vt:variant>
      <vt:variant>
        <vt:lpstr>차트</vt:lpstr>
      </vt:variant>
      <vt:variant>
        <vt:i4>1</vt:i4>
      </vt:variant>
      <vt:variant>
        <vt:lpstr>이름이 지정된 범위</vt:lpstr>
      </vt:variant>
      <vt:variant>
        <vt:i4>1</vt:i4>
      </vt:variant>
    </vt:vector>
  </HeadingPairs>
  <TitlesOfParts>
    <vt:vector size="5" baseType="lpstr">
      <vt:lpstr>제1작업</vt:lpstr>
      <vt:lpstr>제2작업</vt:lpstr>
      <vt:lpstr>제3작업</vt:lpstr>
      <vt:lpstr>제4작업</vt:lpstr>
      <vt:lpstr>출장비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2023-05-17T05:09:25Z</dcterms:created>
  <dcterms:modified xsi:type="dcterms:W3CDTF">2023-05-31T06:39:51Z</dcterms:modified>
</cp:coreProperties>
</file>