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여행기간">제1작업!$E$5:$E$12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<sst xmlns="http://schemas.openxmlformats.org/spreadsheetml/2006/main" count="124" uniqueCount="42">
  <si>
    <t>상품코드</t>
  </si>
  <si>
    <t>상품명</t>
  </si>
  <si>
    <t>이용교통</t>
  </si>
  <si>
    <t>여행기간</t>
  </si>
  <si>
    <t>예약인원</t>
  </si>
  <si>
    <t>상품가격</t>
  </si>
  <si>
    <t>출발지</t>
  </si>
  <si>
    <t>순위</t>
  </si>
  <si>
    <t>BK-1191</t>
  </si>
  <si>
    <t>대관령양떼목장</t>
  </si>
  <si>
    <t>버스</t>
  </si>
  <si>
    <t>무박1일</t>
  </si>
  <si>
    <t>TK-0582</t>
  </si>
  <si>
    <t>경주 엑스포</t>
  </si>
  <si>
    <t>기차</t>
  </si>
  <si>
    <t>AJ-0823</t>
  </si>
  <si>
    <t>제주 자연유산</t>
  </si>
  <si>
    <t>비행기</t>
  </si>
  <si>
    <t>2박3일</t>
  </si>
  <si>
    <t>BK-1961</t>
  </si>
  <si>
    <t>담양&amp;강천산</t>
  </si>
  <si>
    <t>1박2일</t>
  </si>
  <si>
    <t>TK-2372</t>
  </si>
  <si>
    <t>보성녹차별빛축제</t>
  </si>
  <si>
    <t>BK-2334</t>
  </si>
  <si>
    <t>평창 곤드레축제</t>
  </si>
  <si>
    <t>TK-2332</t>
  </si>
  <si>
    <t>홍도/흑산도</t>
  </si>
  <si>
    <t>AJ-1043</t>
  </si>
  <si>
    <t>제주 퍼펙트</t>
  </si>
  <si>
    <t>여행기간이 2박3일인 상품의 최소출발인원 합계</t>
  </si>
  <si>
    <t>버스 여행 예약인원 합계</t>
  </si>
  <si>
    <t>예약인원에 대한 상품가격 합계</t>
  </si>
  <si>
    <t>최소
출발인원</t>
    <phoneticPr fontId="2" type="noConversion"/>
  </si>
  <si>
    <t>기차</t>
    <phoneticPr fontId="2" type="noConversion"/>
  </si>
  <si>
    <t>&lt;=20</t>
    <phoneticPr fontId="2" type="noConversion"/>
  </si>
  <si>
    <t>총합계</t>
  </si>
  <si>
    <t>개수 : 상품명</t>
  </si>
  <si>
    <t>합계 : 예약인원</t>
  </si>
  <si>
    <t>*</t>
  </si>
  <si>
    <t>0-249999</t>
  </si>
  <si>
    <t>250000-500000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</si>
</sst>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2" fontId="1" fillId="0" borderId="8" xfId="0" applyNumberFormat="1" applyFont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42" fontId="1" fillId="0" borderId="5" xfId="0" applyNumberFormat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1" fontId="1" fillId="0" borderId="5" xfId="1" quotePrefix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6" fontId="1" fillId="0" borderId="21" xfId="0" applyNumberFormat="1" applyFont="1" applyFill="1" applyBorder="1" applyAlignment="1">
      <alignment horizontal="center" vertical="center"/>
    </xf>
    <xf numFmtId="176" fontId="1" fillId="0" borderId="22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명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명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904875</xdr:colOff>
      <xdr:row>0</xdr:row>
      <xdr:rowOff>57150</xdr:rowOff>
    </xdr:from>
    <xdr:to>
      <xdr:col>10</xdr:col>
      <xdr:colOff>19050</xdr:colOff>
      <xdr:row>2</xdr:row>
      <xdr:rowOff>247650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7150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9525</xdr:colOff>
      <xdr:row>0</xdr:row>
      <xdr:rowOff>57150</xdr:rowOff>
    </xdr:from>
    <xdr:to>
      <xdr:col>7</xdr:col>
      <xdr:colOff>666750</xdr:colOff>
      <xdr:row>2</xdr:row>
      <xdr:rowOff>200025</xdr:rowOff>
    </xdr:to>
    <xdr:sp macro="" textlink="">
      <xdr:nvSpPr>
        <xdr:cNvPr id="3" name="십자형 1"/>
        <xdr:cNvSpPr/>
      </xdr:nvSpPr>
      <xdr:spPr>
        <a:xfrm>
          <a:off x="133350" y="57150"/>
          <a:ext cx="6105525" cy="695325"/>
        </a:xfrm>
        <a:prstGeom prst="plus">
          <a:avLst/>
        </a:prstGeom>
        <a:solidFill>
          <a:srgbClr val="FFC0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5</a:t>
          </a:r>
          <a:r>
            <a:rPr lang="ko-KR" altLang="en-US" sz="28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추천 내나라 여행상품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72660763892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 count="8">
        <s v="대관령양떼목장"/>
        <s v="경주 엑스포"/>
        <s v="제주 자연유산"/>
        <s v="담양&amp;강천산"/>
        <s v="보성녹차별빛축제"/>
        <s v="평창 곤드레축제"/>
        <s v="홍도/흑산도"/>
        <s v="제주 퍼펙트"/>
      </sharedItems>
    </cacheField>
    <cacheField name="이용교통" numFmtId="0">
      <sharedItems count="3">
        <s v="버스"/>
        <s v="기차"/>
        <s v="비행기"/>
      </sharedItems>
    </cacheField>
    <cacheField name="여행기간" numFmtId="0">
      <sharedItems/>
    </cacheField>
    <cacheField name="최소_x000a_출발인원" numFmtId="176">
      <sharedItems containsSemiMixedTypes="0" containsString="0" containsNumber="1" containsInteger="1" minValue="8" maxValue="25"/>
    </cacheField>
    <cacheField name="예약인원" numFmtId="176">
      <sharedItems containsSemiMixedTypes="0" containsString="0" containsNumber="1" containsInteger="1" minValue="24" maxValue="75"/>
    </cacheField>
    <cacheField name="상품가격" numFmtId="42">
      <sharedItems containsSemiMixedTypes="0" containsString="0" containsNumber="1" containsInteger="1" minValue="25000" maxValue="379000" count="8">
        <n v="38000"/>
        <n v="94000"/>
        <n v="379000"/>
        <n v="99000"/>
        <n v="115000"/>
        <n v="25000"/>
        <n v="234000"/>
        <n v="329000"/>
      </sharedItems>
      <fieldGroup base="6">
        <rangePr autoStart="0" autoEnd="0" startNum="0" endNum="500000" groupInterval="250000"/>
        <groupItems count="4">
          <s v="&lt;0"/>
          <s v="0-249999"/>
          <s v="250000-500000"/>
          <s v="&gt;5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BK-1191"/>
    <x v="0"/>
    <x v="0"/>
    <s v="무박1일"/>
    <n v="25"/>
    <n v="45"/>
    <x v="0"/>
  </r>
  <r>
    <s v="TK-0582"/>
    <x v="1"/>
    <x v="1"/>
    <s v="무박1일"/>
    <n v="8"/>
    <n v="65"/>
    <x v="1"/>
  </r>
  <r>
    <s v="AJ-0823"/>
    <x v="2"/>
    <x v="2"/>
    <s v="2박3일"/>
    <n v="18"/>
    <n v="35"/>
    <x v="2"/>
  </r>
  <r>
    <s v="BK-1961"/>
    <x v="3"/>
    <x v="0"/>
    <s v="1박2일"/>
    <n v="25"/>
    <n v="56"/>
    <x v="3"/>
  </r>
  <r>
    <s v="TK-2372"/>
    <x v="4"/>
    <x v="1"/>
    <s v="1박2일"/>
    <n v="8"/>
    <n v="75"/>
    <x v="4"/>
  </r>
  <r>
    <s v="BK-2334"/>
    <x v="5"/>
    <x v="0"/>
    <s v="무박1일"/>
    <n v="25"/>
    <n v="35"/>
    <x v="5"/>
  </r>
  <r>
    <s v="TK-2332"/>
    <x v="6"/>
    <x v="1"/>
    <s v="1박2일"/>
    <n v="8"/>
    <n v="24"/>
    <x v="6"/>
  </r>
  <r>
    <s v="AJ-1043"/>
    <x v="7"/>
    <x v="2"/>
    <s v="2박3일"/>
    <n v="10"/>
    <n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missingCaption="*" updatedVersion="6" minRefreshableVersion="3" useAutoFormatting="1" colGrandTotals="0" itemPrintTitles="1" mergeItem="1" createdVersion="6" indent="0" outline="1" outlineData="1" multipleFieldFilters="0" rowHeaderCaption="상품가격" colHeaderCaption="이용교통">
  <location ref="B2:H7" firstHeaderRow="1" firstDataRow="3" firstDataCol="1"/>
  <pivotFields count="7">
    <pivotField showAll="0"/>
    <pivotField dataField="1" showAll="0">
      <items count="9">
        <item x="1"/>
        <item x="3"/>
        <item x="0"/>
        <item x="4"/>
        <item x="2"/>
        <item x="7"/>
        <item x="5"/>
        <item x="6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showAll="0"/>
    <pivotField numFmtId="176" showAll="0"/>
    <pivotField dataField="1" numFmtId="176" showAll="0"/>
    <pivotField axis="axisRow" numFmtId="42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3">
    <i>
      <x v="1"/>
    </i>
    <i>
      <x v="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합계 : 예약인원" fld="5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9" headerRowBorderDxfId="8" tableBorderDxfId="7" totalsRowBorderDxfId="6">
  <autoFilter ref="B18:E23"/>
  <tableColumns count="4">
    <tableColumn id="1" name="상품명" dataDxfId="5"/>
    <tableColumn id="2" name="이용교통" dataDxfId="4"/>
    <tableColumn id="3" name="최소_x000a_출발인원" dataDxfId="3"/>
    <tableColumn id="4" name="예약인원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/>
  </sheetViews>
  <sheetFormatPr defaultRowHeight="13.5" x14ac:dyDescent="0.3"/>
  <cols>
    <col min="1" max="1" width="1.625" style="1" customWidth="1"/>
    <col min="2" max="2" width="11.625" style="1" customWidth="1"/>
    <col min="3" max="3" width="17.625" style="1" customWidth="1"/>
    <col min="4" max="4" width="11.625" style="1" customWidth="1"/>
    <col min="5" max="5" width="12.625" style="1" customWidth="1"/>
    <col min="6" max="7" width="9" style="1"/>
    <col min="8" max="8" width="17.625" style="1" customWidth="1"/>
    <col min="9" max="9" width="9" style="1"/>
    <col min="10" max="10" width="12.625" style="1" customWidth="1"/>
    <col min="11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8" t="s">
        <v>0</v>
      </c>
      <c r="C4" s="9" t="s">
        <v>1</v>
      </c>
      <c r="D4" s="9" t="s">
        <v>2</v>
      </c>
      <c r="E4" s="9" t="s">
        <v>3</v>
      </c>
      <c r="F4" s="10" t="s">
        <v>33</v>
      </c>
      <c r="G4" s="9" t="s">
        <v>4</v>
      </c>
      <c r="H4" s="9" t="s">
        <v>5</v>
      </c>
      <c r="I4" s="9" t="s">
        <v>6</v>
      </c>
      <c r="J4" s="11" t="s">
        <v>7</v>
      </c>
    </row>
    <row r="5" spans="2:10" ht="15.95" customHeight="1" x14ac:dyDescent="0.3">
      <c r="B5" s="5" t="s">
        <v>8</v>
      </c>
      <c r="C5" s="6" t="s">
        <v>9</v>
      </c>
      <c r="D5" s="6" t="s">
        <v>10</v>
      </c>
      <c r="E5" s="6" t="s">
        <v>11</v>
      </c>
      <c r="F5" s="22">
        <v>25</v>
      </c>
      <c r="G5" s="22">
        <v>45</v>
      </c>
      <c r="H5" s="13">
        <v>38000</v>
      </c>
      <c r="I5" s="16" t="str">
        <f t="shared" ref="I5:I12" si="0">CHOOSE(RIGHT(B5,1),"광화문","용산역","김포","강남역")</f>
        <v>광화문</v>
      </c>
      <c r="J5" s="19">
        <f t="shared" ref="J5:J12" si="1">_xlfn.RANK.EQ(G5,$G$5:$G$12,0)</f>
        <v>4</v>
      </c>
    </row>
    <row r="6" spans="2:10" ht="15.95" customHeight="1" x14ac:dyDescent="0.3">
      <c r="B6" s="2" t="s">
        <v>12</v>
      </c>
      <c r="C6" s="3" t="s">
        <v>13</v>
      </c>
      <c r="D6" s="3" t="s">
        <v>14</v>
      </c>
      <c r="E6" s="3" t="s">
        <v>11</v>
      </c>
      <c r="F6" s="23">
        <v>8</v>
      </c>
      <c r="G6" s="23">
        <v>65</v>
      </c>
      <c r="H6" s="14">
        <v>94000</v>
      </c>
      <c r="I6" s="17" t="str">
        <f t="shared" si="0"/>
        <v>용산역</v>
      </c>
      <c r="J6" s="20">
        <f t="shared" si="1"/>
        <v>2</v>
      </c>
    </row>
    <row r="7" spans="2:10" ht="15.95" customHeight="1" x14ac:dyDescent="0.3">
      <c r="B7" s="2" t="s">
        <v>15</v>
      </c>
      <c r="C7" s="3" t="s">
        <v>16</v>
      </c>
      <c r="D7" s="3" t="s">
        <v>17</v>
      </c>
      <c r="E7" s="3" t="s">
        <v>18</v>
      </c>
      <c r="F7" s="23">
        <v>18</v>
      </c>
      <c r="G7" s="23">
        <v>35</v>
      </c>
      <c r="H7" s="14">
        <v>379000</v>
      </c>
      <c r="I7" s="17" t="str">
        <f t="shared" si="0"/>
        <v>김포</v>
      </c>
      <c r="J7" s="20">
        <f t="shared" si="1"/>
        <v>5</v>
      </c>
    </row>
    <row r="8" spans="2:10" ht="15.95" customHeight="1" x14ac:dyDescent="0.3">
      <c r="B8" s="2" t="s">
        <v>19</v>
      </c>
      <c r="C8" s="3" t="s">
        <v>20</v>
      </c>
      <c r="D8" s="3" t="s">
        <v>10</v>
      </c>
      <c r="E8" s="3" t="s">
        <v>21</v>
      </c>
      <c r="F8" s="23">
        <v>25</v>
      </c>
      <c r="G8" s="23">
        <v>56</v>
      </c>
      <c r="H8" s="14">
        <v>99000</v>
      </c>
      <c r="I8" s="17" t="str">
        <f t="shared" si="0"/>
        <v>광화문</v>
      </c>
      <c r="J8" s="20">
        <f t="shared" si="1"/>
        <v>3</v>
      </c>
    </row>
    <row r="9" spans="2:10" ht="15.95" customHeight="1" x14ac:dyDescent="0.3">
      <c r="B9" s="2" t="s">
        <v>22</v>
      </c>
      <c r="C9" s="3" t="s">
        <v>23</v>
      </c>
      <c r="D9" s="3" t="s">
        <v>14</v>
      </c>
      <c r="E9" s="3" t="s">
        <v>21</v>
      </c>
      <c r="F9" s="23">
        <v>8</v>
      </c>
      <c r="G9" s="23">
        <v>75</v>
      </c>
      <c r="H9" s="14">
        <v>115000</v>
      </c>
      <c r="I9" s="17" t="str">
        <f t="shared" si="0"/>
        <v>용산역</v>
      </c>
      <c r="J9" s="20">
        <f t="shared" si="1"/>
        <v>1</v>
      </c>
    </row>
    <row r="10" spans="2:10" ht="15.95" customHeight="1" x14ac:dyDescent="0.3">
      <c r="B10" s="2" t="s">
        <v>24</v>
      </c>
      <c r="C10" s="3" t="s">
        <v>25</v>
      </c>
      <c r="D10" s="3" t="s">
        <v>10</v>
      </c>
      <c r="E10" s="3" t="s">
        <v>11</v>
      </c>
      <c r="F10" s="23">
        <v>25</v>
      </c>
      <c r="G10" s="23">
        <v>35</v>
      </c>
      <c r="H10" s="14">
        <v>25000</v>
      </c>
      <c r="I10" s="17" t="str">
        <f t="shared" si="0"/>
        <v>강남역</v>
      </c>
      <c r="J10" s="20">
        <f t="shared" si="1"/>
        <v>5</v>
      </c>
    </row>
    <row r="11" spans="2:10" ht="15.95" customHeight="1" x14ac:dyDescent="0.3">
      <c r="B11" s="2" t="s">
        <v>26</v>
      </c>
      <c r="C11" s="3" t="s">
        <v>27</v>
      </c>
      <c r="D11" s="3" t="s">
        <v>14</v>
      </c>
      <c r="E11" s="3" t="s">
        <v>21</v>
      </c>
      <c r="F11" s="23">
        <v>8</v>
      </c>
      <c r="G11" s="23">
        <v>24</v>
      </c>
      <c r="H11" s="14">
        <v>234000</v>
      </c>
      <c r="I11" s="17" t="str">
        <f t="shared" si="0"/>
        <v>용산역</v>
      </c>
      <c r="J11" s="20">
        <f t="shared" si="1"/>
        <v>7</v>
      </c>
    </row>
    <row r="12" spans="2:10" ht="15.95" customHeight="1" thickBot="1" x14ac:dyDescent="0.35">
      <c r="B12" s="7" t="s">
        <v>28</v>
      </c>
      <c r="C12" s="4" t="s">
        <v>29</v>
      </c>
      <c r="D12" s="4" t="s">
        <v>17</v>
      </c>
      <c r="E12" s="4" t="s">
        <v>18</v>
      </c>
      <c r="F12" s="24">
        <v>10</v>
      </c>
      <c r="G12" s="24">
        <v>24</v>
      </c>
      <c r="H12" s="15">
        <v>329000</v>
      </c>
      <c r="I12" s="18" t="str">
        <f t="shared" si="0"/>
        <v>김포</v>
      </c>
      <c r="J12" s="21">
        <f t="shared" si="1"/>
        <v>7</v>
      </c>
    </row>
    <row r="13" spans="2:10" ht="15.95" customHeight="1" x14ac:dyDescent="0.3">
      <c r="B13" s="47" t="s">
        <v>30</v>
      </c>
      <c r="C13" s="42"/>
      <c r="D13" s="42"/>
      <c r="E13" s="16">
        <f>SUMIF(여행기간,"2박3일",F5:F12)</f>
        <v>28</v>
      </c>
      <c r="F13" s="43"/>
      <c r="G13" s="42" t="s">
        <v>31</v>
      </c>
      <c r="H13" s="42"/>
      <c r="I13" s="42"/>
      <c r="J13" s="19" t="str">
        <f>DSUM(B4:H12,G4,D4:D5)&amp;"명"</f>
        <v>136명</v>
      </c>
    </row>
    <row r="14" spans="2:10" ht="15.95" customHeight="1" thickBot="1" x14ac:dyDescent="0.35">
      <c r="B14" s="45" t="s">
        <v>32</v>
      </c>
      <c r="C14" s="46"/>
      <c r="D14" s="46"/>
      <c r="E14" s="29">
        <f>ROUND(SUMPRODUCT(G5:G12,H5:H12),-5)</f>
        <v>49600000</v>
      </c>
      <c r="F14" s="44"/>
      <c r="G14" s="12" t="s">
        <v>1</v>
      </c>
      <c r="H14" s="4" t="s">
        <v>9</v>
      </c>
      <c r="I14" s="12" t="s">
        <v>3</v>
      </c>
      <c r="J14" s="21" t="str">
        <f>VLOOKUP(H14,C5:H12,3,FALSE)</f>
        <v>무박1일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11" priority="1">
      <formula>$H5&lt;50000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/>
  </sheetViews>
  <sheetFormatPr defaultRowHeight="13.5" x14ac:dyDescent="0.3"/>
  <cols>
    <col min="1" max="1" width="1.625" style="1" customWidth="1"/>
    <col min="2" max="2" width="17.25" style="1" bestFit="1" customWidth="1"/>
    <col min="3" max="3" width="17.625" style="1" customWidth="1"/>
    <col min="4" max="4" width="11.625" style="1" customWidth="1"/>
    <col min="5" max="5" width="12.625" style="1" customWidth="1"/>
    <col min="6" max="7" width="9" style="1"/>
    <col min="8" max="8" width="17.62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9" t="s">
        <v>3</v>
      </c>
      <c r="F2" s="10" t="s">
        <v>33</v>
      </c>
      <c r="G2" s="9" t="s">
        <v>4</v>
      </c>
      <c r="H2" s="9" t="s">
        <v>5</v>
      </c>
    </row>
    <row r="3" spans="2:8" x14ac:dyDescent="0.3">
      <c r="B3" s="28" t="s">
        <v>8</v>
      </c>
      <c r="C3" s="25" t="s">
        <v>9</v>
      </c>
      <c r="D3" s="25" t="s">
        <v>10</v>
      </c>
      <c r="E3" s="25" t="s">
        <v>11</v>
      </c>
      <c r="F3" s="22">
        <v>25</v>
      </c>
      <c r="G3" s="22">
        <v>45</v>
      </c>
      <c r="H3" s="13">
        <v>38000</v>
      </c>
    </row>
    <row r="4" spans="2:8" x14ac:dyDescent="0.3">
      <c r="B4" s="2" t="s">
        <v>12</v>
      </c>
      <c r="C4" s="3" t="s">
        <v>13</v>
      </c>
      <c r="D4" s="3" t="s">
        <v>14</v>
      </c>
      <c r="E4" s="3" t="s">
        <v>11</v>
      </c>
      <c r="F4" s="23">
        <v>8</v>
      </c>
      <c r="G4" s="23">
        <v>65</v>
      </c>
      <c r="H4" s="14">
        <v>94000</v>
      </c>
    </row>
    <row r="5" spans="2:8" x14ac:dyDescent="0.3">
      <c r="B5" s="2" t="s">
        <v>15</v>
      </c>
      <c r="C5" s="3" t="s">
        <v>16</v>
      </c>
      <c r="D5" s="3" t="s">
        <v>17</v>
      </c>
      <c r="E5" s="3" t="s">
        <v>18</v>
      </c>
      <c r="F5" s="23">
        <v>18</v>
      </c>
      <c r="G5" s="23">
        <v>35</v>
      </c>
      <c r="H5" s="14">
        <v>379000</v>
      </c>
    </row>
    <row r="6" spans="2:8" x14ac:dyDescent="0.3">
      <c r="B6" s="2" t="s">
        <v>19</v>
      </c>
      <c r="C6" s="3" t="s">
        <v>20</v>
      </c>
      <c r="D6" s="3" t="s">
        <v>10</v>
      </c>
      <c r="E6" s="3" t="s">
        <v>21</v>
      </c>
      <c r="F6" s="23">
        <v>25</v>
      </c>
      <c r="G6" s="23">
        <v>56</v>
      </c>
      <c r="H6" s="14">
        <v>99000</v>
      </c>
    </row>
    <row r="7" spans="2:8" x14ac:dyDescent="0.3">
      <c r="B7" s="2" t="s">
        <v>22</v>
      </c>
      <c r="C7" s="3" t="s">
        <v>23</v>
      </c>
      <c r="D7" s="3" t="s">
        <v>14</v>
      </c>
      <c r="E7" s="3" t="s">
        <v>21</v>
      </c>
      <c r="F7" s="23">
        <v>8</v>
      </c>
      <c r="G7" s="23">
        <v>75</v>
      </c>
      <c r="H7" s="14">
        <v>115000</v>
      </c>
    </row>
    <row r="8" spans="2:8" x14ac:dyDescent="0.3">
      <c r="B8" s="2" t="s">
        <v>24</v>
      </c>
      <c r="C8" s="3" t="s">
        <v>25</v>
      </c>
      <c r="D8" s="3" t="s">
        <v>10</v>
      </c>
      <c r="E8" s="3" t="s">
        <v>11</v>
      </c>
      <c r="F8" s="23">
        <v>25</v>
      </c>
      <c r="G8" s="23">
        <v>35</v>
      </c>
      <c r="H8" s="14">
        <v>25000</v>
      </c>
    </row>
    <row r="9" spans="2:8" x14ac:dyDescent="0.3">
      <c r="B9" s="2" t="s">
        <v>26</v>
      </c>
      <c r="C9" s="3" t="s">
        <v>27</v>
      </c>
      <c r="D9" s="3" t="s">
        <v>14</v>
      </c>
      <c r="E9" s="3" t="s">
        <v>21</v>
      </c>
      <c r="F9" s="23">
        <v>8</v>
      </c>
      <c r="G9" s="23">
        <v>24</v>
      </c>
      <c r="H9" s="14">
        <v>234000</v>
      </c>
    </row>
    <row r="10" spans="2:8" ht="14.25" thickBot="1" x14ac:dyDescent="0.35">
      <c r="B10" s="26" t="s">
        <v>28</v>
      </c>
      <c r="C10" s="27" t="s">
        <v>29</v>
      </c>
      <c r="D10" s="27" t="s">
        <v>17</v>
      </c>
      <c r="E10" s="27" t="s">
        <v>18</v>
      </c>
      <c r="F10" s="24">
        <v>10</v>
      </c>
      <c r="G10" s="24">
        <v>24</v>
      </c>
      <c r="H10" s="15">
        <v>329000</v>
      </c>
    </row>
    <row r="13" spans="2:8" ht="14.25" thickBot="1" x14ac:dyDescent="0.35"/>
    <row r="14" spans="2:8" ht="27.75" thickBot="1" x14ac:dyDescent="0.35">
      <c r="B14" s="9" t="s">
        <v>2</v>
      </c>
      <c r="C14" s="10" t="s">
        <v>33</v>
      </c>
    </row>
    <row r="15" spans="2:8" x14ac:dyDescent="0.3">
      <c r="B15" s="1" t="s">
        <v>34</v>
      </c>
    </row>
    <row r="16" spans="2:8" x14ac:dyDescent="0.3">
      <c r="C16" s="1" t="s">
        <v>35</v>
      </c>
    </row>
    <row r="18" spans="2:5" ht="27.75" thickBot="1" x14ac:dyDescent="0.35">
      <c r="B18" s="34" t="s">
        <v>1</v>
      </c>
      <c r="C18" s="35" t="s">
        <v>2</v>
      </c>
      <c r="D18" s="36" t="s">
        <v>33</v>
      </c>
      <c r="E18" s="37" t="s">
        <v>4</v>
      </c>
    </row>
    <row r="19" spans="2:5" x14ac:dyDescent="0.3">
      <c r="B19" s="32" t="s">
        <v>13</v>
      </c>
      <c r="C19" s="30" t="s">
        <v>14</v>
      </c>
      <c r="D19" s="31">
        <v>8</v>
      </c>
      <c r="E19" s="33">
        <v>65</v>
      </c>
    </row>
    <row r="20" spans="2:5" x14ac:dyDescent="0.3">
      <c r="B20" s="32" t="s">
        <v>16</v>
      </c>
      <c r="C20" s="30" t="s">
        <v>17</v>
      </c>
      <c r="D20" s="31">
        <v>18</v>
      </c>
      <c r="E20" s="33">
        <v>35</v>
      </c>
    </row>
    <row r="21" spans="2:5" x14ac:dyDescent="0.3">
      <c r="B21" s="32" t="s">
        <v>23</v>
      </c>
      <c r="C21" s="30" t="s">
        <v>14</v>
      </c>
      <c r="D21" s="31">
        <v>8</v>
      </c>
      <c r="E21" s="33">
        <v>75</v>
      </c>
    </row>
    <row r="22" spans="2:5" x14ac:dyDescent="0.3">
      <c r="B22" s="32" t="s">
        <v>27</v>
      </c>
      <c r="C22" s="30" t="s">
        <v>14</v>
      </c>
      <c r="D22" s="31">
        <v>8</v>
      </c>
      <c r="E22" s="33">
        <v>24</v>
      </c>
    </row>
    <row r="23" spans="2:5" x14ac:dyDescent="0.3">
      <c r="B23" s="38" t="s">
        <v>29</v>
      </c>
      <c r="C23" s="39" t="s">
        <v>17</v>
      </c>
      <c r="D23" s="40">
        <v>10</v>
      </c>
      <c r="E23" s="41">
        <v>24</v>
      </c>
    </row>
  </sheetData>
  <phoneticPr fontId="2" type="noConversion"/>
  <conditionalFormatting sqref="B3:H10">
    <cfRule type="expression" dxfId="10" priority="1">
      <formula>$H3&lt;50000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B3" sqref="B3"/>
    </sheetView>
  </sheetViews>
  <sheetFormatPr defaultRowHeight="13.5" x14ac:dyDescent="0.3"/>
  <cols>
    <col min="1" max="1" width="1.625" style="1" customWidth="1"/>
    <col min="2" max="2" width="16.375" style="1" customWidth="1"/>
    <col min="3" max="3" width="13.25" style="1" customWidth="1"/>
    <col min="4" max="4" width="15.25" style="1" customWidth="1"/>
    <col min="5" max="5" width="13.125" style="1" customWidth="1"/>
    <col min="6" max="6" width="15.25" style="1" customWidth="1"/>
    <col min="7" max="7" width="13.125" style="1" bestFit="1" customWidth="1"/>
    <col min="8" max="8" width="15.25" style="1" bestFit="1" customWidth="1"/>
    <col min="9" max="9" width="18" style="1" bestFit="1" customWidth="1"/>
    <col min="10" max="10" width="20.125" style="1" bestFit="1" customWidth="1"/>
    <col min="11" max="16384" width="9" style="1"/>
  </cols>
  <sheetData>
    <row r="2" spans="2:10" ht="16.5" x14ac:dyDescent="0.3">
      <c r="B2" s="49"/>
      <c r="C2" s="50" t="s">
        <v>2</v>
      </c>
      <c r="D2" s="49"/>
      <c r="E2" s="49"/>
      <c r="F2" s="49"/>
      <c r="G2" s="49"/>
      <c r="H2" s="49"/>
      <c r="I2"/>
      <c r="J2"/>
    </row>
    <row r="3" spans="2:10" ht="16.5" x14ac:dyDescent="0.3">
      <c r="B3" s="49"/>
      <c r="C3" s="52" t="s">
        <v>17</v>
      </c>
      <c r="D3" s="51"/>
      <c r="E3" s="52" t="s">
        <v>10</v>
      </c>
      <c r="F3" s="51"/>
      <c r="G3" s="52" t="s">
        <v>14</v>
      </c>
      <c r="H3" s="51"/>
      <c r="I3"/>
      <c r="J3"/>
    </row>
    <row r="4" spans="2:10" ht="16.5" x14ac:dyDescent="0.3">
      <c r="B4" s="50" t="s">
        <v>5</v>
      </c>
      <c r="C4" s="53" t="s">
        <v>37</v>
      </c>
      <c r="D4" s="53" t="s">
        <v>38</v>
      </c>
      <c r="E4" s="53" t="s">
        <v>37</v>
      </c>
      <c r="F4" s="53" t="s">
        <v>38</v>
      </c>
      <c r="G4" s="53" t="s">
        <v>37</v>
      </c>
      <c r="H4" s="53" t="s">
        <v>38</v>
      </c>
      <c r="I4"/>
      <c r="J4"/>
    </row>
    <row r="5" spans="2:10" ht="16.5" x14ac:dyDescent="0.3">
      <c r="B5" s="48" t="s">
        <v>40</v>
      </c>
      <c r="C5" s="54" t="s">
        <v>39</v>
      </c>
      <c r="D5" s="54" t="s">
        <v>39</v>
      </c>
      <c r="E5" s="54">
        <v>3</v>
      </c>
      <c r="F5" s="54">
        <v>136</v>
      </c>
      <c r="G5" s="54">
        <v>3</v>
      </c>
      <c r="H5" s="54">
        <v>164</v>
      </c>
      <c r="I5"/>
      <c r="J5"/>
    </row>
    <row r="6" spans="2:10" ht="16.5" x14ac:dyDescent="0.3">
      <c r="B6" s="48" t="s">
        <v>41</v>
      </c>
      <c r="C6" s="54">
        <v>2</v>
      </c>
      <c r="D6" s="54">
        <v>59</v>
      </c>
      <c r="E6" s="54" t="s">
        <v>39</v>
      </c>
      <c r="F6" s="54" t="s">
        <v>39</v>
      </c>
      <c r="G6" s="54" t="s">
        <v>39</v>
      </c>
      <c r="H6" s="54" t="s">
        <v>39</v>
      </c>
      <c r="I6"/>
      <c r="J6"/>
    </row>
    <row r="7" spans="2:10" ht="16.5" x14ac:dyDescent="0.3">
      <c r="B7" s="48" t="s">
        <v>36</v>
      </c>
      <c r="C7" s="54">
        <v>2</v>
      </c>
      <c r="D7" s="54">
        <v>59</v>
      </c>
      <c r="E7" s="54">
        <v>3</v>
      </c>
      <c r="F7" s="54">
        <v>136</v>
      </c>
      <c r="G7" s="54">
        <v>3</v>
      </c>
      <c r="H7" s="54">
        <v>164</v>
      </c>
      <c r="I7"/>
      <c r="J7"/>
    </row>
    <row r="8" spans="2:10" ht="16.5" x14ac:dyDescent="0.3">
      <c r="B8"/>
      <c r="C8"/>
      <c r="D8"/>
      <c r="E8"/>
      <c r="F8"/>
      <c r="G8"/>
      <c r="H8"/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여행기간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2023-06-08T07:25:12Z</dcterms:modified>
</cp:coreProperties>
</file>