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생산구분">제1작업!$D$5:$D$12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J14" i="1"/>
  <c r="G14" i="1"/>
  <c r="E14" i="1"/>
  <c r="E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<sst xmlns="http://schemas.openxmlformats.org/spreadsheetml/2006/main" count="114" uniqueCount="44">
  <si>
    <t>코드번호</t>
  </si>
  <si>
    <t>제품명</t>
  </si>
  <si>
    <t>생산구분</t>
  </si>
  <si>
    <t>분류</t>
  </si>
  <si>
    <t>증가율</t>
  </si>
  <si>
    <t>B-302</t>
  </si>
  <si>
    <t>효모</t>
  </si>
  <si>
    <t>제조</t>
  </si>
  <si>
    <t>기초</t>
  </si>
  <si>
    <t>S-742</t>
  </si>
  <si>
    <t>오메가3</t>
  </si>
  <si>
    <t>제조/수입</t>
  </si>
  <si>
    <t>스페셜</t>
  </si>
  <si>
    <t>H-262</t>
  </si>
  <si>
    <t>식이섬유</t>
  </si>
  <si>
    <t>헬퍼</t>
  </si>
  <si>
    <t>S-421</t>
  </si>
  <si>
    <t>홍삼</t>
  </si>
  <si>
    <t>S-134</t>
  </si>
  <si>
    <t>글루코사민</t>
  </si>
  <si>
    <t>S-023</t>
  </si>
  <si>
    <t>알로에</t>
  </si>
  <si>
    <t>B-321</t>
  </si>
  <si>
    <t>비타민/무기질</t>
  </si>
  <si>
    <t>H-561</t>
  </si>
  <si>
    <t>프로바이오틱스</t>
  </si>
  <si>
    <t>2020년
판매액</t>
    <phoneticPr fontId="1" type="noConversion"/>
  </si>
  <si>
    <t>2019년
판매액</t>
    <phoneticPr fontId="1" type="noConversion"/>
  </si>
  <si>
    <t>2018년
판매액</t>
    <phoneticPr fontId="1" type="noConversion"/>
  </si>
  <si>
    <t>2020년 판매액
구성비</t>
    <phoneticPr fontId="1" type="noConversion"/>
  </si>
  <si>
    <t>2020년 최고 판매액과
최저 판매액의 차이</t>
    <phoneticPr fontId="1" type="noConversion"/>
  </si>
  <si>
    <t>2020년 판매액</t>
    <phoneticPr fontId="1" type="noConversion"/>
  </si>
  <si>
    <t>헬퍼</t>
    <phoneticPr fontId="1" type="noConversion"/>
  </si>
  <si>
    <t>&gt;=1000</t>
    <phoneticPr fontId="1" type="noConversion"/>
  </si>
  <si>
    <t>제조 제품의 2020년 판매액 평균</t>
    <phoneticPr fontId="1" type="noConversion"/>
  </si>
  <si>
    <t>기초 제품의 2020년 판매액 평균</t>
    <phoneticPr fontId="1" type="noConversion"/>
  </si>
  <si>
    <t>총합계</t>
  </si>
  <si>
    <t>개수 : 제품명</t>
  </si>
  <si>
    <t>&lt;500</t>
  </si>
  <si>
    <t>500-1000</t>
  </si>
  <si>
    <t>&gt;1000</t>
  </si>
  <si>
    <t>2019년 판매액</t>
  </si>
  <si>
    <t>최대값 : 2020년 판매액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</si>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</sst>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&quot;억원&quot;"/>
    <numFmt numFmtId="177" formatCode="0.00_);[Red]\(0.00\)"/>
    <numFmt numFmtId="178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2" xfId="1" applyNumberFormat="1" applyFont="1" applyBorder="1" applyAlignment="1">
      <alignment horizontal="right" vertical="center"/>
    </xf>
    <xf numFmtId="176" fontId="2" fillId="0" borderId="5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quotePrefix="1" applyNumberFormat="1" applyFont="1" applyBorder="1" applyAlignment="1">
      <alignment horizontal="center" vertical="center"/>
    </xf>
    <xf numFmtId="177" fontId="2" fillId="0" borderId="2" xfId="0" quotePrefix="1" applyNumberFormat="1" applyFont="1" applyBorder="1" applyAlignment="1">
      <alignment horizontal="center" vertical="center"/>
    </xf>
    <xf numFmtId="177" fontId="2" fillId="0" borderId="5" xfId="0" quotePrefix="1" applyNumberFormat="1" applyFont="1" applyBorder="1" applyAlignment="1">
      <alignment horizontal="center" vertical="center"/>
    </xf>
    <xf numFmtId="178" fontId="2" fillId="0" borderId="9" xfId="2" quotePrefix="1" applyNumberFormat="1" applyFont="1" applyBorder="1" applyAlignment="1">
      <alignment horizontal="center" vertical="center"/>
    </xf>
    <xf numFmtId="178" fontId="2" fillId="0" borderId="3" xfId="2" quotePrefix="1" applyNumberFormat="1" applyFont="1" applyBorder="1" applyAlignment="1">
      <alignment horizontal="center" vertical="center"/>
    </xf>
    <xf numFmtId="178" fontId="2" fillId="0" borderId="6" xfId="2" quotePrefix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6" fontId="2" fillId="0" borderId="23" xfId="1" applyNumberFormat="1" applyFont="1" applyFill="1" applyBorder="1" applyAlignment="1">
      <alignment horizontal="right" vertical="center"/>
    </xf>
    <xf numFmtId="176" fontId="2" fillId="0" borderId="24" xfId="1" applyNumberFormat="1" applyFont="1" applyFill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6" fontId="2" fillId="0" borderId="13" xfId="0" quotePrefix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176" formatCode="#,##0&quot;억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176" formatCode="#,##0&quot;억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0</xdr:row>
      <xdr:rowOff>47625</xdr:rowOff>
    </xdr:from>
    <xdr:to>
      <xdr:col>10</xdr:col>
      <xdr:colOff>9525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66675</xdr:rowOff>
    </xdr:from>
    <xdr:to>
      <xdr:col>8</xdr:col>
      <xdr:colOff>0</xdr:colOff>
      <xdr:row>2</xdr:row>
      <xdr:rowOff>219075</xdr:rowOff>
    </xdr:to>
    <xdr:sp macro="" textlink="">
      <xdr:nvSpPr>
        <xdr:cNvPr id="3" name="육각형 1"/>
        <xdr:cNvSpPr/>
      </xdr:nvSpPr>
      <xdr:spPr>
        <a:xfrm>
          <a:off x="123825" y="66675"/>
          <a:ext cx="5924550" cy="704850"/>
        </a:xfrm>
        <a:prstGeom prst="hexagon">
          <a:avLst/>
        </a:prstGeom>
        <a:solidFill>
          <a:srgbClr val="FFFF00"/>
        </a:soli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건강식품 판매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86314351849" createdVersion="6" refreshedVersion="6" minRefreshableVersion="3" recordCount="8">
  <cacheSource type="worksheet">
    <worksheetSource ref="B4:H12" sheet="제1작업"/>
  </cacheSource>
  <cacheFields count="7">
    <cacheField name="코드번호" numFmtId="0">
      <sharedItems/>
    </cacheField>
    <cacheField name="제품명" numFmtId="0">
      <sharedItems count="8">
        <s v="효모"/>
        <s v="오메가3"/>
        <s v="식이섬유"/>
        <s v="홍삼"/>
        <s v="글루코사민"/>
        <s v="알로에"/>
        <s v="비타민/무기질"/>
        <s v="프로바이오틱스"/>
      </sharedItems>
    </cacheField>
    <cacheField name="생산구분" numFmtId="0">
      <sharedItems count="2">
        <s v="제조"/>
        <s v="제조/수입"/>
      </sharedItems>
    </cacheField>
    <cacheField name="분류" numFmtId="0">
      <sharedItems/>
    </cacheField>
    <cacheField name="2018년_x000a_판매액" numFmtId="176">
      <sharedItems containsSemiMixedTypes="0" containsString="0" containsNumber="1" containsInteger="1" minValue="153" maxValue="3444"/>
    </cacheField>
    <cacheField name="2019년_x000a_판매액" numFmtId="176">
      <sharedItems containsSemiMixedTypes="0" containsString="0" containsNumber="1" containsInteger="1" minValue="145" maxValue="3184" count="7">
        <n v="179"/>
        <n v="270"/>
        <n v="145"/>
        <n v="3184"/>
        <n v="202"/>
        <n v="639"/>
        <n v="531"/>
      </sharedItems>
      <fieldGroup base="5">
        <rangePr autoStart="0" autoEnd="0" startNum="500" endNum="1000" groupInterval="500"/>
        <groupItems count="3">
          <s v="&lt;500"/>
          <s v="500-1000"/>
          <s v="&gt;1000"/>
        </groupItems>
      </fieldGroup>
    </cacheField>
    <cacheField name="2020년_x000a_판매액" numFmtId="176">
      <sharedItems containsSemiMixedTypes="0" containsString="0" containsNumber="1" containsInteger="1" minValue="126" maxValue="3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B-302"/>
    <x v="0"/>
    <x v="0"/>
    <s v="기초"/>
    <n v="184"/>
    <x v="0"/>
    <n v="126"/>
  </r>
  <r>
    <s v="S-742"/>
    <x v="1"/>
    <x v="1"/>
    <s v="스페셜"/>
    <n v="153"/>
    <x v="1"/>
    <n v="434"/>
  </r>
  <r>
    <s v="H-262"/>
    <x v="2"/>
    <x v="0"/>
    <s v="헬퍼"/>
    <n v="159"/>
    <x v="2"/>
    <n v="192"/>
  </r>
  <r>
    <s v="S-421"/>
    <x v="3"/>
    <x v="0"/>
    <s v="스페셜"/>
    <n v="3444"/>
    <x v="3"/>
    <n v="3090"/>
  </r>
  <r>
    <s v="S-134"/>
    <x v="4"/>
    <x v="1"/>
    <s v="스페셜"/>
    <n v="275"/>
    <x v="4"/>
    <n v="166"/>
  </r>
  <r>
    <s v="S-023"/>
    <x v="5"/>
    <x v="1"/>
    <s v="스페셜"/>
    <n v="657"/>
    <x v="5"/>
    <n v="600"/>
  </r>
  <r>
    <s v="B-321"/>
    <x v="6"/>
    <x v="0"/>
    <s v="기초"/>
    <n v="602"/>
    <x v="6"/>
    <n v="760"/>
  </r>
  <r>
    <s v="H-561"/>
    <x v="7"/>
    <x v="1"/>
    <s v="헬퍼"/>
    <n v="174"/>
    <x v="0"/>
    <n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2019년 판매액" colHeaderCaption="생산구분">
  <location ref="B2:F8" firstHeaderRow="1" firstDataRow="3" firstDataCol="1"/>
  <pivotFields count="7">
    <pivotField showAll="0"/>
    <pivotField dataField="1" showAll="0">
      <items count="9">
        <item x="4"/>
        <item x="6"/>
        <item x="2"/>
        <item x="5"/>
        <item x="1"/>
        <item x="7"/>
        <item x="3"/>
        <item x="0"/>
        <item t="default"/>
      </items>
    </pivotField>
    <pivotField axis="axisCol" showAll="0" sortType="descending">
      <items count="3">
        <item x="1"/>
        <item x="0"/>
        <item t="default"/>
      </items>
    </pivotField>
    <pivotField showAll="0"/>
    <pivotField numFmtId="176" showAll="0"/>
    <pivotField axis="axisRow" numFmtId="176" showAll="0">
      <items count="4">
        <item x="0"/>
        <item x="1"/>
        <item x="2"/>
        <item t="default"/>
      </items>
    </pivotField>
    <pivotField dataField="1" numFmtId="17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개수 : 제품명" fld="1" subtotal="count" baseField="0" baseItem="0"/>
    <dataField name="최대값 : 2020년 판매액" fld="6" subtotal="max" baseField="5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BorderDxfId="12" tableBorderDxfId="11" totalsRowBorderDxfId="10">
  <autoFilter ref="B18:E21"/>
  <tableColumns count="4">
    <tableColumn id="1" name="제품명" dataDxfId="9"/>
    <tableColumn id="2" name="분류" dataDxfId="8"/>
    <tableColumn id="3" name="2019년_x000a_판매액" dataDxfId="7" dataCellStyle="쉼표 [0]"/>
    <tableColumn id="4" name="2020년_x000a_판매액" dataDxfId="6" dataCellStyle="쉼표 [0]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/>
  </sheetViews>
  <sheetFormatPr defaultRowHeight="13.5" x14ac:dyDescent="0.3"/>
  <cols>
    <col min="1" max="1" width="1.625" style="1" customWidth="1"/>
    <col min="2" max="2" width="9" style="1"/>
    <col min="3" max="3" width="15.625" style="1" customWidth="1"/>
    <col min="4" max="8" width="10.625" style="1" customWidth="1"/>
    <col min="9" max="9" width="15.625" style="1" customWidth="1"/>
    <col min="10" max="10" width="14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8" t="s">
        <v>0</v>
      </c>
      <c r="C4" s="9" t="s">
        <v>1</v>
      </c>
      <c r="D4" s="9" t="s">
        <v>2</v>
      </c>
      <c r="E4" s="9" t="s">
        <v>3</v>
      </c>
      <c r="F4" s="10" t="s">
        <v>28</v>
      </c>
      <c r="G4" s="10" t="s">
        <v>27</v>
      </c>
      <c r="H4" s="10" t="s">
        <v>26</v>
      </c>
      <c r="I4" s="9" t="s">
        <v>4</v>
      </c>
      <c r="J4" s="11" t="s">
        <v>29</v>
      </c>
    </row>
    <row r="5" spans="2:10" ht="15.95" customHeight="1" x14ac:dyDescent="0.3">
      <c r="B5" s="5" t="s">
        <v>5</v>
      </c>
      <c r="C5" s="6" t="s">
        <v>6</v>
      </c>
      <c r="D5" s="6" t="s">
        <v>7</v>
      </c>
      <c r="E5" s="6" t="s">
        <v>8</v>
      </c>
      <c r="F5" s="17">
        <v>184</v>
      </c>
      <c r="G5" s="17">
        <v>179</v>
      </c>
      <c r="H5" s="17">
        <v>126</v>
      </c>
      <c r="I5" s="24">
        <f>ROUND(H5/G5,2)</f>
        <v>0.7</v>
      </c>
      <c r="J5" s="27">
        <f>H5/SUM($H$5:$H$12)</f>
        <v>2.2411953041622197E-2</v>
      </c>
    </row>
    <row r="6" spans="2:10" ht="15.95" customHeight="1" x14ac:dyDescent="0.3">
      <c r="B6" s="2" t="s">
        <v>9</v>
      </c>
      <c r="C6" s="3" t="s">
        <v>10</v>
      </c>
      <c r="D6" s="3" t="s">
        <v>11</v>
      </c>
      <c r="E6" s="3" t="s">
        <v>12</v>
      </c>
      <c r="F6" s="18">
        <v>153</v>
      </c>
      <c r="G6" s="18">
        <v>270</v>
      </c>
      <c r="H6" s="18">
        <v>434</v>
      </c>
      <c r="I6" s="25">
        <f t="shared" ref="I6:I12" si="0">ROUND(H6/G6,2)</f>
        <v>1.61</v>
      </c>
      <c r="J6" s="28">
        <f t="shared" ref="J6:J12" si="1">H6/SUM($H$5:$H$12)</f>
        <v>7.7196727143365354E-2</v>
      </c>
    </row>
    <row r="7" spans="2:10" ht="15.95" customHeight="1" x14ac:dyDescent="0.3">
      <c r="B7" s="2" t="s">
        <v>13</v>
      </c>
      <c r="C7" s="3" t="s">
        <v>14</v>
      </c>
      <c r="D7" s="3" t="s">
        <v>7</v>
      </c>
      <c r="E7" s="3" t="s">
        <v>15</v>
      </c>
      <c r="F7" s="18">
        <v>159</v>
      </c>
      <c r="G7" s="18">
        <v>145</v>
      </c>
      <c r="H7" s="18">
        <v>192</v>
      </c>
      <c r="I7" s="25">
        <f t="shared" si="0"/>
        <v>1.32</v>
      </c>
      <c r="J7" s="28">
        <f t="shared" si="1"/>
        <v>3.4151547491995733E-2</v>
      </c>
    </row>
    <row r="8" spans="2:10" ht="15.95" customHeight="1" x14ac:dyDescent="0.3">
      <c r="B8" s="2" t="s">
        <v>16</v>
      </c>
      <c r="C8" s="3" t="s">
        <v>17</v>
      </c>
      <c r="D8" s="3" t="s">
        <v>7</v>
      </c>
      <c r="E8" s="3" t="s">
        <v>12</v>
      </c>
      <c r="F8" s="18">
        <v>3444</v>
      </c>
      <c r="G8" s="18">
        <v>3184</v>
      </c>
      <c r="H8" s="18">
        <v>3090</v>
      </c>
      <c r="I8" s="25">
        <f t="shared" si="0"/>
        <v>0.97</v>
      </c>
      <c r="J8" s="28">
        <f t="shared" si="1"/>
        <v>0.54962646744930632</v>
      </c>
    </row>
    <row r="9" spans="2:10" ht="15.95" customHeight="1" x14ac:dyDescent="0.3">
      <c r="B9" s="2" t="s">
        <v>18</v>
      </c>
      <c r="C9" s="3" t="s">
        <v>19</v>
      </c>
      <c r="D9" s="3" t="s">
        <v>11</v>
      </c>
      <c r="E9" s="3" t="s">
        <v>12</v>
      </c>
      <c r="F9" s="18">
        <v>275</v>
      </c>
      <c r="G9" s="18">
        <v>202</v>
      </c>
      <c r="H9" s="18">
        <v>166</v>
      </c>
      <c r="I9" s="25">
        <f t="shared" si="0"/>
        <v>0.82</v>
      </c>
      <c r="J9" s="28">
        <f t="shared" si="1"/>
        <v>2.9526858769121308E-2</v>
      </c>
    </row>
    <row r="10" spans="2:10" ht="15.95" customHeight="1" x14ac:dyDescent="0.3">
      <c r="B10" s="2" t="s">
        <v>20</v>
      </c>
      <c r="C10" s="3" t="s">
        <v>21</v>
      </c>
      <c r="D10" s="3" t="s">
        <v>11</v>
      </c>
      <c r="E10" s="3" t="s">
        <v>12</v>
      </c>
      <c r="F10" s="18">
        <v>657</v>
      </c>
      <c r="G10" s="18">
        <v>639</v>
      </c>
      <c r="H10" s="18">
        <v>600</v>
      </c>
      <c r="I10" s="25">
        <f t="shared" si="0"/>
        <v>0.94</v>
      </c>
      <c r="J10" s="28">
        <f t="shared" si="1"/>
        <v>0.10672358591248667</v>
      </c>
    </row>
    <row r="11" spans="2:10" ht="15.95" customHeight="1" x14ac:dyDescent="0.3">
      <c r="B11" s="2" t="s">
        <v>22</v>
      </c>
      <c r="C11" s="3" t="s">
        <v>23</v>
      </c>
      <c r="D11" s="3" t="s">
        <v>7</v>
      </c>
      <c r="E11" s="3" t="s">
        <v>8</v>
      </c>
      <c r="F11" s="18">
        <v>602</v>
      </c>
      <c r="G11" s="18">
        <v>531</v>
      </c>
      <c r="H11" s="18">
        <v>760</v>
      </c>
      <c r="I11" s="25">
        <f t="shared" si="0"/>
        <v>1.43</v>
      </c>
      <c r="J11" s="28">
        <f t="shared" si="1"/>
        <v>0.13518320882248311</v>
      </c>
    </row>
    <row r="12" spans="2:10" ht="15.95" customHeight="1" thickBot="1" x14ac:dyDescent="0.35">
      <c r="B12" s="7" t="s">
        <v>24</v>
      </c>
      <c r="C12" s="4" t="s">
        <v>25</v>
      </c>
      <c r="D12" s="4" t="s">
        <v>11</v>
      </c>
      <c r="E12" s="4" t="s">
        <v>15</v>
      </c>
      <c r="F12" s="19">
        <v>174</v>
      </c>
      <c r="G12" s="19">
        <v>179</v>
      </c>
      <c r="H12" s="19">
        <v>254</v>
      </c>
      <c r="I12" s="26">
        <f t="shared" si="0"/>
        <v>1.42</v>
      </c>
      <c r="J12" s="29">
        <f t="shared" si="1"/>
        <v>4.517965136961935E-2</v>
      </c>
    </row>
    <row r="13" spans="2:10" ht="32.1" customHeight="1" x14ac:dyDescent="0.3">
      <c r="B13" s="46" t="s">
        <v>34</v>
      </c>
      <c r="C13" s="47"/>
      <c r="D13" s="47"/>
      <c r="E13" s="14">
        <f>SUMIF(생산구분,"제조",H5:H12)/COUNTIF(생산구분,"제조")</f>
        <v>1042</v>
      </c>
      <c r="F13" s="42"/>
      <c r="G13" s="48" t="s">
        <v>30</v>
      </c>
      <c r="H13" s="49"/>
      <c r="I13" s="12" t="s">
        <v>1</v>
      </c>
      <c r="J13" s="13" t="s">
        <v>31</v>
      </c>
    </row>
    <row r="14" spans="2:10" ht="15.95" customHeight="1" thickBot="1" x14ac:dyDescent="0.35">
      <c r="B14" s="44" t="s">
        <v>35</v>
      </c>
      <c r="C14" s="45"/>
      <c r="D14" s="45"/>
      <c r="E14" s="15">
        <f>DAVERAGE(B4:H12,H4,E4:E5)</f>
        <v>443</v>
      </c>
      <c r="F14" s="43"/>
      <c r="G14" s="50">
        <f>MAX(H5:H12)-MIN(H5:H12)</f>
        <v>2964</v>
      </c>
      <c r="H14" s="51"/>
      <c r="I14" s="4" t="s">
        <v>6</v>
      </c>
      <c r="J14" s="16">
        <f>VLOOKUP(I14,C5:H12,6,FALSE)</f>
        <v>126</v>
      </c>
    </row>
  </sheetData>
  <mergeCells count="5">
    <mergeCell ref="F13:F14"/>
    <mergeCell ref="B14:D14"/>
    <mergeCell ref="B13:D13"/>
    <mergeCell ref="G13:H13"/>
    <mergeCell ref="G14:H14"/>
  </mergeCells>
  <phoneticPr fontId="1" type="noConversion"/>
  <conditionalFormatting sqref="H5:H1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{D4DC5C2D-CA04-4A06-BCE8-917ED62AA65C}</x14:id>
        </ext>
      </extLst>
    </cfRule>
  </conditionalFormatting>
  <dataValidations count="1">
    <dataValidation type="list" allowBlank="1" showInputMessage="1" showErrorMessage="1" sqref="I14">
      <formula1>$C$5:$C$12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DC5C2D-CA04-4A06-BCE8-917ED62AA65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3.5" x14ac:dyDescent="0.3"/>
  <cols>
    <col min="1" max="1" width="1.625" style="1" customWidth="1"/>
    <col min="2" max="2" width="15.375" style="1" bestFit="1" customWidth="1"/>
    <col min="3" max="3" width="15.625" style="1" customWidth="1"/>
    <col min="4" max="8" width="10.62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10" t="s">
        <v>28</v>
      </c>
      <c r="G2" s="10" t="s">
        <v>27</v>
      </c>
      <c r="H2" s="10" t="s">
        <v>26</v>
      </c>
    </row>
    <row r="3" spans="2:8" x14ac:dyDescent="0.3">
      <c r="B3" s="22" t="s">
        <v>5</v>
      </c>
      <c r="C3" s="23" t="s">
        <v>6</v>
      </c>
      <c r="D3" s="23" t="s">
        <v>7</v>
      </c>
      <c r="E3" s="23" t="s">
        <v>8</v>
      </c>
      <c r="F3" s="17">
        <v>184</v>
      </c>
      <c r="G3" s="17">
        <v>179</v>
      </c>
      <c r="H3" s="17">
        <v>126</v>
      </c>
    </row>
    <row r="4" spans="2:8" x14ac:dyDescent="0.3">
      <c r="B4" s="2" t="s">
        <v>9</v>
      </c>
      <c r="C4" s="3" t="s">
        <v>10</v>
      </c>
      <c r="D4" s="3" t="s">
        <v>11</v>
      </c>
      <c r="E4" s="3" t="s">
        <v>12</v>
      </c>
      <c r="F4" s="18">
        <v>153</v>
      </c>
      <c r="G4" s="18">
        <v>270</v>
      </c>
      <c r="H4" s="18">
        <v>434</v>
      </c>
    </row>
    <row r="5" spans="2:8" x14ac:dyDescent="0.3">
      <c r="B5" s="2" t="s">
        <v>13</v>
      </c>
      <c r="C5" s="3" t="s">
        <v>14</v>
      </c>
      <c r="D5" s="3" t="s">
        <v>7</v>
      </c>
      <c r="E5" s="3" t="s">
        <v>15</v>
      </c>
      <c r="F5" s="18">
        <v>159</v>
      </c>
      <c r="G5" s="18">
        <v>145</v>
      </c>
      <c r="H5" s="18">
        <v>192</v>
      </c>
    </row>
    <row r="6" spans="2:8" x14ac:dyDescent="0.3">
      <c r="B6" s="2" t="s">
        <v>16</v>
      </c>
      <c r="C6" s="3" t="s">
        <v>17</v>
      </c>
      <c r="D6" s="3" t="s">
        <v>7</v>
      </c>
      <c r="E6" s="3" t="s">
        <v>12</v>
      </c>
      <c r="F6" s="18">
        <v>3444</v>
      </c>
      <c r="G6" s="18">
        <v>3184</v>
      </c>
      <c r="H6" s="18">
        <v>3090</v>
      </c>
    </row>
    <row r="7" spans="2:8" x14ac:dyDescent="0.3">
      <c r="B7" s="2" t="s">
        <v>18</v>
      </c>
      <c r="C7" s="3" t="s">
        <v>19</v>
      </c>
      <c r="D7" s="3" t="s">
        <v>11</v>
      </c>
      <c r="E7" s="3" t="s">
        <v>12</v>
      </c>
      <c r="F7" s="18">
        <v>275</v>
      </c>
      <c r="G7" s="18">
        <v>202</v>
      </c>
      <c r="H7" s="18">
        <v>166</v>
      </c>
    </row>
    <row r="8" spans="2:8" x14ac:dyDescent="0.3">
      <c r="B8" s="2" t="s">
        <v>20</v>
      </c>
      <c r="C8" s="3" t="s">
        <v>21</v>
      </c>
      <c r="D8" s="3" t="s">
        <v>11</v>
      </c>
      <c r="E8" s="3" t="s">
        <v>12</v>
      </c>
      <c r="F8" s="18">
        <v>657</v>
      </c>
      <c r="G8" s="18">
        <v>639</v>
      </c>
      <c r="H8" s="18">
        <v>600</v>
      </c>
    </row>
    <row r="9" spans="2:8" x14ac:dyDescent="0.3">
      <c r="B9" s="2" t="s">
        <v>22</v>
      </c>
      <c r="C9" s="3" t="s">
        <v>23</v>
      </c>
      <c r="D9" s="3" t="s">
        <v>7</v>
      </c>
      <c r="E9" s="3" t="s">
        <v>8</v>
      </c>
      <c r="F9" s="18">
        <v>602</v>
      </c>
      <c r="G9" s="18">
        <v>531</v>
      </c>
      <c r="H9" s="18">
        <v>760</v>
      </c>
    </row>
    <row r="10" spans="2:8" ht="14.25" thickBot="1" x14ac:dyDescent="0.35">
      <c r="B10" s="20" t="s">
        <v>24</v>
      </c>
      <c r="C10" s="21" t="s">
        <v>25</v>
      </c>
      <c r="D10" s="21" t="s">
        <v>11</v>
      </c>
      <c r="E10" s="21" t="s">
        <v>15</v>
      </c>
      <c r="F10" s="19">
        <v>174</v>
      </c>
      <c r="G10" s="19">
        <v>179</v>
      </c>
      <c r="H10" s="19">
        <v>254</v>
      </c>
    </row>
    <row r="13" spans="2:8" ht="14.25" thickBot="1" x14ac:dyDescent="0.35"/>
    <row r="14" spans="2:8" ht="27.75" thickBot="1" x14ac:dyDescent="0.35">
      <c r="B14" s="9" t="s">
        <v>3</v>
      </c>
      <c r="C14" s="10" t="s">
        <v>26</v>
      </c>
    </row>
    <row r="15" spans="2:8" x14ac:dyDescent="0.3">
      <c r="B15" s="1" t="s">
        <v>32</v>
      </c>
    </row>
    <row r="16" spans="2:8" x14ac:dyDescent="0.3">
      <c r="C16" s="1" t="s">
        <v>33</v>
      </c>
    </row>
    <row r="18" spans="2:5" ht="27.75" thickBot="1" x14ac:dyDescent="0.35">
      <c r="B18" s="34" t="s">
        <v>1</v>
      </c>
      <c r="C18" s="35" t="s">
        <v>3</v>
      </c>
      <c r="D18" s="36" t="s">
        <v>27</v>
      </c>
      <c r="E18" s="37" t="s">
        <v>26</v>
      </c>
    </row>
    <row r="19" spans="2:5" x14ac:dyDescent="0.3">
      <c r="B19" s="32" t="s">
        <v>14</v>
      </c>
      <c r="C19" s="30" t="s">
        <v>15</v>
      </c>
      <c r="D19" s="31">
        <v>145</v>
      </c>
      <c r="E19" s="33">
        <v>192</v>
      </c>
    </row>
    <row r="20" spans="2:5" x14ac:dyDescent="0.3">
      <c r="B20" s="32" t="s">
        <v>17</v>
      </c>
      <c r="C20" s="30" t="s">
        <v>12</v>
      </c>
      <c r="D20" s="31">
        <v>3184</v>
      </c>
      <c r="E20" s="33">
        <v>3090</v>
      </c>
    </row>
    <row r="21" spans="2:5" x14ac:dyDescent="0.3">
      <c r="B21" s="38" t="s">
        <v>25</v>
      </c>
      <c r="C21" s="39" t="s">
        <v>15</v>
      </c>
      <c r="D21" s="40">
        <v>179</v>
      </c>
      <c r="E21" s="41">
        <v>254</v>
      </c>
    </row>
  </sheetData>
  <phoneticPr fontId="1" type="noConversion"/>
  <conditionalFormatting sqref="H3:H1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{FBFCD207-87CF-4068-93F5-5C1EC4CC4E42}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FCD207-87CF-4068-93F5-5C1EC4CC4E4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B9" sqref="B9"/>
    </sheetView>
  </sheetViews>
  <sheetFormatPr defaultRowHeight="13.5" x14ac:dyDescent="0.3"/>
  <cols>
    <col min="1" max="1" width="1.625" style="1" customWidth="1"/>
    <col min="2" max="2" width="18.875" style="1" customWidth="1"/>
    <col min="3" max="3" width="13.25" style="1" customWidth="1"/>
    <col min="4" max="4" width="23" style="1" customWidth="1"/>
    <col min="5" max="5" width="13.125" style="1" customWidth="1"/>
    <col min="6" max="6" width="23" style="1" customWidth="1"/>
    <col min="7" max="7" width="18" style="1" customWidth="1"/>
    <col min="8" max="8" width="27.875" style="1" customWidth="1"/>
    <col min="9" max="16384" width="9" style="1"/>
  </cols>
  <sheetData>
    <row r="2" spans="2:8" ht="16.5" x14ac:dyDescent="0.3">
      <c r="B2" s="52"/>
      <c r="C2" s="53" t="s">
        <v>2</v>
      </c>
      <c r="D2" s="52"/>
      <c r="E2" s="52"/>
      <c r="F2" s="52"/>
      <c r="G2"/>
      <c r="H2"/>
    </row>
    <row r="3" spans="2:8" ht="16.5" x14ac:dyDescent="0.3">
      <c r="B3" s="52"/>
      <c r="C3" s="55" t="s">
        <v>11</v>
      </c>
      <c r="D3" s="54"/>
      <c r="E3" s="55" t="s">
        <v>7</v>
      </c>
      <c r="F3" s="54"/>
      <c r="G3"/>
      <c r="H3"/>
    </row>
    <row r="4" spans="2:8" ht="16.5" x14ac:dyDescent="0.3">
      <c r="B4" s="53" t="s">
        <v>41</v>
      </c>
      <c r="C4" s="56" t="s">
        <v>37</v>
      </c>
      <c r="D4" s="56" t="s">
        <v>42</v>
      </c>
      <c r="E4" s="56" t="s">
        <v>37</v>
      </c>
      <c r="F4" s="56" t="s">
        <v>42</v>
      </c>
      <c r="G4"/>
      <c r="H4"/>
    </row>
    <row r="5" spans="2:8" ht="16.5" x14ac:dyDescent="0.3">
      <c r="B5" s="57" t="s">
        <v>38</v>
      </c>
      <c r="C5" s="57">
        <v>3</v>
      </c>
      <c r="D5" s="57">
        <v>434</v>
      </c>
      <c r="E5" s="57">
        <v>2</v>
      </c>
      <c r="F5" s="57">
        <v>192</v>
      </c>
      <c r="G5"/>
      <c r="H5"/>
    </row>
    <row r="6" spans="2:8" ht="16.5" x14ac:dyDescent="0.3">
      <c r="B6" s="57" t="s">
        <v>39</v>
      </c>
      <c r="C6" s="57">
        <v>1</v>
      </c>
      <c r="D6" s="57">
        <v>600</v>
      </c>
      <c r="E6" s="57">
        <v>1</v>
      </c>
      <c r="F6" s="57">
        <v>760</v>
      </c>
      <c r="G6"/>
      <c r="H6"/>
    </row>
    <row r="7" spans="2:8" ht="16.5" x14ac:dyDescent="0.3">
      <c r="B7" s="57" t="s">
        <v>40</v>
      </c>
      <c r="C7" s="57" t="s">
        <v>43</v>
      </c>
      <c r="D7" s="57" t="s">
        <v>43</v>
      </c>
      <c r="E7" s="57">
        <v>1</v>
      </c>
      <c r="F7" s="57">
        <v>3090</v>
      </c>
      <c r="G7"/>
      <c r="H7"/>
    </row>
    <row r="8" spans="2:8" ht="16.5" x14ac:dyDescent="0.3">
      <c r="B8" s="57" t="s">
        <v>36</v>
      </c>
      <c r="C8" s="57">
        <v>4</v>
      </c>
      <c r="D8" s="57">
        <v>600</v>
      </c>
      <c r="E8" s="57">
        <v>4</v>
      </c>
      <c r="F8" s="57">
        <v>3090</v>
      </c>
      <c r="G8"/>
      <c r="H8"/>
    </row>
    <row r="9" spans="2:8" ht="16.5" x14ac:dyDescent="0.3">
      <c r="B9"/>
      <c r="C9"/>
      <c r="D9"/>
      <c r="E9"/>
      <c r="F9"/>
      <c r="G9"/>
      <c r="H9"/>
    </row>
    <row r="10" spans="2:8" ht="16.5" x14ac:dyDescent="0.3">
      <c r="B10"/>
      <c r="C10"/>
      <c r="D10"/>
      <c r="E10"/>
      <c r="F10"/>
      <c r="G10"/>
      <c r="H10"/>
    </row>
    <row r="11" spans="2:8" ht="16.5" x14ac:dyDescent="0.3">
      <c r="B11"/>
      <c r="C11"/>
      <c r="D11"/>
      <c r="E11"/>
      <c r="F11"/>
      <c r="G11"/>
      <c r="H11"/>
    </row>
    <row r="12" spans="2:8" ht="16.5" x14ac:dyDescent="0.3">
      <c r="B12"/>
      <c r="C12"/>
      <c r="D12"/>
      <c r="E12"/>
      <c r="F12"/>
      <c r="G12"/>
      <c r="H12"/>
    </row>
    <row r="13" spans="2:8" ht="16.5" x14ac:dyDescent="0.3">
      <c r="B13"/>
      <c r="C13"/>
      <c r="D13"/>
      <c r="E13"/>
    </row>
    <row r="14" spans="2:8" ht="16.5" x14ac:dyDescent="0.3">
      <c r="B14"/>
      <c r="C14"/>
      <c r="D14"/>
      <c r="E14"/>
    </row>
    <row r="15" spans="2:8" ht="16.5" x14ac:dyDescent="0.3">
      <c r="B15"/>
      <c r="C15"/>
      <c r="D15"/>
      <c r="E15"/>
    </row>
    <row r="16" spans="2:8" ht="16.5" x14ac:dyDescent="0.3">
      <c r="B16"/>
      <c r="C16"/>
      <c r="D16"/>
      <c r="E16"/>
    </row>
    <row r="17" spans="2:5" ht="16.5" x14ac:dyDescent="0.3">
      <c r="B17"/>
      <c r="C17"/>
      <c r="D17"/>
      <c r="E17"/>
    </row>
    <row r="18" spans="2:5" ht="16.5" x14ac:dyDescent="0.3">
      <c r="B18"/>
      <c r="C18"/>
      <c r="D18"/>
      <c r="E18"/>
    </row>
    <row r="19" spans="2:5" ht="16.5" x14ac:dyDescent="0.3">
      <c r="B19"/>
      <c r="C19"/>
      <c r="D19"/>
      <c r="E19"/>
    </row>
  </sheetData>
  <mergeCells count="2">
    <mergeCell ref="C3:D3"/>
    <mergeCell ref="E3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생산구분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2023-06-08T07:34:38Z</dcterms:modified>
</cp:coreProperties>
</file>