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제2작업!$B$13:$C$14</definedName>
    <definedName name="_xlnm.Extract" localSheetId="1">제2작업!$B$18:$E$18</definedName>
    <definedName name="가격">제1작업!$F$5:$F$12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<sst xmlns="http://schemas.openxmlformats.org/spreadsheetml/2006/main" count="102" uniqueCount="41">
  <si>
    <t>제품코드</t>
  </si>
  <si>
    <t>제품명</t>
  </si>
  <si>
    <t>분류</t>
  </si>
  <si>
    <t>출시일</t>
  </si>
  <si>
    <t>가격</t>
  </si>
  <si>
    <t>제조방식</t>
  </si>
  <si>
    <t>H01-1</t>
  </si>
  <si>
    <t>종합비타민</t>
  </si>
  <si>
    <t>건강식품</t>
  </si>
  <si>
    <t>P02-2</t>
  </si>
  <si>
    <t>볼륨샴푸</t>
  </si>
  <si>
    <t>퍼스널케어</t>
  </si>
  <si>
    <t>H03-2</t>
  </si>
  <si>
    <t>오메가3</t>
  </si>
  <si>
    <t>C04-1</t>
  </si>
  <si>
    <t>UV프로텍트</t>
  </si>
  <si>
    <t>화장품</t>
  </si>
  <si>
    <t>C05-3</t>
  </si>
  <si>
    <t>클렌징크림</t>
  </si>
  <si>
    <t>P06-2</t>
  </si>
  <si>
    <t>고급비누</t>
  </si>
  <si>
    <t>H07-1</t>
  </si>
  <si>
    <t>프로틴</t>
  </si>
  <si>
    <t>C08-3</t>
  </si>
  <si>
    <t>소프트닝로션</t>
  </si>
  <si>
    <t>최대 가격</t>
  </si>
  <si>
    <t>건강식품 가격 평균</t>
  </si>
  <si>
    <t>성장률</t>
  </si>
  <si>
    <t>2분기매출
(만원)</t>
    <phoneticPr fontId="2" type="noConversion"/>
  </si>
  <si>
    <t>3분기매출
(만원)</t>
    <phoneticPr fontId="2" type="noConversion"/>
  </si>
  <si>
    <t>4분기계획
(만원)</t>
    <phoneticPr fontId="2" type="noConversion"/>
  </si>
  <si>
    <t>2019-01-01 이후 출시된 제품수</t>
    <phoneticPr fontId="2" type="noConversion"/>
  </si>
  <si>
    <t>&lt;&gt;건강식품</t>
    <phoneticPr fontId="2" type="noConversion"/>
  </si>
  <si>
    <t>&lt;=50000</t>
    <phoneticPr fontId="2" type="noConversion"/>
  </si>
  <si>
    <t>총합계</t>
  </si>
  <si>
    <t>2017년</t>
  </si>
  <si>
    <t>2018년</t>
  </si>
  <si>
    <t>2019년</t>
  </si>
  <si>
    <t>2020년</t>
  </si>
  <si>
    <t>개수 : 제품명</t>
  </si>
  <si>
    <t>최소값 :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</si>
</sst>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원&quot;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41" fontId="1" fillId="0" borderId="8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41" fontId="1" fillId="0" borderId="5" xfId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76" fontId="1" fillId="0" borderId="8" xfId="1" applyNumberFormat="1" applyFont="1" applyBorder="1" applyAlignment="1">
      <alignment horizontal="right" vertical="center"/>
    </xf>
    <xf numFmtId="176" fontId="1" fillId="0" borderId="2" xfId="1" applyNumberFormat="1" applyFont="1" applyBorder="1" applyAlignment="1">
      <alignment horizontal="right" vertical="center"/>
    </xf>
    <xf numFmtId="176" fontId="1" fillId="0" borderId="5" xfId="1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1" fillId="0" borderId="8" xfId="1" quotePrefix="1" applyFont="1" applyBorder="1" applyAlignment="1">
      <alignment horizontal="center" vertical="center"/>
    </xf>
    <xf numFmtId="41" fontId="1" fillId="0" borderId="2" xfId="1" quotePrefix="1" applyFont="1" applyBorder="1" applyAlignment="1">
      <alignment horizontal="center" vertical="center"/>
    </xf>
    <xf numFmtId="41" fontId="1" fillId="0" borderId="5" xfId="1" quotePrefix="1" applyFont="1" applyBorder="1" applyAlignment="1">
      <alignment horizontal="center" vertical="center"/>
    </xf>
    <xf numFmtId="177" fontId="1" fillId="0" borderId="6" xfId="2" quotePrefix="1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1" applyNumberFormat="1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center" vertical="center"/>
    </xf>
    <xf numFmtId="41" fontId="1" fillId="0" borderId="16" xfId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6" fontId="1" fillId="0" borderId="21" xfId="1" applyNumberFormat="1" applyFont="1" applyFill="1" applyBorder="1" applyAlignment="1">
      <alignment horizontal="right" vertical="center"/>
    </xf>
    <xf numFmtId="41" fontId="1" fillId="0" borderId="22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0</xdr:row>
      <xdr:rowOff>47625</xdr:rowOff>
    </xdr:from>
    <xdr:to>
      <xdr:col>10</xdr:col>
      <xdr:colOff>19050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76199</xdr:rowOff>
    </xdr:from>
    <xdr:to>
      <xdr:col>7</xdr:col>
      <xdr:colOff>371475</xdr:colOff>
      <xdr:row>2</xdr:row>
      <xdr:rowOff>200024</xdr:rowOff>
    </xdr:to>
    <xdr:sp macro="" textlink="">
      <xdr:nvSpPr>
        <xdr:cNvPr id="3" name="모서리가 둥근 직사각형 1"/>
        <xdr:cNvSpPr/>
      </xdr:nvSpPr>
      <xdr:spPr>
        <a:xfrm>
          <a:off x="123825" y="76199"/>
          <a:ext cx="5410200" cy="676275"/>
        </a:xfrm>
        <a:prstGeom prst="roundRect">
          <a:avLst/>
        </a:prstGeom>
        <a:solidFill>
          <a:srgbClr val="92D05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한마음 유통 제품별 판매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91198726854" createdVersion="6" refreshedVersion="6" minRefreshableVersion="3" recordCount="8">
  <cacheSource type="worksheet">
    <worksheetSource ref="B4:H12" sheet="제1작업"/>
  </cacheSource>
  <cacheFields count="7">
    <cacheField name="제품코드" numFmtId="0">
      <sharedItems/>
    </cacheField>
    <cacheField name="제품명" numFmtId="0">
      <sharedItems count="8">
        <s v="종합비타민"/>
        <s v="볼륨샴푸"/>
        <s v="오메가3"/>
        <s v="UV프로텍트"/>
        <s v="클렌징크림"/>
        <s v="고급비누"/>
        <s v="프로틴"/>
        <s v="소프트닝로션"/>
      </sharedItems>
    </cacheField>
    <cacheField name="분류" numFmtId="0">
      <sharedItems count="3">
        <s v="건강식품"/>
        <s v="퍼스널케어"/>
        <s v="화장품"/>
      </sharedItems>
    </cacheField>
    <cacheField name="출시일" numFmtId="14">
      <sharedItems containsSemiMixedTypes="0" containsNonDate="0" containsDate="1" containsString="0" minDate="2017-05-10T00:00:00" maxDate="2020-02-11T00:00:00" count="7">
        <d v="2018-01-10T00:00:00"/>
        <d v="2020-02-10T00:00:00"/>
        <d v="2017-05-10T00:00:00"/>
        <d v="2019-03-10T00:00:00"/>
        <d v="2018-04-10T00:00:00"/>
        <d v="2017-10-10T00:00:00"/>
        <d v="2019-05-10T00:00:00"/>
      </sharedItems>
      <fieldGroup base="3">
        <rangePr groupBy="years" startDate="2017-05-10T00:00:00" endDate="2020-02-11T00:00:00"/>
        <groupItems count="6">
          <s v="&lt;2017-05-10"/>
          <s v="2017년"/>
          <s v="2018년"/>
          <s v="2019년"/>
          <s v="2020년"/>
          <s v="&gt;2020-02-11"/>
        </groupItems>
      </fieldGroup>
    </cacheField>
    <cacheField name="가격" numFmtId="176">
      <sharedItems containsSemiMixedTypes="0" containsString="0" containsNumber="1" containsInteger="1" minValue="25000" maxValue="82000"/>
    </cacheField>
    <cacheField name="2분기매출_x000a_(만원)" numFmtId="41">
      <sharedItems containsSemiMixedTypes="0" containsString="0" containsNumber="1" containsInteger="1" minValue="7800" maxValue="345000"/>
    </cacheField>
    <cacheField name="3분기매출_x000a_(만원)" numFmtId="41">
      <sharedItems containsSemiMixedTypes="0" containsString="0" containsNumber="1" containsInteger="1" minValue="8100" maxValue="42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01-1"/>
    <x v="0"/>
    <x v="0"/>
    <x v="0"/>
    <n v="82000"/>
    <n v="345000"/>
    <n v="428000"/>
  </r>
  <r>
    <s v="P02-2"/>
    <x v="1"/>
    <x v="1"/>
    <x v="1"/>
    <n v="31000"/>
    <n v="22500"/>
    <n v="21800"/>
  </r>
  <r>
    <s v="H03-2"/>
    <x v="2"/>
    <x v="0"/>
    <x v="2"/>
    <n v="42000"/>
    <n v="83000"/>
    <n v="102000"/>
  </r>
  <r>
    <s v="C04-1"/>
    <x v="3"/>
    <x v="2"/>
    <x v="3"/>
    <n v="38000"/>
    <n v="28000"/>
    <n v="33500"/>
  </r>
  <r>
    <s v="C05-3"/>
    <x v="4"/>
    <x v="2"/>
    <x v="4"/>
    <n v="49000"/>
    <n v="19700"/>
    <n v="18800"/>
  </r>
  <r>
    <s v="P06-2"/>
    <x v="5"/>
    <x v="1"/>
    <x v="5"/>
    <n v="25000"/>
    <n v="7800"/>
    <n v="8100"/>
  </r>
  <r>
    <s v="H07-1"/>
    <x v="6"/>
    <x v="0"/>
    <x v="1"/>
    <n v="43000"/>
    <n v="113000"/>
    <n v="175000"/>
  </r>
  <r>
    <s v="C08-3"/>
    <x v="7"/>
    <x v="2"/>
    <x v="6"/>
    <n v="54000"/>
    <n v="76000"/>
    <n v="9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-" updatedVersion="6" minRefreshableVersion="3" useAutoFormatting="1" colGrandTotals="0" itemPrintTitles="1" mergeItem="1" createdVersion="6" indent="0" outline="1" outlineData="1" multipleFieldFilters="0" rowHeaderCaption="출시일" colHeaderCaption="분류">
  <location ref="B2:H9" firstHeaderRow="1" firstDataRow="3" firstDataCol="1"/>
  <pivotFields count="7">
    <pivotField showAll="0"/>
    <pivotField dataField="1" showAll="0">
      <items count="9">
        <item x="3"/>
        <item x="5"/>
        <item x="1"/>
        <item x="7"/>
        <item x="2"/>
        <item x="0"/>
        <item x="4"/>
        <item x="6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numFmtId="176" showAll="0"/>
    <pivotField numFmtId="41" showAll="0"/>
    <pivotField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최소값 : 가격" fld="4" subtotal="min" baseField="3" baseItem="1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3" headerRowBorderDxfId="12" tableBorderDxfId="11" totalsRowBorderDxfId="10">
  <autoFilter ref="B18:E22"/>
  <tableColumns count="4">
    <tableColumn id="1" name="제품명" dataDxfId="9"/>
    <tableColumn id="2" name="분류" dataDxfId="8"/>
    <tableColumn id="3" name="가격" dataDxfId="7" dataCellStyle="쉼표 [0]"/>
    <tableColumn id="4" name="2분기매출_x000a_(만원)" dataDxfId="6" dataCellStyle="쉼표 [0]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>
      <selection activeCell="K6" sqref="K6"/>
    </sheetView>
  </sheetViews>
  <sheetFormatPr defaultRowHeight="13.5" x14ac:dyDescent="0.3"/>
  <cols>
    <col min="1" max="1" width="1.625" style="1" customWidth="1"/>
    <col min="2" max="2" width="9" style="1"/>
    <col min="3" max="3" width="13.625" style="1" customWidth="1"/>
    <col min="4" max="5" width="11.625" style="1" customWidth="1"/>
    <col min="6" max="6" width="9.625" style="1" customWidth="1"/>
    <col min="7" max="7" width="10.625" style="1" customWidth="1"/>
    <col min="8" max="8" width="13.625" style="1" customWidth="1"/>
    <col min="9" max="9" width="10.625" style="1" customWidth="1"/>
    <col min="10" max="10" width="11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6" t="s">
        <v>28</v>
      </c>
      <c r="H4" s="16" t="s">
        <v>29</v>
      </c>
      <c r="I4" s="16" t="s">
        <v>30</v>
      </c>
      <c r="J4" s="17" t="s">
        <v>5</v>
      </c>
    </row>
    <row r="5" spans="2:10" ht="15.95" customHeight="1" x14ac:dyDescent="0.3">
      <c r="B5" s="7" t="s">
        <v>6</v>
      </c>
      <c r="C5" s="8" t="s">
        <v>7</v>
      </c>
      <c r="D5" s="8" t="s">
        <v>8</v>
      </c>
      <c r="E5" s="9">
        <v>43110</v>
      </c>
      <c r="F5" s="23">
        <v>82000</v>
      </c>
      <c r="G5" s="10">
        <v>345000</v>
      </c>
      <c r="H5" s="10">
        <v>428000</v>
      </c>
      <c r="I5" s="30">
        <f t="shared" ref="I5:I12" si="0">H5*IF(D5="건강식품",1.2,1.1)</f>
        <v>513600</v>
      </c>
      <c r="J5" s="20" t="str">
        <f t="shared" ref="J5:J12" si="1">CHOOSE(RIGHT(B5,1),"직접","OEM","제휴")</f>
        <v>직접</v>
      </c>
    </row>
    <row r="6" spans="2:10" ht="15.95" customHeight="1" x14ac:dyDescent="0.3">
      <c r="B6" s="2" t="s">
        <v>9</v>
      </c>
      <c r="C6" s="3" t="s">
        <v>10</v>
      </c>
      <c r="D6" s="3" t="s">
        <v>11</v>
      </c>
      <c r="E6" s="4">
        <v>43871</v>
      </c>
      <c r="F6" s="24">
        <v>31000</v>
      </c>
      <c r="G6" s="5">
        <v>22500</v>
      </c>
      <c r="H6" s="5">
        <v>21800</v>
      </c>
      <c r="I6" s="31">
        <f t="shared" si="0"/>
        <v>23980.000000000004</v>
      </c>
      <c r="J6" s="21" t="str">
        <f t="shared" si="1"/>
        <v>OEM</v>
      </c>
    </row>
    <row r="7" spans="2:10" ht="15.95" customHeight="1" x14ac:dyDescent="0.3">
      <c r="B7" s="2" t="s">
        <v>12</v>
      </c>
      <c r="C7" s="3" t="s">
        <v>13</v>
      </c>
      <c r="D7" s="3" t="s">
        <v>8</v>
      </c>
      <c r="E7" s="4">
        <v>42865</v>
      </c>
      <c r="F7" s="24">
        <v>42000</v>
      </c>
      <c r="G7" s="5">
        <v>83000</v>
      </c>
      <c r="H7" s="5">
        <v>102000</v>
      </c>
      <c r="I7" s="31">
        <f t="shared" si="0"/>
        <v>122400</v>
      </c>
      <c r="J7" s="21" t="str">
        <f t="shared" si="1"/>
        <v>OEM</v>
      </c>
    </row>
    <row r="8" spans="2:10" ht="15.95" customHeight="1" x14ac:dyDescent="0.3">
      <c r="B8" s="2" t="s">
        <v>14</v>
      </c>
      <c r="C8" s="3" t="s">
        <v>15</v>
      </c>
      <c r="D8" s="3" t="s">
        <v>16</v>
      </c>
      <c r="E8" s="4">
        <v>43534</v>
      </c>
      <c r="F8" s="24">
        <v>38000</v>
      </c>
      <c r="G8" s="5">
        <v>28000</v>
      </c>
      <c r="H8" s="5">
        <v>33500</v>
      </c>
      <c r="I8" s="31">
        <f t="shared" si="0"/>
        <v>36850</v>
      </c>
      <c r="J8" s="21" t="str">
        <f t="shared" si="1"/>
        <v>직접</v>
      </c>
    </row>
    <row r="9" spans="2:10" ht="15.95" customHeight="1" x14ac:dyDescent="0.3">
      <c r="B9" s="2" t="s">
        <v>17</v>
      </c>
      <c r="C9" s="3" t="s">
        <v>18</v>
      </c>
      <c r="D9" s="3" t="s">
        <v>16</v>
      </c>
      <c r="E9" s="4">
        <v>43200</v>
      </c>
      <c r="F9" s="24">
        <v>49000</v>
      </c>
      <c r="G9" s="5">
        <v>19700</v>
      </c>
      <c r="H9" s="5">
        <v>18800</v>
      </c>
      <c r="I9" s="31">
        <f t="shared" si="0"/>
        <v>20680</v>
      </c>
      <c r="J9" s="21" t="str">
        <f t="shared" si="1"/>
        <v>제휴</v>
      </c>
    </row>
    <row r="10" spans="2:10" ht="15.95" customHeight="1" x14ac:dyDescent="0.3">
      <c r="B10" s="2" t="s">
        <v>19</v>
      </c>
      <c r="C10" s="3" t="s">
        <v>20</v>
      </c>
      <c r="D10" s="3" t="s">
        <v>11</v>
      </c>
      <c r="E10" s="4">
        <v>43018</v>
      </c>
      <c r="F10" s="24">
        <v>25000</v>
      </c>
      <c r="G10" s="5">
        <v>7800</v>
      </c>
      <c r="H10" s="5">
        <v>8100</v>
      </c>
      <c r="I10" s="31">
        <f t="shared" si="0"/>
        <v>8910</v>
      </c>
      <c r="J10" s="21" t="str">
        <f t="shared" si="1"/>
        <v>OEM</v>
      </c>
    </row>
    <row r="11" spans="2:10" ht="15.95" customHeight="1" x14ac:dyDescent="0.3">
      <c r="B11" s="2" t="s">
        <v>21</v>
      </c>
      <c r="C11" s="3" t="s">
        <v>22</v>
      </c>
      <c r="D11" s="3" t="s">
        <v>8</v>
      </c>
      <c r="E11" s="4">
        <v>43871</v>
      </c>
      <c r="F11" s="24">
        <v>43000</v>
      </c>
      <c r="G11" s="5">
        <v>113000</v>
      </c>
      <c r="H11" s="5">
        <v>175000</v>
      </c>
      <c r="I11" s="31">
        <f t="shared" si="0"/>
        <v>210000</v>
      </c>
      <c r="J11" s="21" t="str">
        <f t="shared" si="1"/>
        <v>직접</v>
      </c>
    </row>
    <row r="12" spans="2:10" ht="15.95" customHeight="1" thickBot="1" x14ac:dyDescent="0.35">
      <c r="B12" s="11" t="s">
        <v>23</v>
      </c>
      <c r="C12" s="6" t="s">
        <v>24</v>
      </c>
      <c r="D12" s="6" t="s">
        <v>16</v>
      </c>
      <c r="E12" s="12">
        <v>43595</v>
      </c>
      <c r="F12" s="25">
        <v>54000</v>
      </c>
      <c r="G12" s="13">
        <v>76000</v>
      </c>
      <c r="H12" s="13">
        <v>93500</v>
      </c>
      <c r="I12" s="32">
        <f t="shared" si="0"/>
        <v>102850.00000000001</v>
      </c>
      <c r="J12" s="22" t="str">
        <f t="shared" si="1"/>
        <v>제휴</v>
      </c>
    </row>
    <row r="13" spans="2:10" ht="15.95" customHeight="1" x14ac:dyDescent="0.3">
      <c r="B13" s="50" t="s">
        <v>31</v>
      </c>
      <c r="C13" s="45"/>
      <c r="D13" s="45"/>
      <c r="E13" s="19" t="str">
        <f>COUNTIF(E5:E12,"&gt;=2019-01-01")&amp;"개"</f>
        <v>4개</v>
      </c>
      <c r="F13" s="46"/>
      <c r="G13" s="45" t="s">
        <v>25</v>
      </c>
      <c r="H13" s="45"/>
      <c r="I13" s="45"/>
      <c r="J13" s="20">
        <f>MAX(가격)</f>
        <v>82000</v>
      </c>
    </row>
    <row r="14" spans="2:10" ht="15.95" customHeight="1" thickBot="1" x14ac:dyDescent="0.35">
      <c r="B14" s="48" t="s">
        <v>26</v>
      </c>
      <c r="C14" s="49"/>
      <c r="D14" s="49"/>
      <c r="E14" s="32">
        <f>ROUND(DAVERAGE(B4:H12,F4,D4:D5),-3)</f>
        <v>56000</v>
      </c>
      <c r="F14" s="47"/>
      <c r="G14" s="18" t="s">
        <v>1</v>
      </c>
      <c r="H14" s="6" t="s">
        <v>7</v>
      </c>
      <c r="I14" s="18" t="s">
        <v>27</v>
      </c>
      <c r="J14" s="33">
        <f>VLOOKUP(H14,C5:H12,6,FALSE)/VLOOKUP(H14,C5:H12,5,FALSE)-1</f>
        <v>0.24057971014492763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H5:H12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{7ED2AD34-11E2-4BE8-B910-1BA7E001B386}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2AD34-11E2-4BE8-B910-1BA7E001B3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/>
  </sheetViews>
  <sheetFormatPr defaultRowHeight="13.5" x14ac:dyDescent="0.3"/>
  <cols>
    <col min="1" max="1" width="1.625" style="1" customWidth="1"/>
    <col min="2" max="2" width="11.625" style="1" bestFit="1" customWidth="1"/>
    <col min="3" max="3" width="13.625" style="1" customWidth="1"/>
    <col min="4" max="5" width="11.625" style="1" customWidth="1"/>
    <col min="6" max="6" width="9.625" style="1" customWidth="1"/>
    <col min="7" max="7" width="10.625" style="1" customWidth="1"/>
    <col min="8" max="8" width="13.625" style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28</v>
      </c>
      <c r="H2" s="16" t="s">
        <v>29</v>
      </c>
    </row>
    <row r="3" spans="2:8" x14ac:dyDescent="0.3">
      <c r="B3" s="29" t="s">
        <v>6</v>
      </c>
      <c r="C3" s="26" t="s">
        <v>7</v>
      </c>
      <c r="D3" s="26" t="s">
        <v>8</v>
      </c>
      <c r="E3" s="9">
        <v>43110</v>
      </c>
      <c r="F3" s="23">
        <v>82000</v>
      </c>
      <c r="G3" s="10">
        <v>345000</v>
      </c>
      <c r="H3" s="10">
        <v>428000</v>
      </c>
    </row>
    <row r="4" spans="2:8" x14ac:dyDescent="0.3">
      <c r="B4" s="2" t="s">
        <v>9</v>
      </c>
      <c r="C4" s="3" t="s">
        <v>10</v>
      </c>
      <c r="D4" s="3" t="s">
        <v>11</v>
      </c>
      <c r="E4" s="4">
        <v>43871</v>
      </c>
      <c r="F4" s="24">
        <v>31000</v>
      </c>
      <c r="G4" s="5">
        <v>22500</v>
      </c>
      <c r="H4" s="5">
        <v>21800</v>
      </c>
    </row>
    <row r="5" spans="2:8" x14ac:dyDescent="0.3">
      <c r="B5" s="2" t="s">
        <v>12</v>
      </c>
      <c r="C5" s="3" t="s">
        <v>13</v>
      </c>
      <c r="D5" s="3" t="s">
        <v>8</v>
      </c>
      <c r="E5" s="4">
        <v>42865</v>
      </c>
      <c r="F5" s="24">
        <v>42000</v>
      </c>
      <c r="G5" s="5">
        <v>83000</v>
      </c>
      <c r="H5" s="5">
        <v>102000</v>
      </c>
    </row>
    <row r="6" spans="2:8" x14ac:dyDescent="0.3">
      <c r="B6" s="2" t="s">
        <v>14</v>
      </c>
      <c r="C6" s="3" t="s">
        <v>15</v>
      </c>
      <c r="D6" s="3" t="s">
        <v>16</v>
      </c>
      <c r="E6" s="4">
        <v>43534</v>
      </c>
      <c r="F6" s="24">
        <v>38000</v>
      </c>
      <c r="G6" s="5">
        <v>28000</v>
      </c>
      <c r="H6" s="5">
        <v>33500</v>
      </c>
    </row>
    <row r="7" spans="2:8" x14ac:dyDescent="0.3">
      <c r="B7" s="2" t="s">
        <v>17</v>
      </c>
      <c r="C7" s="3" t="s">
        <v>18</v>
      </c>
      <c r="D7" s="3" t="s">
        <v>16</v>
      </c>
      <c r="E7" s="4">
        <v>43200</v>
      </c>
      <c r="F7" s="24">
        <v>49000</v>
      </c>
      <c r="G7" s="5">
        <v>19700</v>
      </c>
      <c r="H7" s="5">
        <v>18800</v>
      </c>
    </row>
    <row r="8" spans="2:8" x14ac:dyDescent="0.3">
      <c r="B8" s="2" t="s">
        <v>19</v>
      </c>
      <c r="C8" s="3" t="s">
        <v>20</v>
      </c>
      <c r="D8" s="3" t="s">
        <v>11</v>
      </c>
      <c r="E8" s="4">
        <v>43018</v>
      </c>
      <c r="F8" s="24">
        <v>25000</v>
      </c>
      <c r="G8" s="5">
        <v>7800</v>
      </c>
      <c r="H8" s="5">
        <v>8100</v>
      </c>
    </row>
    <row r="9" spans="2:8" x14ac:dyDescent="0.3">
      <c r="B9" s="2" t="s">
        <v>21</v>
      </c>
      <c r="C9" s="3" t="s">
        <v>22</v>
      </c>
      <c r="D9" s="3" t="s">
        <v>8</v>
      </c>
      <c r="E9" s="4">
        <v>43871</v>
      </c>
      <c r="F9" s="24">
        <v>43000</v>
      </c>
      <c r="G9" s="5">
        <v>113000</v>
      </c>
      <c r="H9" s="5">
        <v>175000</v>
      </c>
    </row>
    <row r="10" spans="2:8" ht="14.25" thickBot="1" x14ac:dyDescent="0.35">
      <c r="B10" s="27" t="s">
        <v>23</v>
      </c>
      <c r="C10" s="28" t="s">
        <v>24</v>
      </c>
      <c r="D10" s="28" t="s">
        <v>16</v>
      </c>
      <c r="E10" s="12">
        <v>43595</v>
      </c>
      <c r="F10" s="25">
        <v>54000</v>
      </c>
      <c r="G10" s="13">
        <v>76000</v>
      </c>
      <c r="H10" s="13">
        <v>93500</v>
      </c>
    </row>
    <row r="12" spans="2:8" ht="14.25" thickBot="1" x14ac:dyDescent="0.35"/>
    <row r="13" spans="2:8" ht="14.25" thickBot="1" x14ac:dyDescent="0.35">
      <c r="B13" s="15" t="s">
        <v>2</v>
      </c>
      <c r="C13" s="15" t="s">
        <v>4</v>
      </c>
    </row>
    <row r="14" spans="2:8" x14ac:dyDescent="0.3">
      <c r="B14" s="1" t="s">
        <v>32</v>
      </c>
      <c r="C14" s="1" t="s">
        <v>33</v>
      </c>
    </row>
    <row r="18" spans="2:5" ht="27.75" thickBot="1" x14ac:dyDescent="0.35">
      <c r="B18" s="38" t="s">
        <v>1</v>
      </c>
      <c r="C18" s="39" t="s">
        <v>2</v>
      </c>
      <c r="D18" s="39" t="s">
        <v>4</v>
      </c>
      <c r="E18" s="40" t="s">
        <v>28</v>
      </c>
    </row>
    <row r="19" spans="2:5" x14ac:dyDescent="0.3">
      <c r="B19" s="36" t="s">
        <v>10</v>
      </c>
      <c r="C19" s="34" t="s">
        <v>11</v>
      </c>
      <c r="D19" s="35">
        <v>31000</v>
      </c>
      <c r="E19" s="37">
        <v>22500</v>
      </c>
    </row>
    <row r="20" spans="2:5" x14ac:dyDescent="0.3">
      <c r="B20" s="36" t="s">
        <v>15</v>
      </c>
      <c r="C20" s="34" t="s">
        <v>16</v>
      </c>
      <c r="D20" s="35">
        <v>38000</v>
      </c>
      <c r="E20" s="37">
        <v>28000</v>
      </c>
    </row>
    <row r="21" spans="2:5" x14ac:dyDescent="0.3">
      <c r="B21" s="36" t="s">
        <v>18</v>
      </c>
      <c r="C21" s="34" t="s">
        <v>16</v>
      </c>
      <c r="D21" s="35">
        <v>49000</v>
      </c>
      <c r="E21" s="37">
        <v>19700</v>
      </c>
    </row>
    <row r="22" spans="2:5" x14ac:dyDescent="0.3">
      <c r="B22" s="41" t="s">
        <v>20</v>
      </c>
      <c r="C22" s="42" t="s">
        <v>11</v>
      </c>
      <c r="D22" s="43">
        <v>25000</v>
      </c>
      <c r="E22" s="44">
        <v>7800</v>
      </c>
    </row>
  </sheetData>
  <phoneticPr fontId="2" type="noConversion"/>
  <conditionalFormatting sqref="H3:H10">
    <cfRule type="dataBar" priority="1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{E4861DA4-3C7F-430D-ACC8-44CC16270D05}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861DA4-3C7F-430D-ACC8-44CC16270D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J4" sqref="J4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6" width="13.125" style="1" customWidth="1"/>
    <col min="7" max="7" width="13.125" style="1" bestFit="1" customWidth="1"/>
    <col min="8" max="8" width="13.125" style="1" customWidth="1"/>
    <col min="9" max="9" width="18" style="1" bestFit="1" customWidth="1"/>
    <col min="10" max="10" width="18" style="1" customWidth="1"/>
    <col min="11" max="16384" width="9" style="1"/>
  </cols>
  <sheetData>
    <row r="2" spans="2:10" ht="16.5" x14ac:dyDescent="0.3">
      <c r="B2" s="51"/>
      <c r="C2" s="52" t="s">
        <v>2</v>
      </c>
      <c r="D2" s="51"/>
      <c r="E2" s="51"/>
      <c r="F2" s="51"/>
      <c r="G2" s="51"/>
      <c r="H2" s="51"/>
      <c r="I2"/>
      <c r="J2"/>
    </row>
    <row r="3" spans="2:10" ht="16.5" x14ac:dyDescent="0.3">
      <c r="B3" s="51"/>
      <c r="C3" s="54" t="s">
        <v>16</v>
      </c>
      <c r="D3" s="53"/>
      <c r="E3" s="54" t="s">
        <v>11</v>
      </c>
      <c r="F3" s="53"/>
      <c r="G3" s="54" t="s">
        <v>8</v>
      </c>
      <c r="H3" s="53"/>
      <c r="I3"/>
      <c r="J3"/>
    </row>
    <row r="4" spans="2:10" ht="16.5" x14ac:dyDescent="0.3">
      <c r="B4" s="52" t="s">
        <v>3</v>
      </c>
      <c r="C4" s="55" t="s">
        <v>39</v>
      </c>
      <c r="D4" s="55" t="s">
        <v>40</v>
      </c>
      <c r="E4" s="55" t="s">
        <v>39</v>
      </c>
      <c r="F4" s="55" t="s">
        <v>40</v>
      </c>
      <c r="G4" s="55" t="s">
        <v>39</v>
      </c>
      <c r="H4" s="55" t="s">
        <v>40</v>
      </c>
      <c r="I4"/>
      <c r="J4"/>
    </row>
    <row r="5" spans="2:10" ht="16.5" x14ac:dyDescent="0.3">
      <c r="B5" s="56" t="s">
        <v>35</v>
      </c>
      <c r="C5" s="56">
        <v>0</v>
      </c>
      <c r="D5" s="56">
        <v>0</v>
      </c>
      <c r="E5" s="56">
        <v>1</v>
      </c>
      <c r="F5" s="56">
        <v>25000</v>
      </c>
      <c r="G5" s="56">
        <v>1</v>
      </c>
      <c r="H5" s="56">
        <v>42000</v>
      </c>
      <c r="I5"/>
      <c r="J5"/>
    </row>
    <row r="6" spans="2:10" ht="16.5" x14ac:dyDescent="0.3">
      <c r="B6" s="56" t="s">
        <v>36</v>
      </c>
      <c r="C6" s="56">
        <v>1</v>
      </c>
      <c r="D6" s="56">
        <v>49000</v>
      </c>
      <c r="E6" s="56">
        <v>0</v>
      </c>
      <c r="F6" s="56">
        <v>0</v>
      </c>
      <c r="G6" s="56">
        <v>1</v>
      </c>
      <c r="H6" s="56">
        <v>82000</v>
      </c>
      <c r="I6"/>
      <c r="J6"/>
    </row>
    <row r="7" spans="2:10" ht="16.5" x14ac:dyDescent="0.3">
      <c r="B7" s="56" t="s">
        <v>37</v>
      </c>
      <c r="C7" s="56">
        <v>2</v>
      </c>
      <c r="D7" s="56">
        <v>38000</v>
      </c>
      <c r="E7" s="56">
        <v>0</v>
      </c>
      <c r="F7" s="56">
        <v>0</v>
      </c>
      <c r="G7" s="56">
        <v>0</v>
      </c>
      <c r="H7" s="56">
        <v>0</v>
      </c>
      <c r="I7"/>
      <c r="J7"/>
    </row>
    <row r="8" spans="2:10" ht="16.5" x14ac:dyDescent="0.3">
      <c r="B8" s="56" t="s">
        <v>38</v>
      </c>
      <c r="C8" s="56">
        <v>0</v>
      </c>
      <c r="D8" s="56">
        <v>0</v>
      </c>
      <c r="E8" s="56">
        <v>1</v>
      </c>
      <c r="F8" s="56">
        <v>31000</v>
      </c>
      <c r="G8" s="56">
        <v>1</v>
      </c>
      <c r="H8" s="56">
        <v>43000</v>
      </c>
      <c r="I8"/>
      <c r="J8"/>
    </row>
    <row r="9" spans="2:10" ht="16.5" x14ac:dyDescent="0.3">
      <c r="B9" s="56" t="s">
        <v>34</v>
      </c>
      <c r="C9" s="56">
        <v>3</v>
      </c>
      <c r="D9" s="56">
        <v>38000</v>
      </c>
      <c r="E9" s="56">
        <v>2</v>
      </c>
      <c r="F9" s="56">
        <v>25000</v>
      </c>
      <c r="G9" s="56">
        <v>3</v>
      </c>
      <c r="H9" s="56">
        <v>42000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</row>
    <row r="20" spans="2:6" ht="16.5" x14ac:dyDescent="0.3">
      <c r="B20"/>
    </row>
    <row r="21" spans="2:6" ht="16.5" x14ac:dyDescent="0.3">
      <c r="B21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2023-06-08T07:40:04Z</dcterms:modified>
</cp:coreProperties>
</file>