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3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컬러">제1작업!$E$5:$E$12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G9" i="3"/>
  <c r="G5" i="3"/>
  <c r="G17" i="3" s="1"/>
  <c r="C16" i="3"/>
  <c r="C10" i="3"/>
  <c r="C6" i="3"/>
  <c r="C18" i="3" s="1"/>
  <c r="H11" i="2"/>
  <c r="J14" i="1"/>
  <c r="E14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E13" i="1" l="1"/>
  <c r="J13" i="1"/>
</calcChain>
</file>

<file path=xl/sharedStrings.xml><?xml version="1.0" encoding="utf-8"?>
<sst xmlns="http://schemas.openxmlformats.org/spreadsheetml/2006/main" count="148" uniqueCount="55">
  <si>
    <t>코드</t>
    <phoneticPr fontId="3" type="noConversion"/>
  </si>
  <si>
    <t>상품명</t>
    <phoneticPr fontId="3" type="noConversion"/>
  </si>
  <si>
    <t>품목</t>
    <phoneticPr fontId="3" type="noConversion"/>
  </si>
  <si>
    <t>컬러</t>
    <phoneticPr fontId="3" type="noConversion"/>
  </si>
  <si>
    <t>리뷰
(개)</t>
    <phoneticPr fontId="3" type="noConversion"/>
  </si>
  <si>
    <t>판매가격
(원)</t>
    <phoneticPr fontId="3" type="noConversion"/>
  </si>
  <si>
    <t>연령</t>
    <phoneticPr fontId="3" type="noConversion"/>
  </si>
  <si>
    <t>회원구분</t>
    <phoneticPr fontId="3" type="noConversion"/>
  </si>
  <si>
    <t>순위</t>
    <phoneticPr fontId="3" type="noConversion"/>
  </si>
  <si>
    <t>EW150</t>
    <phoneticPr fontId="3" type="noConversion"/>
  </si>
  <si>
    <t>BR147</t>
    <phoneticPr fontId="3" type="noConversion"/>
  </si>
  <si>
    <t>RR251</t>
    <phoneticPr fontId="3" type="noConversion"/>
  </si>
  <si>
    <t>NY239</t>
    <phoneticPr fontId="3" type="noConversion"/>
  </si>
  <si>
    <t>EY145</t>
    <phoneticPr fontId="3" type="noConversion"/>
  </si>
  <si>
    <t>NR236</t>
    <phoneticPr fontId="3" type="noConversion"/>
  </si>
  <si>
    <t>RW143</t>
    <phoneticPr fontId="3" type="noConversion"/>
  </si>
  <si>
    <t>ER128</t>
    <phoneticPr fontId="3" type="noConversion"/>
  </si>
  <si>
    <t>로즈 컬러 개수</t>
    <phoneticPr fontId="3" type="noConversion"/>
  </si>
  <si>
    <t>귀걸이 품목의 판매가격(원) 평균</t>
    <phoneticPr fontId="3" type="noConversion"/>
  </si>
  <si>
    <t>크리스탈드롭</t>
  </si>
  <si>
    <t>크리스탈드롭</t>
    <phoneticPr fontId="3" type="noConversion"/>
  </si>
  <si>
    <t>트위스트</t>
    <phoneticPr fontId="3" type="noConversion"/>
  </si>
  <si>
    <t>심플투라인</t>
    <phoneticPr fontId="3" type="noConversion"/>
  </si>
  <si>
    <t>볼드체인</t>
    <phoneticPr fontId="3" type="noConversion"/>
  </si>
  <si>
    <t>미니하트</t>
    <phoneticPr fontId="3" type="noConversion"/>
  </si>
  <si>
    <t>이니셜스틱</t>
    <phoneticPr fontId="3" type="noConversion"/>
  </si>
  <si>
    <t>행운물고기</t>
    <phoneticPr fontId="3" type="noConversion"/>
  </si>
  <si>
    <t>블랙플라워</t>
    <phoneticPr fontId="3" type="noConversion"/>
  </si>
  <si>
    <t>귀걸이</t>
    <phoneticPr fontId="3" type="noConversion"/>
  </si>
  <si>
    <t>팔찌</t>
    <phoneticPr fontId="3" type="noConversion"/>
  </si>
  <si>
    <t>반지</t>
    <phoneticPr fontId="3" type="noConversion"/>
  </si>
  <si>
    <t>목걸이</t>
    <phoneticPr fontId="3" type="noConversion"/>
  </si>
  <si>
    <t>귀걸이</t>
    <phoneticPr fontId="3" type="noConversion"/>
  </si>
  <si>
    <t>귀걸이</t>
    <phoneticPr fontId="3" type="noConversion"/>
  </si>
  <si>
    <t>화이트</t>
    <phoneticPr fontId="3" type="noConversion"/>
  </si>
  <si>
    <t>로즈</t>
    <phoneticPr fontId="3" type="noConversion"/>
  </si>
  <si>
    <t>로즈</t>
    <phoneticPr fontId="3" type="noConversion"/>
  </si>
  <si>
    <t>옐로우</t>
    <phoneticPr fontId="3" type="noConversion"/>
  </si>
  <si>
    <t>옐로우</t>
    <phoneticPr fontId="3" type="noConversion"/>
  </si>
  <si>
    <t>화이트</t>
    <phoneticPr fontId="3" type="noConversion"/>
  </si>
  <si>
    <t>로즈</t>
    <phoneticPr fontId="3" type="noConversion"/>
  </si>
  <si>
    <t>최대 판매가격(원)</t>
    <phoneticPr fontId="3" type="noConversion"/>
  </si>
  <si>
    <t>상품명</t>
    <phoneticPr fontId="3" type="noConversion"/>
  </si>
  <si>
    <t>리뷰
(개)</t>
    <phoneticPr fontId="3" type="noConversion"/>
  </si>
  <si>
    <t>전체 개수</t>
  </si>
  <si>
    <t>판매가격(원) 전체평균</t>
    <phoneticPr fontId="3" type="noConversion"/>
  </si>
  <si>
    <t>R*</t>
    <phoneticPr fontId="3" type="noConversion"/>
  </si>
  <si>
    <t>&lt;=50</t>
    <phoneticPr fontId="3" type="noConversion"/>
  </si>
  <si>
    <t>화이트 개수</t>
  </si>
  <si>
    <t>옐로우 개수</t>
  </si>
  <si>
    <t>로즈 개수</t>
  </si>
  <si>
    <t>화이트 평균</t>
  </si>
  <si>
    <t>옐로우 평균</t>
  </si>
  <si>
    <t>로즈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</si>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</sst>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&quot;대&quot;"/>
    <numFmt numFmtId="177" formatCode="#,##0&quot;위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41" fontId="2" fillId="0" borderId="0" xfId="1" applyFont="1" applyBorder="1" applyAlignment="1">
      <alignment horizontal="right" vertical="center"/>
    </xf>
    <xf numFmtId="176" fontId="2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41" fontId="2" fillId="0" borderId="17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7" fontId="2" fillId="0" borderId="10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1" fontId="2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2"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화이트 및 로즈 컬러 구매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제1작업!$H$4</c:f>
              <c:strCache>
                <c:ptCount val="1"/>
                <c:pt idx="0">
                  <c:v>연령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(제1작업!$C$5,제1작업!$C$6,제1작업!$C$7,제1작업!$C$10,제1작업!$C$11,제1작업!$C$12)</c:f>
              <c:strCache>
                <c:ptCount val="6"/>
                <c:pt idx="0">
                  <c:v>크리스탈드롭</c:v>
                </c:pt>
                <c:pt idx="1">
                  <c:v>트위스트</c:v>
                </c:pt>
                <c:pt idx="2">
                  <c:v>심플투라인</c:v>
                </c:pt>
                <c:pt idx="3">
                  <c:v>이니셜스틱</c:v>
                </c:pt>
                <c:pt idx="4">
                  <c:v>행운물고기</c:v>
                </c:pt>
                <c:pt idx="5">
                  <c:v>블랙플라워</c:v>
                </c:pt>
              </c:strCache>
            </c:strRef>
          </c:cat>
          <c:val>
            <c:numRef>
              <c:f>(제1작업!$H$5,제1작업!$H$6,제1작업!$H$7,제1작업!$H$10,제1작업!$H$11,제1작업!$H$12)</c:f>
              <c:numCache>
                <c:formatCode>#,##0"대"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20</c:v>
                </c:pt>
                <c:pt idx="3">
                  <c:v>40</c:v>
                </c:pt>
                <c:pt idx="4">
                  <c:v>20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12-4D67-A845-A056D34A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298895"/>
        <c:axId val="1830297647"/>
      </c:barChart>
      <c:lineChart>
        <c:grouping val="standard"/>
        <c:varyColors val="0"/>
        <c:ser>
          <c:idx val="0"/>
          <c:order val="0"/>
          <c:tx>
            <c:v>판매가격(원)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112-4D67-A845-A056D34AFC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(제1작업!$C$5,제1작업!$C$6,제1작업!$C$7,제1작업!$C$10,제1작업!$C$11,제1작업!$C$12)</c:f>
              <c:strCache>
                <c:ptCount val="6"/>
                <c:pt idx="0">
                  <c:v>크리스탈드롭</c:v>
                </c:pt>
                <c:pt idx="1">
                  <c:v>트위스트</c:v>
                </c:pt>
                <c:pt idx="2">
                  <c:v>심플투라인</c:v>
                </c:pt>
                <c:pt idx="3">
                  <c:v>이니셜스틱</c:v>
                </c:pt>
                <c:pt idx="4">
                  <c:v>행운물고기</c:v>
                </c:pt>
                <c:pt idx="5">
                  <c:v>블랙플라워</c:v>
                </c:pt>
              </c:strCache>
            </c:strRef>
          </c:cat>
          <c:val>
            <c:numRef>
              <c:f>(제1작업!$G$5,제1작업!$G$6,제1작업!$G$7,제1작업!$G$10,제1작업!$G$11,제1작업!$G$12)</c:f>
              <c:numCache>
                <c:formatCode>_(* #,##0_);_(* \(#,##0\);_(* "-"_);_(@_)</c:formatCode>
                <c:ptCount val="6"/>
                <c:pt idx="0">
                  <c:v>27000</c:v>
                </c:pt>
                <c:pt idx="1">
                  <c:v>41000</c:v>
                </c:pt>
                <c:pt idx="2">
                  <c:v>39000</c:v>
                </c:pt>
                <c:pt idx="3">
                  <c:v>63000</c:v>
                </c:pt>
                <c:pt idx="4">
                  <c:v>71000</c:v>
                </c:pt>
                <c:pt idx="5">
                  <c:v>34000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2-4D67-A845-A056D34AF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905903"/>
        <c:axId val="2009905071"/>
      </c:lineChart>
      <c:catAx>
        <c:axId val="183029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0297647"/>
        <c:crosses val="autoZero"/>
        <c:auto val="1"/>
        <c:lblAlgn val="ctr"/>
        <c:lblOffset val="100"/>
        <c:noMultiLvlLbl val="0"/>
      </c:catAx>
      <c:valAx>
        <c:axId val="18302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대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830298895"/>
        <c:crosses val="autoZero"/>
        <c:crossBetween val="between"/>
      </c:valAx>
      <c:valAx>
        <c:axId val="2009905071"/>
        <c:scaling>
          <c:orientation val="minMax"/>
        </c:scaling>
        <c:delete val="0"/>
        <c:axPos val="r"/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2009905903"/>
        <c:crosses val="max"/>
        <c:crossBetween val="between"/>
        <c:majorUnit val="20000"/>
      </c:valAx>
      <c:catAx>
        <c:axId val="2009905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9905071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14007</xdr:colOff>
      <xdr:row>0</xdr:row>
      <xdr:rowOff>70037</xdr:rowOff>
    </xdr:from>
    <xdr:to>
      <xdr:col>6</xdr:col>
      <xdr:colOff>595311</xdr:colOff>
      <xdr:row>2</xdr:row>
      <xdr:rowOff>203108</xdr:rowOff>
    </xdr:to>
    <xdr:sp macro="" textlink="">
      <xdr:nvSpPr>
        <xdr:cNvPr id="2" name="사다리꼴 1"/>
        <xdr:cNvSpPr/>
      </xdr:nvSpPr>
      <xdr:spPr>
        <a:xfrm>
          <a:off x="140073" y="70037"/>
          <a:ext cx="3732959" cy="672354"/>
        </a:xfrm>
        <a:prstGeom prst="trapezoid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패션 쥬얼리 구매 현황</a:t>
          </a:r>
        </a:p>
      </xdr:txBody>
    </xdr:sp>
    <xdr:clientData/>
  </xdr:twoCellAnchor>
  <xdr:twoCellAnchor editAs="oneCell">
    <xdr:from>
      <xdr:col>6</xdr:col>
      <xdr:colOff>693363</xdr:colOff>
      <xdr:row>0</xdr:row>
      <xdr:rowOff>56029</xdr:rowOff>
    </xdr:from>
    <xdr:to>
      <xdr:col>9</xdr:col>
      <xdr:colOff>561712</xdr:colOff>
      <xdr:row>2</xdr:row>
      <xdr:rowOff>224117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1084" y="56029"/>
          <a:ext cx="2333643" cy="672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0.50839</cdr:x>
      <cdr:y>0.1181</cdr:y>
    </cdr:from>
    <cdr:to>
      <cdr:x>0.63423</cdr:x>
      <cdr:y>0.1887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4731270" y="718279"/>
          <a:ext cx="1171107" cy="429405"/>
        </a:xfrm>
        <a:prstGeom xmlns:a="http://schemas.openxmlformats.org/drawingml/2006/main" prst="wedgeRoundRectCallout">
          <a:avLst>
            <a:gd name="adj1" fmla="val 76500"/>
            <a:gd name="adj2" fmla="val -1022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 판매가격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zoomScale="136" zoomScaleNormal="136" workbookViewId="0">
      <selection activeCell="H23" sqref="H23"/>
    </sheetView>
  </sheetViews>
  <sheetFormatPr defaultRowHeight="13.5" x14ac:dyDescent="0.3"/>
  <cols>
    <col min="1" max="1" width="1.625" style="1" customWidth="1"/>
    <col min="2" max="2" width="8.375" style="1" bestFit="1" customWidth="1"/>
    <col min="3" max="3" width="13" style="1" bestFit="1" customWidth="1"/>
    <col min="4" max="5" width="7.75" style="1" bestFit="1" customWidth="1"/>
    <col min="6" max="6" width="7.375" style="1" bestFit="1" customWidth="1"/>
    <col min="7" max="7" width="10.375" style="1" bestFit="1" customWidth="1"/>
    <col min="8" max="8" width="13" style="1" bestFit="1" customWidth="1"/>
    <col min="9" max="9" width="9" style="1"/>
    <col min="10" max="10" width="9.125" style="1" bestFit="1" customWidth="1"/>
    <col min="11" max="11" width="9" style="1"/>
    <col min="12" max="12" width="3.125" style="1" customWidth="1"/>
    <col min="13" max="16384" width="9" style="1"/>
  </cols>
  <sheetData>
    <row r="1" spans="2:10" ht="18.75" customHeight="1" x14ac:dyDescent="0.3"/>
    <row r="2" spans="2:10" ht="21" customHeight="1" x14ac:dyDescent="0.3"/>
    <row r="3" spans="2:10" ht="21.75" customHeight="1" thickBot="1" x14ac:dyDescent="0.35"/>
    <row r="4" spans="2:10" ht="27.75" thickBot="1" x14ac:dyDescent="0.35">
      <c r="B4" s="13" t="s">
        <v>0</v>
      </c>
      <c r="C4" s="14" t="s">
        <v>1</v>
      </c>
      <c r="D4" s="14" t="s">
        <v>2</v>
      </c>
      <c r="E4" s="14" t="s">
        <v>3</v>
      </c>
      <c r="F4" s="15" t="s">
        <v>4</v>
      </c>
      <c r="G4" s="15" t="s">
        <v>5</v>
      </c>
      <c r="H4" s="14" t="s">
        <v>6</v>
      </c>
      <c r="I4" s="14" t="s">
        <v>7</v>
      </c>
      <c r="J4" s="16" t="s">
        <v>8</v>
      </c>
    </row>
    <row r="5" spans="2:10" x14ac:dyDescent="0.3">
      <c r="B5" s="4" t="s">
        <v>9</v>
      </c>
      <c r="C5" s="5" t="s">
        <v>20</v>
      </c>
      <c r="D5" s="5" t="s">
        <v>28</v>
      </c>
      <c r="E5" s="5" t="s">
        <v>34</v>
      </c>
      <c r="F5" s="10">
        <v>346</v>
      </c>
      <c r="G5" s="10">
        <v>27000</v>
      </c>
      <c r="H5" s="19">
        <v>40</v>
      </c>
      <c r="I5" s="5" t="str">
        <f>IF(MID(B5,3,1)="1","회원","비회원")</f>
        <v>회원</v>
      </c>
      <c r="J5" s="33">
        <f>_xlfn.RANK.EQ(F5,$F$5:$F$12,0)</f>
        <v>1</v>
      </c>
    </row>
    <row r="6" spans="2:10" x14ac:dyDescent="0.3">
      <c r="B6" s="6" t="s">
        <v>10</v>
      </c>
      <c r="C6" s="2" t="s">
        <v>21</v>
      </c>
      <c r="D6" s="2" t="s">
        <v>29</v>
      </c>
      <c r="E6" s="2" t="s">
        <v>35</v>
      </c>
      <c r="F6" s="3">
        <v>10</v>
      </c>
      <c r="G6" s="3">
        <v>41000</v>
      </c>
      <c r="H6" s="20">
        <v>20</v>
      </c>
      <c r="I6" s="2" t="str">
        <f t="shared" ref="I6:I12" si="0">IF(MID(B6,3,1)="1","회원","비회원")</f>
        <v>회원</v>
      </c>
      <c r="J6" s="34">
        <f t="shared" ref="J6:J12" si="1">_xlfn.RANK.EQ(F6,$F$5:$F$12,0)</f>
        <v>8</v>
      </c>
    </row>
    <row r="7" spans="2:10" x14ac:dyDescent="0.3">
      <c r="B7" s="6" t="s">
        <v>11</v>
      </c>
      <c r="C7" s="2" t="s">
        <v>22</v>
      </c>
      <c r="D7" s="2" t="s">
        <v>30</v>
      </c>
      <c r="E7" s="2" t="s">
        <v>36</v>
      </c>
      <c r="F7" s="3">
        <v>40</v>
      </c>
      <c r="G7" s="3">
        <v>39000</v>
      </c>
      <c r="H7" s="20">
        <v>20</v>
      </c>
      <c r="I7" s="2" t="str">
        <f t="shared" si="0"/>
        <v>비회원</v>
      </c>
      <c r="J7" s="34">
        <f t="shared" si="1"/>
        <v>7</v>
      </c>
    </row>
    <row r="8" spans="2:10" x14ac:dyDescent="0.3">
      <c r="B8" s="6" t="s">
        <v>12</v>
      </c>
      <c r="C8" s="2" t="s">
        <v>23</v>
      </c>
      <c r="D8" s="2" t="s">
        <v>31</v>
      </c>
      <c r="E8" s="2" t="s">
        <v>37</v>
      </c>
      <c r="F8" s="3">
        <v>131</v>
      </c>
      <c r="G8" s="3">
        <v>98000</v>
      </c>
      <c r="H8" s="20">
        <v>50</v>
      </c>
      <c r="I8" s="2" t="str">
        <f t="shared" si="0"/>
        <v>비회원</v>
      </c>
      <c r="J8" s="34">
        <f t="shared" si="1"/>
        <v>3</v>
      </c>
    </row>
    <row r="9" spans="2:10" x14ac:dyDescent="0.3">
      <c r="B9" s="6" t="s">
        <v>13</v>
      </c>
      <c r="C9" s="2" t="s">
        <v>24</v>
      </c>
      <c r="D9" s="2" t="s">
        <v>32</v>
      </c>
      <c r="E9" s="2" t="s">
        <v>38</v>
      </c>
      <c r="F9" s="3">
        <v>79</v>
      </c>
      <c r="G9" s="3">
        <v>55000</v>
      </c>
      <c r="H9" s="20">
        <v>30</v>
      </c>
      <c r="I9" s="2" t="str">
        <f t="shared" si="0"/>
        <v>회원</v>
      </c>
      <c r="J9" s="34">
        <f t="shared" si="1"/>
        <v>5</v>
      </c>
    </row>
    <row r="10" spans="2:10" x14ac:dyDescent="0.3">
      <c r="B10" s="6" t="s">
        <v>14</v>
      </c>
      <c r="C10" s="2" t="s">
        <v>25</v>
      </c>
      <c r="D10" s="2" t="s">
        <v>31</v>
      </c>
      <c r="E10" s="2" t="s">
        <v>36</v>
      </c>
      <c r="F10" s="3">
        <v>73</v>
      </c>
      <c r="G10" s="3">
        <v>63000</v>
      </c>
      <c r="H10" s="20">
        <v>40</v>
      </c>
      <c r="I10" s="2" t="str">
        <f t="shared" si="0"/>
        <v>비회원</v>
      </c>
      <c r="J10" s="34">
        <f t="shared" si="1"/>
        <v>6</v>
      </c>
    </row>
    <row r="11" spans="2:10" x14ac:dyDescent="0.3">
      <c r="B11" s="6" t="s">
        <v>15</v>
      </c>
      <c r="C11" s="2" t="s">
        <v>26</v>
      </c>
      <c r="D11" s="2" t="s">
        <v>30</v>
      </c>
      <c r="E11" s="2" t="s">
        <v>39</v>
      </c>
      <c r="F11" s="3">
        <v>98</v>
      </c>
      <c r="G11" s="3">
        <v>71000</v>
      </c>
      <c r="H11" s="20">
        <v>20</v>
      </c>
      <c r="I11" s="2" t="str">
        <f t="shared" si="0"/>
        <v>회원</v>
      </c>
      <c r="J11" s="34">
        <f t="shared" si="1"/>
        <v>4</v>
      </c>
    </row>
    <row r="12" spans="2:10" ht="14.25" thickBot="1" x14ac:dyDescent="0.35">
      <c r="B12" s="11" t="s">
        <v>16</v>
      </c>
      <c r="C12" s="7" t="s">
        <v>27</v>
      </c>
      <c r="D12" s="7" t="s">
        <v>33</v>
      </c>
      <c r="E12" s="7" t="s">
        <v>40</v>
      </c>
      <c r="F12" s="12">
        <v>150</v>
      </c>
      <c r="G12" s="12">
        <v>34000</v>
      </c>
      <c r="H12" s="21">
        <v>60</v>
      </c>
      <c r="I12" s="7" t="str">
        <f t="shared" si="0"/>
        <v>회원</v>
      </c>
      <c r="J12" s="35">
        <f t="shared" si="1"/>
        <v>2</v>
      </c>
    </row>
    <row r="13" spans="2:10" x14ac:dyDescent="0.3">
      <c r="B13" s="27" t="s">
        <v>17</v>
      </c>
      <c r="C13" s="28"/>
      <c r="D13" s="28"/>
      <c r="E13" s="9">
        <f>COUNTIF(컬러,E6)</f>
        <v>4</v>
      </c>
      <c r="F13" s="31"/>
      <c r="G13" s="28" t="s">
        <v>41</v>
      </c>
      <c r="H13" s="28"/>
      <c r="I13" s="28"/>
      <c r="J13" s="26">
        <f>MAX(G5:G12)</f>
        <v>98000</v>
      </c>
    </row>
    <row r="14" spans="2:10" ht="27.75" thickBot="1" x14ac:dyDescent="0.35">
      <c r="B14" s="29" t="s">
        <v>18</v>
      </c>
      <c r="C14" s="30"/>
      <c r="D14" s="30"/>
      <c r="E14" s="7">
        <f>ROUND(DAVERAGE(B4:H12,G4,D4:D5),-3)</f>
        <v>39000</v>
      </c>
      <c r="F14" s="32"/>
      <c r="G14" s="17" t="s">
        <v>42</v>
      </c>
      <c r="H14" s="7" t="s">
        <v>19</v>
      </c>
      <c r="I14" s="18" t="s">
        <v>43</v>
      </c>
      <c r="J14" s="8">
        <f>VLOOKUP(H14,C5:F12,4,FALSE)</f>
        <v>346</v>
      </c>
    </row>
    <row r="20" ht="13.5" customHeight="1" x14ac:dyDescent="0.3"/>
    <row r="21" ht="31.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1" priority="1">
      <formula>$G5&gt;=60000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zoomScale="148" zoomScaleNormal="148" workbookViewId="0">
      <selection activeCell="J10" sqref="J10"/>
    </sheetView>
  </sheetViews>
  <sheetFormatPr defaultRowHeight="13.5" x14ac:dyDescent="0.3"/>
  <cols>
    <col min="1" max="1" width="1.625" style="1" customWidth="1"/>
    <col min="2" max="2" width="11" style="1" bestFit="1" customWidth="1"/>
    <col min="3" max="3" width="13" style="1" bestFit="1" customWidth="1"/>
    <col min="4" max="4" width="9.125" style="1" bestFit="1" customWidth="1"/>
    <col min="5" max="5" width="7.125" style="1" bestFit="1" customWidth="1"/>
    <col min="6" max="6" width="6.5" style="1" bestFit="1" customWidth="1"/>
    <col min="7" max="8" width="9.125" style="1" bestFit="1" customWidth="1"/>
    <col min="9" max="16384" width="9" style="1"/>
  </cols>
  <sheetData>
    <row r="2" spans="2:8" ht="27" x14ac:dyDescent="0.3">
      <c r="B2" s="36" t="s">
        <v>0</v>
      </c>
      <c r="C2" s="36" t="s">
        <v>1</v>
      </c>
      <c r="D2" s="36" t="s">
        <v>2</v>
      </c>
      <c r="E2" s="36" t="s">
        <v>3</v>
      </c>
      <c r="F2" s="37" t="s">
        <v>4</v>
      </c>
      <c r="G2" s="37" t="s">
        <v>5</v>
      </c>
      <c r="H2" s="36" t="s">
        <v>6</v>
      </c>
    </row>
    <row r="3" spans="2:8" x14ac:dyDescent="0.3">
      <c r="B3" s="2" t="s">
        <v>9</v>
      </c>
      <c r="C3" s="2" t="s">
        <v>20</v>
      </c>
      <c r="D3" s="2" t="s">
        <v>28</v>
      </c>
      <c r="E3" s="2" t="s">
        <v>34</v>
      </c>
      <c r="F3" s="3">
        <v>346</v>
      </c>
      <c r="G3" s="3">
        <v>31000</v>
      </c>
      <c r="H3" s="20">
        <v>40</v>
      </c>
    </row>
    <row r="4" spans="2:8" x14ac:dyDescent="0.3">
      <c r="B4" s="2" t="s">
        <v>10</v>
      </c>
      <c r="C4" s="2" t="s">
        <v>21</v>
      </c>
      <c r="D4" s="2" t="s">
        <v>29</v>
      </c>
      <c r="E4" s="2" t="s">
        <v>35</v>
      </c>
      <c r="F4" s="3">
        <v>10</v>
      </c>
      <c r="G4" s="3">
        <v>41000</v>
      </c>
      <c r="H4" s="20">
        <v>20</v>
      </c>
    </row>
    <row r="5" spans="2:8" x14ac:dyDescent="0.3">
      <c r="B5" s="2" t="s">
        <v>11</v>
      </c>
      <c r="C5" s="2" t="s">
        <v>22</v>
      </c>
      <c r="D5" s="2" t="s">
        <v>30</v>
      </c>
      <c r="E5" s="2" t="s">
        <v>36</v>
      </c>
      <c r="F5" s="3">
        <v>40</v>
      </c>
      <c r="G5" s="3">
        <v>39000</v>
      </c>
      <c r="H5" s="20">
        <v>20</v>
      </c>
    </row>
    <row r="6" spans="2:8" x14ac:dyDescent="0.3">
      <c r="B6" s="2" t="s">
        <v>12</v>
      </c>
      <c r="C6" s="2" t="s">
        <v>23</v>
      </c>
      <c r="D6" s="2" t="s">
        <v>31</v>
      </c>
      <c r="E6" s="2" t="s">
        <v>37</v>
      </c>
      <c r="F6" s="3">
        <v>131</v>
      </c>
      <c r="G6" s="3">
        <v>98000</v>
      </c>
      <c r="H6" s="20">
        <v>50</v>
      </c>
    </row>
    <row r="7" spans="2:8" x14ac:dyDescent="0.3">
      <c r="B7" s="2" t="s">
        <v>13</v>
      </c>
      <c r="C7" s="2" t="s">
        <v>24</v>
      </c>
      <c r="D7" s="2" t="s">
        <v>32</v>
      </c>
      <c r="E7" s="2" t="s">
        <v>38</v>
      </c>
      <c r="F7" s="3">
        <v>79</v>
      </c>
      <c r="G7" s="3">
        <v>55000</v>
      </c>
      <c r="H7" s="20">
        <v>30</v>
      </c>
    </row>
    <row r="8" spans="2:8" x14ac:dyDescent="0.3">
      <c r="B8" s="2" t="s">
        <v>14</v>
      </c>
      <c r="C8" s="2" t="s">
        <v>25</v>
      </c>
      <c r="D8" s="2" t="s">
        <v>31</v>
      </c>
      <c r="E8" s="2" t="s">
        <v>36</v>
      </c>
      <c r="F8" s="3">
        <v>73</v>
      </c>
      <c r="G8" s="3">
        <v>63000</v>
      </c>
      <c r="H8" s="20">
        <v>40</v>
      </c>
    </row>
    <row r="9" spans="2:8" x14ac:dyDescent="0.3">
      <c r="B9" s="2" t="s">
        <v>15</v>
      </c>
      <c r="C9" s="2" t="s">
        <v>26</v>
      </c>
      <c r="D9" s="2" t="s">
        <v>30</v>
      </c>
      <c r="E9" s="2" t="s">
        <v>39</v>
      </c>
      <c r="F9" s="3">
        <v>98</v>
      </c>
      <c r="G9" s="3">
        <v>71000</v>
      </c>
      <c r="H9" s="20">
        <v>20</v>
      </c>
    </row>
    <row r="10" spans="2:8" x14ac:dyDescent="0.3">
      <c r="B10" s="2" t="s">
        <v>16</v>
      </c>
      <c r="C10" s="2" t="s">
        <v>27</v>
      </c>
      <c r="D10" s="2" t="s">
        <v>33</v>
      </c>
      <c r="E10" s="2" t="s">
        <v>40</v>
      </c>
      <c r="F10" s="3">
        <v>150</v>
      </c>
      <c r="G10" s="3">
        <v>34000</v>
      </c>
      <c r="H10" s="20">
        <v>60</v>
      </c>
    </row>
    <row r="11" spans="2:8" x14ac:dyDescent="0.3">
      <c r="B11" s="38" t="s">
        <v>45</v>
      </c>
      <c r="C11" s="38"/>
      <c r="D11" s="38"/>
      <c r="E11" s="38"/>
      <c r="F11" s="38"/>
      <c r="G11" s="38"/>
      <c r="H11" s="39">
        <f>AVERAGE(G3:G10)</f>
        <v>54000</v>
      </c>
    </row>
    <row r="14" spans="2:8" ht="27" x14ac:dyDescent="0.3">
      <c r="B14" s="36" t="s">
        <v>0</v>
      </c>
      <c r="C14" s="37" t="s">
        <v>4</v>
      </c>
    </row>
    <row r="15" spans="2:8" x14ac:dyDescent="0.3">
      <c r="B15" s="1" t="s">
        <v>46</v>
      </c>
    </row>
    <row r="16" spans="2:8" x14ac:dyDescent="0.3">
      <c r="C16" s="1" t="s">
        <v>47</v>
      </c>
    </row>
    <row r="18" spans="2:5" ht="40.5" x14ac:dyDescent="0.3">
      <c r="B18" s="36" t="s">
        <v>1</v>
      </c>
      <c r="C18" s="36" t="s">
        <v>3</v>
      </c>
      <c r="D18" s="37" t="s">
        <v>5</v>
      </c>
      <c r="E18" s="36" t="s">
        <v>6</v>
      </c>
    </row>
    <row r="19" spans="2:5" x14ac:dyDescent="0.3">
      <c r="B19" s="2" t="s">
        <v>21</v>
      </c>
      <c r="C19" s="2" t="s">
        <v>35</v>
      </c>
      <c r="D19" s="3">
        <v>41000</v>
      </c>
      <c r="E19" s="20">
        <v>20</v>
      </c>
    </row>
    <row r="20" spans="2:5" x14ac:dyDescent="0.3">
      <c r="B20" s="2" t="s">
        <v>22</v>
      </c>
      <c r="C20" s="2" t="s">
        <v>36</v>
      </c>
      <c r="D20" s="3">
        <v>39000</v>
      </c>
      <c r="E20" s="20">
        <v>20</v>
      </c>
    </row>
    <row r="21" spans="2:5" x14ac:dyDescent="0.3">
      <c r="B21" s="2" t="s">
        <v>26</v>
      </c>
      <c r="C21" s="2" t="s">
        <v>34</v>
      </c>
      <c r="D21" s="3">
        <v>71000</v>
      </c>
      <c r="E21" s="20">
        <v>20</v>
      </c>
    </row>
  </sheetData>
  <mergeCells count="1">
    <mergeCell ref="B11:G1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zoomScale="172" zoomScaleNormal="172" workbookViewId="0">
      <selection activeCell="I7" sqref="I7"/>
    </sheetView>
  </sheetViews>
  <sheetFormatPr defaultRowHeight="13.5" x14ac:dyDescent="0.3"/>
  <cols>
    <col min="1" max="1" width="1.625" style="1" customWidth="1"/>
    <col min="2" max="2" width="8.375" style="1" bestFit="1" customWidth="1"/>
    <col min="3" max="3" width="13" style="1" bestFit="1" customWidth="1"/>
    <col min="4" max="4" width="7.75" style="1" bestFit="1" customWidth="1"/>
    <col min="5" max="5" width="12.75" style="1" bestFit="1" customWidth="1"/>
    <col min="6" max="6" width="7.375" style="1" bestFit="1" customWidth="1"/>
    <col min="7" max="7" width="10.375" style="1" bestFit="1" customWidth="1"/>
    <col min="8" max="8" width="6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3" t="s">
        <v>0</v>
      </c>
      <c r="C2" s="14" t="s">
        <v>1</v>
      </c>
      <c r="D2" s="14" t="s">
        <v>2</v>
      </c>
      <c r="E2" s="14" t="s">
        <v>3</v>
      </c>
      <c r="F2" s="15" t="s">
        <v>4</v>
      </c>
      <c r="G2" s="15" t="s">
        <v>5</v>
      </c>
      <c r="H2" s="14" t="s">
        <v>6</v>
      </c>
    </row>
    <row r="3" spans="2:8" x14ac:dyDescent="0.3">
      <c r="B3" s="4" t="s">
        <v>9</v>
      </c>
      <c r="C3" s="5" t="s">
        <v>20</v>
      </c>
      <c r="D3" s="5" t="s">
        <v>28</v>
      </c>
      <c r="E3" s="5" t="s">
        <v>34</v>
      </c>
      <c r="F3" s="10">
        <v>346</v>
      </c>
      <c r="G3" s="10">
        <v>27000</v>
      </c>
      <c r="H3" s="19">
        <v>40</v>
      </c>
    </row>
    <row r="4" spans="2:8" x14ac:dyDescent="0.3">
      <c r="B4" s="6" t="s">
        <v>15</v>
      </c>
      <c r="C4" s="2" t="s">
        <v>26</v>
      </c>
      <c r="D4" s="2" t="s">
        <v>30</v>
      </c>
      <c r="E4" s="2" t="s">
        <v>34</v>
      </c>
      <c r="F4" s="3">
        <v>98</v>
      </c>
      <c r="G4" s="3">
        <v>71000</v>
      </c>
      <c r="H4" s="20">
        <v>20</v>
      </c>
    </row>
    <row r="5" spans="2:8" x14ac:dyDescent="0.3">
      <c r="B5" s="6"/>
      <c r="C5" s="2"/>
      <c r="D5" s="2"/>
      <c r="E5" s="40" t="s">
        <v>51</v>
      </c>
      <c r="F5" s="3"/>
      <c r="G5" s="3">
        <f>SUBTOTAL(1,G3:G4)</f>
        <v>49000</v>
      </c>
      <c r="H5" s="20"/>
    </row>
    <row r="6" spans="2:8" x14ac:dyDescent="0.3">
      <c r="B6" s="6"/>
      <c r="C6" s="2">
        <f>SUBTOTAL(3,C3:C4)</f>
        <v>2</v>
      </c>
      <c r="D6" s="2"/>
      <c r="E6" s="40" t="s">
        <v>48</v>
      </c>
      <c r="F6" s="3"/>
      <c r="G6" s="3"/>
      <c r="H6" s="20"/>
    </row>
    <row r="7" spans="2:8" x14ac:dyDescent="0.3">
      <c r="B7" s="6" t="s">
        <v>12</v>
      </c>
      <c r="C7" s="2" t="s">
        <v>23</v>
      </c>
      <c r="D7" s="2" t="s">
        <v>31</v>
      </c>
      <c r="E7" s="2" t="s">
        <v>37</v>
      </c>
      <c r="F7" s="3">
        <v>131</v>
      </c>
      <c r="G7" s="3">
        <v>98000</v>
      </c>
      <c r="H7" s="20">
        <v>50</v>
      </c>
    </row>
    <row r="8" spans="2:8" x14ac:dyDescent="0.3">
      <c r="B8" s="6" t="s">
        <v>13</v>
      </c>
      <c r="C8" s="2" t="s">
        <v>24</v>
      </c>
      <c r="D8" s="2" t="s">
        <v>32</v>
      </c>
      <c r="E8" s="2" t="s">
        <v>38</v>
      </c>
      <c r="F8" s="3">
        <v>79</v>
      </c>
      <c r="G8" s="3">
        <v>55000</v>
      </c>
      <c r="H8" s="20">
        <v>30</v>
      </c>
    </row>
    <row r="9" spans="2:8" x14ac:dyDescent="0.3">
      <c r="B9" s="6"/>
      <c r="C9" s="2"/>
      <c r="D9" s="2"/>
      <c r="E9" s="40" t="s">
        <v>52</v>
      </c>
      <c r="F9" s="3"/>
      <c r="G9" s="3">
        <f>SUBTOTAL(1,G7:G8)</f>
        <v>76500</v>
      </c>
      <c r="H9" s="20"/>
    </row>
    <row r="10" spans="2:8" x14ac:dyDescent="0.3">
      <c r="B10" s="6"/>
      <c r="C10" s="2">
        <f>SUBTOTAL(3,C7:C8)</f>
        <v>2</v>
      </c>
      <c r="D10" s="2"/>
      <c r="E10" s="40" t="s">
        <v>49</v>
      </c>
      <c r="F10" s="3"/>
      <c r="G10" s="3"/>
      <c r="H10" s="20"/>
    </row>
    <row r="11" spans="2:8" x14ac:dyDescent="0.3">
      <c r="B11" s="6" t="s">
        <v>10</v>
      </c>
      <c r="C11" s="2" t="s">
        <v>21</v>
      </c>
      <c r="D11" s="2" t="s">
        <v>29</v>
      </c>
      <c r="E11" s="2" t="s">
        <v>35</v>
      </c>
      <c r="F11" s="3">
        <v>10</v>
      </c>
      <c r="G11" s="3">
        <v>41000</v>
      </c>
      <c r="H11" s="20">
        <v>20</v>
      </c>
    </row>
    <row r="12" spans="2:8" x14ac:dyDescent="0.3">
      <c r="B12" s="6" t="s">
        <v>11</v>
      </c>
      <c r="C12" s="2" t="s">
        <v>22</v>
      </c>
      <c r="D12" s="2" t="s">
        <v>30</v>
      </c>
      <c r="E12" s="2" t="s">
        <v>36</v>
      </c>
      <c r="F12" s="3">
        <v>40</v>
      </c>
      <c r="G12" s="3">
        <v>39000</v>
      </c>
      <c r="H12" s="20">
        <v>20</v>
      </c>
    </row>
    <row r="13" spans="2:8" x14ac:dyDescent="0.3">
      <c r="B13" s="6" t="s">
        <v>14</v>
      </c>
      <c r="C13" s="2" t="s">
        <v>25</v>
      </c>
      <c r="D13" s="2" t="s">
        <v>31</v>
      </c>
      <c r="E13" s="2" t="s">
        <v>36</v>
      </c>
      <c r="F13" s="3">
        <v>73</v>
      </c>
      <c r="G13" s="3">
        <v>63000</v>
      </c>
      <c r="H13" s="20">
        <v>40</v>
      </c>
    </row>
    <row r="14" spans="2:8" ht="14.25" thickBot="1" x14ac:dyDescent="0.35">
      <c r="B14" s="11" t="s">
        <v>16</v>
      </c>
      <c r="C14" s="7" t="s">
        <v>27</v>
      </c>
      <c r="D14" s="7" t="s">
        <v>32</v>
      </c>
      <c r="E14" s="7" t="s">
        <v>40</v>
      </c>
      <c r="F14" s="12">
        <v>150</v>
      </c>
      <c r="G14" s="12">
        <v>34000</v>
      </c>
      <c r="H14" s="21">
        <v>60</v>
      </c>
    </row>
    <row r="15" spans="2:8" x14ac:dyDescent="0.3">
      <c r="B15" s="22"/>
      <c r="C15" s="22"/>
      <c r="D15" s="22"/>
      <c r="E15" s="25" t="s">
        <v>53</v>
      </c>
      <c r="F15" s="23"/>
      <c r="G15" s="23">
        <f>SUBTOTAL(1,G11:G14)</f>
        <v>44250</v>
      </c>
      <c r="H15" s="24"/>
    </row>
    <row r="16" spans="2:8" x14ac:dyDescent="0.3">
      <c r="B16" s="22"/>
      <c r="C16" s="22">
        <f>SUBTOTAL(3,C11:C14)</f>
        <v>4</v>
      </c>
      <c r="D16" s="22"/>
      <c r="E16" s="25" t="s">
        <v>50</v>
      </c>
      <c r="F16" s="23"/>
      <c r="G16" s="23"/>
      <c r="H16" s="24"/>
    </row>
    <row r="17" spans="2:8" x14ac:dyDescent="0.3">
      <c r="B17" s="22"/>
      <c r="C17" s="22"/>
      <c r="D17" s="22"/>
      <c r="E17" s="25" t="s">
        <v>54</v>
      </c>
      <c r="F17" s="23"/>
      <c r="G17" s="23">
        <f>SUBTOTAL(1,G3:G14)</f>
        <v>53500</v>
      </c>
      <c r="H17" s="24"/>
    </row>
    <row r="18" spans="2:8" x14ac:dyDescent="0.3">
      <c r="B18" s="22"/>
      <c r="C18" s="22">
        <f>SUBTOTAL(3,C3:C14)</f>
        <v>8</v>
      </c>
      <c r="D18" s="22"/>
      <c r="E18" s="25" t="s">
        <v>44</v>
      </c>
      <c r="F18" s="23"/>
      <c r="G18" s="23"/>
      <c r="H18" s="24"/>
    </row>
  </sheetData>
  <sortState ref="B3:H10">
    <sortCondition descending="1" ref="E3:E10"/>
  </sortState>
  <phoneticPr fontId="3" type="noConversion"/>
  <conditionalFormatting sqref="B3:H18">
    <cfRule type="expression" dxfId="0" priority="1">
      <formula>$G3&gt;=60000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컬러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2023-06-12T02:03:05Z</dcterms:created>
  <dcterms:modified xsi:type="dcterms:W3CDTF">2023-06-12T06:29:46Z</dcterms:modified>
</cp:coreProperties>
</file>