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1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E13" i="1"/>
  <c r="E14" i="1"/>
  <c r="J13" i="1"/>
  <c r="I6" i="1"/>
  <c r="I7" i="1"/>
  <c r="I8" i="1"/>
  <c r="I9" i="1"/>
  <c r="I10" i="1"/>
  <c r="I11" i="1"/>
  <c r="I12" i="1"/>
  <c r="I5" i="1"/>
  <c r="J14" i="1" l="1"/>
</calcChain>
</file>

<file path=xl/sharedStrings.xml><?xml version="1.0" encoding="utf-8"?>
<sst xmlns="http://schemas.openxmlformats.org/spreadsheetml/2006/main" count="81" uniqueCount="38">
  <si>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</si>
  <si>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</si>
  <si>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</si>
  <si>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</si>
  <si>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</si>
  <si>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</si>
  <si>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</si>
  <si>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</si>
  <si>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</si>
  <si>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</si>
  <si>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</si>
  <si>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</si>
  <si>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</si>
  <si>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</si>
  <si>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</si>
  <si>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</si>
  <si>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</si>
  <si>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</si>
  <si>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</si>
  <si>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</si>
  <si>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</si>
  <si>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</si>
  <si>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</si>
  <si>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</si>
  <si>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</si>
  <si>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</si>
  <si>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</si>
  <si>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</si>
  <si>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</si>
  <si>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</si>
  <si>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</si>
  <si>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</si>
  <si>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</si>
  <si>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</si>
  <si>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</si>
  <si>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</si>
  <si>
    <t>&gt;=1990-01-01</t>
    <phoneticPr fontId="1" type="noConversion"/>
  </si>
  <si>
    <t>단체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</si>
</sst>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4" fontId="2" fillId="0" borderId="0" xfId="0" applyNumberFormat="1" applyFont="1">
      <alignment vertical="center"/>
    </xf>
    <xf numFmtId="41" fontId="2" fillId="0" borderId="3" xfId="1" applyFont="1" applyFill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1" fontId="2" fillId="0" borderId="20" xfId="1" applyFont="1" applyFill="1" applyBorder="1" applyAlignment="1">
      <alignment horizontal="right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41" fontId="2" fillId="0" borderId="26" xfId="1" applyFont="1" applyFill="1" applyBorder="1" applyAlignment="1">
      <alignment horizontal="right" vertical="center"/>
    </xf>
    <xf numFmtId="176" fontId="2" fillId="0" borderId="26" xfId="1" applyNumberFormat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6764" y="0"/>
          <a:ext cx="4600888" cy="515139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E21" totalsRowShown="0" headerRowDxfId="0" tableBorderDxfId="5">
  <autoFilter ref="B18:E21"/>
  <tableColumns count="4">
    <tableColumn id="1" name="사원코드" dataDxfId="4"/>
    <tableColumn id="2" name="가입연수" dataDxfId="3" dataCellStyle="쉼표 [0]"/>
    <tableColumn id="3" name="월 보험료_x000a_(단위:원)" dataDxfId="2" dataCellStyle="쉼표 [0]"/>
    <tableColumn id="4" name="자기부담금" dataDxfId="1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zoomScale="205" zoomScaleNormal="205" workbookViewId="0">
      <selection activeCell="D16" sqref="D16"/>
    </sheetView>
  </sheetViews>
  <sheetFormatPr defaultRowHeight="13.5" x14ac:dyDescent="0.3"/>
  <cols>
    <col min="1" max="1" width="1.625" style="1" customWidth="1"/>
    <col min="2" max="2" width="11.375" style="1" bestFit="1" customWidth="1"/>
    <col min="3" max="3" width="9" style="1"/>
    <col min="4" max="4" width="12.625" style="1" customWidth="1"/>
    <col min="5" max="6" width="9" style="1"/>
    <col min="7" max="7" width="12.125" style="1" bestFit="1" customWidth="1"/>
    <col min="8" max="8" width="9.75" style="1" customWidth="1"/>
    <col min="9" max="9" width="9" style="1"/>
    <col min="10" max="10" width="13.25" style="1" bestFit="1" customWidth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2" t="s">
        <v>0</v>
      </c>
      <c r="C4" s="13" t="s">
        <v>9</v>
      </c>
      <c r="D4" s="13" t="s">
        <v>16</v>
      </c>
      <c r="E4" s="13" t="s">
        <v>17</v>
      </c>
      <c r="F4" s="13" t="s">
        <v>18</v>
      </c>
      <c r="G4" s="14" t="s">
        <v>26</v>
      </c>
      <c r="H4" s="13" t="s">
        <v>28</v>
      </c>
      <c r="I4" s="13" t="s">
        <v>32</v>
      </c>
      <c r="J4" s="15" t="s">
        <v>33</v>
      </c>
    </row>
    <row r="5" spans="2:15" x14ac:dyDescent="0.3">
      <c r="B5" s="16" t="s">
        <v>1</v>
      </c>
      <c r="C5" s="17" t="s">
        <v>10</v>
      </c>
      <c r="D5" s="18">
        <v>30053</v>
      </c>
      <c r="E5" s="2">
        <v>14</v>
      </c>
      <c r="F5" s="17" t="s">
        <v>19</v>
      </c>
      <c r="G5" s="22">
        <v>43600</v>
      </c>
      <c r="H5" s="2">
        <v>10000</v>
      </c>
      <c r="I5" s="17" t="str">
        <f>IF(LEFT(B5,1)="S","본부",IF(LEFT(B5,1)="D","연수원","센터"))</f>
        <v>본부</v>
      </c>
      <c r="J5" s="33">
        <f ca="1">YEAR(TODAY())-YEAR(D5)</f>
        <v>41</v>
      </c>
    </row>
    <row r="6" spans="2:15" x14ac:dyDescent="0.3">
      <c r="B6" s="19" t="s">
        <v>2</v>
      </c>
      <c r="C6" s="7" t="s">
        <v>11</v>
      </c>
      <c r="D6" s="20">
        <v>28930</v>
      </c>
      <c r="E6" s="3">
        <v>7</v>
      </c>
      <c r="F6" s="7" t="s">
        <v>20</v>
      </c>
      <c r="G6" s="23">
        <v>50000</v>
      </c>
      <c r="H6" s="3">
        <v>5000</v>
      </c>
      <c r="I6" s="7" t="str">
        <f t="shared" ref="I6:I12" si="0">IF(LEFT(B6,1)="S","본부",IF(LEFT(B6,1)="D","연수원","센터"))</f>
        <v>연수원</v>
      </c>
      <c r="J6" s="35">
        <f t="shared" ref="J6:J12" ca="1" si="1">YEAR(TODAY())-YEAR(D6)</f>
        <v>44</v>
      </c>
    </row>
    <row r="7" spans="2:15" x14ac:dyDescent="0.3">
      <c r="B7" s="19" t="s">
        <v>3</v>
      </c>
      <c r="C7" s="7" t="s">
        <v>12</v>
      </c>
      <c r="D7" s="20">
        <v>30688</v>
      </c>
      <c r="E7" s="3">
        <v>8</v>
      </c>
      <c r="F7" s="7" t="s">
        <v>21</v>
      </c>
      <c r="G7" s="23">
        <v>109000</v>
      </c>
      <c r="H7" s="3">
        <v>11500</v>
      </c>
      <c r="I7" s="7" t="str">
        <f t="shared" si="0"/>
        <v>센터</v>
      </c>
      <c r="J7" s="35">
        <f t="shared" ca="1" si="1"/>
        <v>39</v>
      </c>
    </row>
    <row r="8" spans="2:15" x14ac:dyDescent="0.3">
      <c r="B8" s="19" t="s">
        <v>4</v>
      </c>
      <c r="C8" s="7" t="s">
        <v>13</v>
      </c>
      <c r="D8" s="20">
        <v>27894</v>
      </c>
      <c r="E8" s="3">
        <v>9</v>
      </c>
      <c r="F8" s="7" t="s">
        <v>22</v>
      </c>
      <c r="G8" s="23">
        <v>26000</v>
      </c>
      <c r="H8" s="3">
        <v>10000</v>
      </c>
      <c r="I8" s="7" t="str">
        <f t="shared" si="0"/>
        <v>본부</v>
      </c>
      <c r="J8" s="35">
        <f t="shared" ca="1" si="1"/>
        <v>47</v>
      </c>
    </row>
    <row r="9" spans="2:15" x14ac:dyDescent="0.3">
      <c r="B9" s="19" t="s">
        <v>5</v>
      </c>
      <c r="C9" s="7" t="s">
        <v>27</v>
      </c>
      <c r="D9" s="20">
        <v>33496</v>
      </c>
      <c r="E9" s="3">
        <v>11</v>
      </c>
      <c r="F9" s="7" t="s">
        <v>19</v>
      </c>
      <c r="G9" s="23">
        <v>57000</v>
      </c>
      <c r="H9" s="3">
        <v>5000</v>
      </c>
      <c r="I9" s="7" t="str">
        <f t="shared" si="0"/>
        <v>연수원</v>
      </c>
      <c r="J9" s="35">
        <f t="shared" ca="1" si="1"/>
        <v>32</v>
      </c>
    </row>
    <row r="10" spans="2:15" x14ac:dyDescent="0.3">
      <c r="B10" s="19" t="s">
        <v>6</v>
      </c>
      <c r="C10" s="7" t="s">
        <v>14</v>
      </c>
      <c r="D10" s="20">
        <v>33210</v>
      </c>
      <c r="E10" s="3">
        <v>6</v>
      </c>
      <c r="F10" s="7" t="s">
        <v>23</v>
      </c>
      <c r="G10" s="23">
        <v>82000</v>
      </c>
      <c r="H10" s="3">
        <v>5000</v>
      </c>
      <c r="I10" s="7" t="str">
        <f t="shared" si="0"/>
        <v>센터</v>
      </c>
      <c r="J10" s="35">
        <f t="shared" ca="1" si="1"/>
        <v>33</v>
      </c>
    </row>
    <row r="11" spans="2:15" x14ac:dyDescent="0.3">
      <c r="B11" s="19" t="s">
        <v>7</v>
      </c>
      <c r="C11" s="7" t="s">
        <v>35</v>
      </c>
      <c r="D11" s="20">
        <v>32770</v>
      </c>
      <c r="E11" s="3">
        <v>10</v>
      </c>
      <c r="F11" s="7" t="s">
        <v>21</v>
      </c>
      <c r="G11" s="23">
        <v>32000</v>
      </c>
      <c r="H11" s="3">
        <v>12000</v>
      </c>
      <c r="I11" s="7" t="str">
        <f t="shared" si="0"/>
        <v>연수원</v>
      </c>
      <c r="J11" s="35">
        <f t="shared" ca="1" si="1"/>
        <v>34</v>
      </c>
    </row>
    <row r="12" spans="2:15" ht="14.25" thickBot="1" x14ac:dyDescent="0.35">
      <c r="B12" s="26" t="s">
        <v>8</v>
      </c>
      <c r="C12" s="27" t="s">
        <v>15</v>
      </c>
      <c r="D12" s="21">
        <v>31145</v>
      </c>
      <c r="E12" s="4">
        <v>12</v>
      </c>
      <c r="F12" s="27" t="s">
        <v>22</v>
      </c>
      <c r="G12" s="24">
        <v>25000</v>
      </c>
      <c r="H12" s="4">
        <v>10000</v>
      </c>
      <c r="I12" s="27" t="str">
        <f t="shared" si="0"/>
        <v>센터</v>
      </c>
      <c r="J12" s="37">
        <f t="shared" ca="1" si="1"/>
        <v>38</v>
      </c>
    </row>
    <row r="13" spans="2:15" x14ac:dyDescent="0.3">
      <c r="B13" s="28" t="s">
        <v>24</v>
      </c>
      <c r="C13" s="29"/>
      <c r="D13" s="29"/>
      <c r="E13" s="25">
        <f>MAX(보험료)</f>
        <v>109000</v>
      </c>
      <c r="F13" s="36"/>
      <c r="G13" s="29" t="s">
        <v>29</v>
      </c>
      <c r="H13" s="29"/>
      <c r="I13" s="29"/>
      <c r="J13" s="5" t="str">
        <f>DCOUNTA(B4:H12,F4,F4:F5)&amp;"명"</f>
        <v>2명</v>
      </c>
    </row>
    <row r="14" spans="2:15" ht="14.25" thickBot="1" x14ac:dyDescent="0.35">
      <c r="B14" s="30" t="s">
        <v>25</v>
      </c>
      <c r="C14" s="31"/>
      <c r="D14" s="31"/>
      <c r="E14" s="27" t="str">
        <f>COUNTIF(E5:E12,"&gt;=10")&amp;"명"</f>
        <v>4명</v>
      </c>
      <c r="F14" s="32"/>
      <c r="G14" s="11" t="s">
        <v>30</v>
      </c>
      <c r="H14" s="27" t="s">
        <v>34</v>
      </c>
      <c r="I14" s="11" t="s">
        <v>31</v>
      </c>
      <c r="J14" s="6">
        <f>VLOOKUP(H14,B5:H12,4,)</f>
        <v>14</v>
      </c>
    </row>
    <row r="15" spans="2:15" x14ac:dyDescent="0.3">
      <c r="L15" s="9"/>
      <c r="M15" s="8"/>
      <c r="N15" s="8"/>
      <c r="O15" s="8"/>
    </row>
    <row r="16" spans="2:15" ht="23.25" customHeight="1" x14ac:dyDescent="0.3">
      <c r="L16" s="10"/>
      <c r="M16" s="8"/>
      <c r="N16" s="8"/>
      <c r="O16" s="8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7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topLeftCell="A10" zoomScale="235" zoomScaleNormal="235" workbookViewId="0">
      <selection activeCell="F17" sqref="F17"/>
    </sheetView>
  </sheetViews>
  <sheetFormatPr defaultRowHeight="13.5" x14ac:dyDescent="0.3"/>
  <cols>
    <col min="1" max="1" width="1.625" style="1" customWidth="1"/>
    <col min="2" max="2" width="11.875" style="1" bestFit="1" customWidth="1"/>
    <col min="3" max="3" width="8.375" style="1" customWidth="1"/>
    <col min="4" max="4" width="13.25" style="1" bestFit="1" customWidth="1"/>
    <col min="5" max="5" width="10.25" style="1" customWidth="1"/>
    <col min="6" max="7" width="9" style="1"/>
    <col min="8" max="8" width="10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2" t="s">
        <v>0</v>
      </c>
      <c r="C2" s="13" t="s">
        <v>9</v>
      </c>
      <c r="D2" s="13" t="s">
        <v>16</v>
      </c>
      <c r="E2" s="13" t="s">
        <v>17</v>
      </c>
      <c r="F2" s="13" t="s">
        <v>18</v>
      </c>
      <c r="G2" s="14" t="s">
        <v>26</v>
      </c>
      <c r="H2" s="13" t="s">
        <v>28</v>
      </c>
    </row>
    <row r="3" spans="2:8" x14ac:dyDescent="0.3">
      <c r="B3" s="16" t="s">
        <v>1</v>
      </c>
      <c r="C3" s="17" t="s">
        <v>10</v>
      </c>
      <c r="D3" s="18">
        <v>30053</v>
      </c>
      <c r="E3" s="2">
        <v>14</v>
      </c>
      <c r="F3" s="17" t="s">
        <v>19</v>
      </c>
      <c r="G3" s="22">
        <v>43600</v>
      </c>
      <c r="H3" s="2">
        <v>10000</v>
      </c>
    </row>
    <row r="4" spans="2:8" x14ac:dyDescent="0.3">
      <c r="B4" s="19" t="s">
        <v>2</v>
      </c>
      <c r="C4" s="7" t="s">
        <v>11</v>
      </c>
      <c r="D4" s="20">
        <v>28930</v>
      </c>
      <c r="E4" s="3">
        <v>7</v>
      </c>
      <c r="F4" s="7" t="s">
        <v>20</v>
      </c>
      <c r="G4" s="23">
        <v>50000</v>
      </c>
      <c r="H4" s="3">
        <v>5000</v>
      </c>
    </row>
    <row r="5" spans="2:8" x14ac:dyDescent="0.3">
      <c r="B5" s="19" t="s">
        <v>3</v>
      </c>
      <c r="C5" s="7" t="s">
        <v>12</v>
      </c>
      <c r="D5" s="20">
        <v>30688</v>
      </c>
      <c r="E5" s="3">
        <v>8</v>
      </c>
      <c r="F5" s="7" t="s">
        <v>20</v>
      </c>
      <c r="G5" s="23">
        <v>109000</v>
      </c>
      <c r="H5" s="3">
        <v>11500</v>
      </c>
    </row>
    <row r="6" spans="2:8" x14ac:dyDescent="0.3">
      <c r="B6" s="19" t="s">
        <v>4</v>
      </c>
      <c r="C6" s="7" t="s">
        <v>13</v>
      </c>
      <c r="D6" s="20">
        <v>27894</v>
      </c>
      <c r="E6" s="3">
        <v>9</v>
      </c>
      <c r="F6" s="7" t="s">
        <v>22</v>
      </c>
      <c r="G6" s="23">
        <v>26000</v>
      </c>
      <c r="H6" s="3">
        <v>10000</v>
      </c>
    </row>
    <row r="7" spans="2:8" x14ac:dyDescent="0.3">
      <c r="B7" s="19" t="s">
        <v>5</v>
      </c>
      <c r="C7" s="7" t="s">
        <v>27</v>
      </c>
      <c r="D7" s="20">
        <v>33496</v>
      </c>
      <c r="E7" s="3">
        <v>11</v>
      </c>
      <c r="F7" s="7" t="s">
        <v>19</v>
      </c>
      <c r="G7" s="23">
        <v>57000</v>
      </c>
      <c r="H7" s="3">
        <v>5000</v>
      </c>
    </row>
    <row r="8" spans="2:8" x14ac:dyDescent="0.3">
      <c r="B8" s="19" t="s">
        <v>6</v>
      </c>
      <c r="C8" s="7" t="s">
        <v>14</v>
      </c>
      <c r="D8" s="20">
        <v>33210</v>
      </c>
      <c r="E8" s="3">
        <v>6</v>
      </c>
      <c r="F8" s="7" t="s">
        <v>22</v>
      </c>
      <c r="G8" s="23">
        <v>82000</v>
      </c>
      <c r="H8" s="3">
        <v>5000</v>
      </c>
    </row>
    <row r="9" spans="2:8" x14ac:dyDescent="0.3">
      <c r="B9" s="19" t="s">
        <v>7</v>
      </c>
      <c r="C9" s="7" t="s">
        <v>35</v>
      </c>
      <c r="D9" s="20">
        <v>32770</v>
      </c>
      <c r="E9" s="3">
        <v>10</v>
      </c>
      <c r="F9" s="7" t="s">
        <v>20</v>
      </c>
      <c r="G9" s="23">
        <v>32000</v>
      </c>
      <c r="H9" s="3">
        <v>12000</v>
      </c>
    </row>
    <row r="10" spans="2:8" ht="14.25" thickBot="1" x14ac:dyDescent="0.35">
      <c r="B10" s="26" t="s">
        <v>8</v>
      </c>
      <c r="C10" s="27" t="s">
        <v>15</v>
      </c>
      <c r="D10" s="21">
        <v>31145</v>
      </c>
      <c r="E10" s="4">
        <v>12</v>
      </c>
      <c r="F10" s="27" t="s">
        <v>22</v>
      </c>
      <c r="G10" s="24">
        <v>25000</v>
      </c>
      <c r="H10" s="4">
        <v>10000</v>
      </c>
    </row>
    <row r="14" spans="2:8" x14ac:dyDescent="0.3">
      <c r="B14" s="34" t="s">
        <v>16</v>
      </c>
      <c r="C14" s="34" t="s">
        <v>18</v>
      </c>
    </row>
    <row r="15" spans="2:8" x14ac:dyDescent="0.3">
      <c r="B15" s="38" t="s">
        <v>36</v>
      </c>
    </row>
    <row r="16" spans="2:8" x14ac:dyDescent="0.3">
      <c r="C16" s="1" t="s">
        <v>37</v>
      </c>
    </row>
    <row r="18" spans="2:5" ht="27.75" thickBot="1" x14ac:dyDescent="0.35">
      <c r="B18" s="47" t="s">
        <v>0</v>
      </c>
      <c r="C18" s="48" t="s">
        <v>17</v>
      </c>
      <c r="D18" s="49" t="s">
        <v>26</v>
      </c>
      <c r="E18" s="50" t="s">
        <v>28</v>
      </c>
    </row>
    <row r="19" spans="2:5" x14ac:dyDescent="0.3">
      <c r="B19" s="43" t="s">
        <v>1</v>
      </c>
      <c r="C19" s="39">
        <v>14</v>
      </c>
      <c r="D19" s="40">
        <v>43600</v>
      </c>
      <c r="E19" s="45">
        <v>10000</v>
      </c>
    </row>
    <row r="20" spans="2:5" x14ac:dyDescent="0.3">
      <c r="B20" s="44" t="s">
        <v>5</v>
      </c>
      <c r="C20" s="41">
        <v>11</v>
      </c>
      <c r="D20" s="42">
        <v>57000</v>
      </c>
      <c r="E20" s="46">
        <v>5000</v>
      </c>
    </row>
    <row r="21" spans="2:5" x14ac:dyDescent="0.3">
      <c r="B21" s="51" t="s">
        <v>6</v>
      </c>
      <c r="C21" s="52">
        <v>6</v>
      </c>
      <c r="D21" s="53">
        <v>82000</v>
      </c>
      <c r="E21" s="54">
        <v>5000</v>
      </c>
    </row>
  </sheetData>
  <phoneticPr fontId="1" type="noConversion"/>
  <conditionalFormatting sqref="B3:H10">
    <cfRule type="expression" dxfId="6" priority="1">
      <formula>$E3&gt;=10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2023-05-22T07:04:16Z</dcterms:modified>
</cp:coreProperties>
</file>