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2C939D6D-240C-4BF0-A6FE-6782121C822B}" xr6:coauthVersionLast="47" xr6:coauthVersionMax="47" xr10:uidLastSave="{00000000-0000-0000-0000-000000000000}"/>
  <bookViews>
    <workbookView xWindow="810" yWindow="-120" windowWidth="28110" windowHeight="164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Parameters!$E$36:$AH$1504</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len">Parameters!$U$367</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qn_compare">Sheep!$I$382</definedName>
    <definedName name="i_eqn_cvh">Sheep!$J$60</definedName>
    <definedName name="i_eqn_exists_q0q1">Sheep!$J$384:$L$400</definedName>
    <definedName name="i_eqn_ph">Sheep!$I$60</definedName>
    <definedName name="i_eqn_reportvars_q1">Sheep!$M$384:$M$400</definedName>
    <definedName name="i_eqn_romaine">Sheep!$K$60</definedName>
    <definedName name="i_eqn_used_g0_q1p7">Sheep!$N$384:$O$400</definedName>
    <definedName name="i_eqn_used_g1_q1p7">Sheep!$P$384:$Q$400</definedName>
    <definedName name="i_eqn_used_g2_q1p7">Sheep!$R$384:$S$400</definedName>
    <definedName name="i_eqn_used_g3_q1p7">Sheep!$T$384:$U$400</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Parameters!$E$73:$P$863</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359" i="14"/>
  <c r="C350" i="14"/>
  <c r="C349" i="14"/>
  <c r="C399" i="13"/>
  <c r="C401"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8" i="13"/>
  <c r="C408" i="13"/>
  <c r="C407"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7"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6" i="13"/>
  <c r="C405" i="13"/>
  <c r="C404" i="13"/>
  <c r="C403" i="13"/>
  <c r="C402" i="13"/>
  <c r="C400"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charset val="1"/>
          </rPr>
          <t>John:</t>
        </r>
        <r>
          <rPr>
            <sz val="9"/>
            <color indexed="81"/>
            <rFont val="Tahoma"/>
            <charset val="1"/>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<sst xmlns="http://schemas.openxmlformats.org/spreadsheetml/2006/main" count="5041" uniqueCount="3005">
  <si>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</si>
  <si>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</si>
  <si>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</si>
  <si>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</si>
  <si>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</si>
  <si>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</si>
  <si>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</si>
  <si>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</si>
  <si>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</si>
  <si>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</si>
  <si>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</si>
  <si>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</si>
  <si>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</si>
  <si>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</si>
  <si>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</si>
  <si>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</si>
  <si>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</si>
  <si>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</si>
  <si>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</si>
  <si>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</si>
  <si>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</si>
  <si>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</si>
  <si>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</si>
  <si>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</si>
  <si>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</si>
  <si>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</si>
  <si>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</si>
  <si>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</si>
  <si>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</si>
  <si>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</si>
  <si>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</si>
  <si>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</si>
  <si>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</si>
  <si>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</si>
  <si>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</si>
  <si>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</si>
  <si>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</si>
  <si>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</si>
  <si>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</si>
  <si>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</si>
  <si>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</si>
  <si>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</si>
  <si>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</si>
  <si>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</si>
  <si>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</si>
  <si>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</si>
  <si>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</si>
  <si>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</si>
  <si>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</si>
  <si>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</si>
  <si>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</si>
  <si>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</si>
  <si>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</si>
  <si>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</si>
  <si>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</si>
  <si>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</si>
  <si>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</si>
  <si>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</si>
  <si>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</si>
  <si>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</si>
  <si>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</si>
  <si>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</si>
  <si>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</si>
  <si>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</si>
  <si>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</si>
  <si>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</si>
  <si>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</si>
  <si>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</si>
  <si>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</si>
  <si>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</si>
  <si>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</si>
  <si>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</si>
  <si>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</si>
  <si>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</si>
  <si>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</si>
  <si>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</si>
  <si>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</si>
  <si>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</si>
  <si>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</si>
  <si>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</si>
  <si>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</si>
  <si>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</si>
  <si>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</si>
  <si>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</si>
  <si>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</si>
  <si>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</si>
  <si>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</si>
  <si>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</si>
  <si>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</si>
  <si>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</si>
  <si>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</si>
  <si>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</si>
  <si>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</si>
  <si>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</si>
  <si>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</si>
  <si>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</si>
  <si>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</si>
  <si>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</si>
  <si>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</si>
  <si>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</si>
  <si>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</si>
  <si>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</si>
  <si>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</si>
  <si>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</si>
  <si>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</si>
  <si>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</si>
  <si>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</si>
  <si>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</si>
  <si>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</si>
  <si>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</si>
  <si>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</si>
  <si>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</si>
  <si>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</si>
  <si>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</si>
  <si>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</si>
  <si>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</si>
  <si>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</si>
  <si>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</si>
  <si>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</si>
  <si>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</si>
  <si>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</si>
  <si>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</si>
  <si>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</si>
  <si>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</si>
  <si>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</si>
  <si>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</si>
  <si>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</si>
  <si>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</si>
  <si>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</si>
  <si>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</si>
  <si>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</si>
  <si>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</si>
  <si>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</si>
  <si>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</si>
  <si>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</si>
  <si>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</si>
  <si>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</si>
  <si>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</si>
  <si>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</si>
  <si>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</si>
  <si>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</si>
  <si>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</si>
  <si>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</si>
  <si>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</si>
  <si>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</si>
  <si>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</si>
  <si>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</si>
  <si>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</si>
  <si>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</si>
  <si>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</si>
  <si>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</si>
  <si>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</si>
  <si>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</si>
  <si>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</si>
  <si>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</si>
  <si>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</si>
  <si>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</si>
  <si>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</si>
  <si>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</si>
  <si>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</si>
  <si>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</si>
  <si>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</si>
  <si>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</si>
  <si>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</si>
  <si>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</si>
  <si>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</si>
  <si>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</si>
  <si>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</si>
  <si>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</si>
  <si>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</si>
  <si>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</si>
  <si>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</si>
  <si>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</si>
  <si>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</si>
  <si>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</si>
  <si>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</si>
  <si>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</si>
  <si>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</si>
  <si>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</si>
  <si>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</si>
  <si>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</si>
  <si>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</si>
  <si>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</si>
  <si>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</si>
  <si>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</si>
  <si>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</si>
  <si>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</si>
  <si>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</si>
  <si>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</si>
  <si>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</si>
  <si>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</si>
  <si>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</si>
  <si>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</si>
  <si>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</si>
  <si>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</si>
  <si>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</si>
  <si>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</si>
  <si>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</si>
  <si>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</si>
  <si>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</si>
  <si>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</si>
  <si>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</si>
  <si>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</si>
  <si>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</si>
  <si>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</si>
  <si>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</si>
  <si>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</si>
  <si>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</si>
  <si>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</si>
  <si>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</si>
  <si>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</si>
  <si>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</si>
  <si>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</si>
  <si>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</si>
  <si>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</si>
  <si>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</si>
  <si>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</si>
  <si>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</si>
  <si>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</si>
  <si>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</si>
  <si>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</si>
  <si>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</si>
  <si>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</si>
  <si>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</si>
  <si>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</si>
  <si>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</si>
  <si>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</si>
  <si>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</si>
  <si>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</si>
  <si>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</si>
  <si>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</si>
  <si>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</si>
  <si>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</si>
  <si>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</si>
  <si>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</si>
  <si>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</si>
  <si>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</si>
  <si>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</si>
  <si>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</si>
  <si>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</si>
  <si>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</si>
  <si>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</si>
  <si>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</si>
  <si>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</si>
  <si>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</si>
  <si>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</si>
  <si>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</si>
  <si>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</si>
  <si>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</si>
  <si>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</si>
  <si>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</si>
  <si>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</si>
  <si>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</si>
  <si>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</si>
  <si>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</si>
  <si>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</si>
  <si>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</si>
  <si>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</si>
  <si>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</si>
  <si>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</si>
  <si>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</si>
  <si>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</si>
  <si>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</si>
  <si>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</si>
  <si>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</si>
  <si>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</si>
  <si>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</si>
  <si>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</si>
  <si>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</si>
  <si>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</si>
  <si>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</si>
  <si>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</si>
  <si>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</si>
  <si>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</si>
  <si>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</si>
  <si>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</si>
  <si>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</si>
  <si>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</si>
  <si>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</si>
  <si>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</si>
  <si>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</si>
  <si>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</si>
  <si>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</si>
  <si>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</si>
  <si>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</si>
  <si>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</si>
  <si>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</si>
  <si>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</si>
  <si>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</si>
  <si>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</si>
  <si>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</si>
  <si>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</si>
  <si>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</si>
  <si>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</si>
  <si>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</si>
  <si>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</si>
  <si>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</si>
  <si>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</si>
  <si>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</si>
  <si>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</si>
  <si>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</si>
  <si>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</si>
  <si>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</si>
  <si>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</si>
  <si>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</si>
  <si>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</si>
  <si>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</si>
  <si>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</si>
  <si>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</si>
  <si>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</si>
  <si>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</si>
  <si>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</si>
  <si>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</si>
  <si>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</si>
  <si>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</si>
  <si>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</si>
  <si>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</si>
  <si>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</si>
  <si>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</si>
  <si>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</si>
  <si>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</si>
  <si>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</si>
  <si>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</si>
  <si>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</si>
  <si>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</si>
  <si>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</si>
  <si>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</si>
  <si>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</si>
  <si>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</si>
  <si>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</si>
  <si>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</si>
  <si>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</si>
  <si>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</si>
  <si>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</si>
  <si>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</si>
  <si>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</si>
  <si>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</si>
  <si>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</si>
  <si>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</si>
  <si>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</si>
  <si>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</si>
  <si>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</si>
  <si>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</si>
  <si>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</si>
  <si>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</si>
  <si>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</si>
  <si>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</si>
  <si>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</si>
  <si>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</si>
  <si>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</si>
  <si>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</si>
  <si>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</si>
  <si>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</si>
  <si>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</si>
  <si>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</si>
  <si>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</si>
  <si>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</si>
  <si>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</si>
  <si>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</si>
  <si>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</si>
  <si>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</si>
  <si>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</si>
  <si>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</si>
  <si>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</si>
  <si>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</si>
  <si>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</si>
  <si>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</si>
  <si>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</si>
  <si>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</si>
  <si>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</si>
  <si>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</si>
  <si>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</si>
  <si>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</si>
  <si>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</si>
  <si>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</si>
  <si>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</si>
  <si>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</si>
  <si>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</si>
  <si>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</si>
  <si>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</si>
  <si>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</si>
  <si>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</si>
  <si>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</si>
  <si>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</si>
  <si>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</si>
  <si>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</si>
  <si>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</si>
  <si>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</si>
  <si>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</si>
  <si>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</si>
  <si>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</si>
  <si>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</si>
  <si>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</si>
  <si>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</si>
  <si>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</si>
  <si>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</si>
  <si>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</si>
  <si>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</si>
  <si>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</si>
  <si>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</si>
  <si>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</si>
  <si>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</si>
  <si>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</si>
  <si>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</si>
  <si>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</si>
  <si>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</si>
  <si>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</si>
  <si>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</si>
  <si>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</si>
  <si>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</si>
  <si>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</si>
  <si>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</si>
  <si>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</si>
  <si>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</si>
  <si>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</si>
  <si>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</si>
  <si>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</si>
  <si>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</si>
  <si>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</si>
  <si>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</si>
  <si>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</si>
  <si>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</si>
  <si>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</si>
  <si>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</si>
  <si>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</si>
  <si>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</si>
  <si>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</si>
  <si>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</si>
  <si>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</si>
  <si>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</si>
  <si>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</si>
  <si>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</si>
  <si>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</si>
  <si>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</si>
  <si>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</si>
  <si>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</si>
  <si>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</si>
  <si>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</si>
  <si>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</si>
  <si>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</si>
  <si>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</si>
  <si>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</si>
  <si>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</si>
  <si>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</si>
  <si>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</si>
  <si>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</si>
  <si>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</si>
  <si>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</si>
  <si>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</si>
  <si>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</si>
  <si>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</si>
  <si>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</si>
  <si>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</si>
  <si>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</si>
  <si>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</si>
  <si>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</si>
  <si>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</si>
  <si>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</si>
  <si>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</si>
  <si>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</si>
  <si>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</si>
  <si>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</si>
  <si>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</si>
  <si>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</si>
  <si>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</si>
  <si>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</si>
  <si>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</si>
  <si>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</si>
  <si>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</si>
  <si>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</si>
  <si>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</si>
  <si>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</si>
  <si>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</si>
  <si>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</si>
  <si>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</si>
  <si>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</si>
  <si>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</si>
  <si>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</si>
  <si>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</si>
  <si>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</si>
  <si>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</si>
  <si>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</si>
  <si>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</si>
  <si>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</si>
  <si>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</si>
  <si>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</si>
  <si>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</si>
  <si>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</si>
  <si>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</si>
  <si>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</si>
  <si>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</si>
  <si>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</si>
  <si>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</si>
  <si>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</si>
  <si>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</si>
  <si>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</si>
  <si>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</si>
  <si>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</si>
  <si>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</si>
  <si>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</si>
  <si>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</si>
  <si>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</si>
  <si>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</si>
  <si>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</si>
  <si>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</si>
  <si>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</si>
  <si>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</si>
  <si>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</si>
  <si>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</si>
  <si>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</si>
  <si>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</si>
  <si>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</si>
  <si>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</si>
  <si>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</si>
  <si>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</si>
  <si>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</si>
  <si>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</si>
  <si>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</si>
  <si>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</si>
  <si>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</si>
  <si>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</si>
  <si>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</si>
  <si>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</si>
  <si>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</si>
  <si>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</si>
  <si>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</si>
  <si>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</si>
  <si>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</si>
  <si>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</si>
  <si>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</si>
  <si>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</si>
  <si>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</si>
  <si>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</si>
  <si>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</si>
  <si>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</si>
  <si>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</si>
  <si>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</si>
  <si>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</si>
  <si>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</si>
  <si>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</si>
  <si>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</si>
  <si>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</si>
  <si>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</si>
  <si>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</si>
  <si>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</si>
  <si>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</si>
  <si>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</si>
  <si>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</si>
  <si>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</si>
  <si>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</si>
  <si>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</si>
  <si>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</si>
  <si>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</si>
  <si>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</si>
  <si>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</si>
  <si>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</si>
  <si>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</si>
  <si>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</si>
  <si>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</si>
  <si>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</si>
  <si>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</si>
  <si>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</si>
  <si>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</si>
  <si>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</si>
  <si>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</si>
  <si>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</si>
  <si>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</si>
  <si>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</si>
  <si>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</si>
  <si>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</si>
  <si>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</si>
  <si>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</si>
  <si>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</si>
  <si>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</si>
  <si>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</si>
  <si>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</si>
  <si>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</si>
  <si>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</si>
  <si>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</si>
  <si>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</si>
  <si>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</si>
  <si>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</si>
  <si>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</si>
  <si>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</si>
  <si>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</si>
  <si>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</si>
  <si>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</si>
  <si>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</si>
  <si>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</si>
  <si>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</si>
  <si>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</si>
  <si>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</si>
  <si>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</si>
  <si>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</si>
  <si>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</si>
  <si>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</si>
  <si>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</si>
  <si>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</si>
  <si>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</si>
  <si>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</si>
  <si>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</si>
  <si>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</si>
  <si>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</si>
  <si>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</si>
  <si>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</si>
  <si>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</si>
  <si>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</si>
  <si>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</si>
  <si>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</si>
  <si>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</si>
  <si>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</si>
  <si>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</si>
  <si>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</si>
  <si>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</si>
  <si>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</si>
  <si>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</si>
  <si>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</si>
  <si>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</si>
  <si>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</si>
  <si>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</si>
  <si>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</si>
  <si>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</si>
  <si>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</si>
  <si>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</si>
  <si>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</si>
  <si>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</si>
  <si>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</si>
  <si>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</si>
  <si>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</si>
  <si>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</si>
  <si>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</si>
  <si>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</si>
  <si>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</si>
  <si>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</si>
  <si>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</si>
  <si>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</si>
  <si>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</si>
  <si>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</si>
  <si>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</si>
  <si>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</si>
  <si>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</si>
  <si>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</si>
  <si>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</si>
  <si>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</si>
  <si>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</si>
  <si>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</si>
  <si>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</si>
  <si>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</si>
  <si>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</si>
  <si>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</si>
  <si>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</si>
  <si>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</si>
  <si>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</si>
  <si>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</si>
  <si>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</si>
  <si>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</si>
  <si>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</si>
  <si>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</si>
  <si>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</si>
  <si>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</si>
  <si>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</si>
  <si>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</si>
  <si>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</si>
  <si>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</si>
  <si>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</si>
  <si>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</si>
  <si>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</si>
  <si>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</si>
  <si>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</si>
  <si>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</si>
  <si>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</si>
  <si>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</si>
  <si>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</si>
  <si>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</si>
  <si>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</si>
  <si>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</si>
  <si>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</si>
  <si>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</si>
  <si>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</si>
  <si>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</si>
  <si>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</si>
  <si>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</si>
  <si>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</si>
  <si>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</si>
  <si>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</si>
  <si>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</si>
  <si>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</si>
  <si>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</si>
  <si>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</si>
  <si>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</si>
  <si>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</si>
  <si>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</si>
  <si>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</si>
  <si>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</si>
  <si>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</si>
  <si>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</si>
  <si>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</si>
  <si>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</si>
  <si>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</si>
  <si>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</si>
  <si>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</si>
  <si>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</si>
  <si>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</si>
  <si>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</si>
  <si>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</si>
  <si>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</si>
  <si>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</si>
  <si>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</si>
  <si>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</si>
  <si>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</si>
  <si>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</si>
  <si>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</si>
  <si>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</si>
  <si>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</si>
  <si>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</si>
  <si>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</si>
  <si>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</si>
  <si>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</si>
  <si>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</si>
  <si>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</si>
  <si>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</si>
  <si>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</si>
  <si>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</si>
  <si>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</si>
  <si>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</si>
  <si>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</si>
  <si>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</si>
  <si>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</si>
  <si>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</si>
  <si>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</si>
  <si>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</si>
  <si>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</si>
  <si>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</si>
  <si>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</si>
  <si>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</si>
  <si>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</si>
  <si>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</si>
  <si>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</si>
  <si>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</si>
  <si>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</si>
  <si>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</si>
  <si>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</si>
  <si>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</si>
  <si>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</si>
  <si>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</si>
  <si>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</si>
  <si>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</si>
  <si>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</si>
  <si>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</si>
  <si>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</si>
  <si>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</si>
  <si>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</si>
  <si>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</si>
  <si>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</si>
  <si>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</si>
  <si>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</si>
  <si>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</si>
  <si>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</si>
  <si>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</si>
  <si>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</si>
  <si>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</si>
  <si>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</si>
  <si>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</si>
  <si>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</si>
  <si>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</si>
  <si>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</si>
  <si>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</si>
  <si>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</si>
  <si>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</si>
  <si>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</si>
  <si>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</si>
  <si>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</si>
  <si>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</si>
  <si>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</si>
  <si>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</si>
  <si>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</si>
  <si>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</si>
  <si>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</si>
  <si>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</si>
  <si>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</si>
  <si>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</si>
  <si>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</si>
  <si>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</si>
  <si>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</si>
  <si>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</si>
  <si>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</si>
  <si>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</si>
  <si>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</si>
  <si>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</si>
  <si>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</si>
  <si>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</si>
  <si>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</si>
  <si>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</si>
  <si>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</si>
  <si>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</si>
  <si>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</si>
  <si>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</si>
  <si>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</si>
  <si>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</si>
  <si>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</si>
  <si>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</si>
  <si>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</si>
  <si>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</si>
  <si>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</si>
  <si>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</si>
  <si>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</si>
  <si>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</si>
  <si>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</si>
  <si>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</si>
  <si>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</si>
  <si>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</si>
  <si>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</si>
  <si>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</si>
  <si>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</si>
  <si>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</si>
  <si>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</si>
  <si>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</si>
  <si>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</si>
  <si>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</si>
  <si>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</si>
  <si>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</si>
  <si>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</si>
  <si>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</si>
  <si>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</si>
  <si>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</si>
  <si>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</si>
  <si>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</si>
  <si>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</si>
  <si>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</si>
  <si>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</si>
  <si>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</si>
  <si>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</si>
  <si>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</si>
  <si>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</si>
  <si>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</si>
  <si>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</si>
  <si>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</si>
  <si>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</si>
  <si>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</si>
  <si>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</si>
  <si>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</si>
  <si>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</si>
  <si>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</si>
  <si>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</si>
  <si>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</si>
  <si>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</si>
  <si>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</si>
  <si>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</si>
  <si>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</si>
  <si>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</si>
  <si>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</si>
  <si>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</si>
  <si>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</si>
  <si>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</si>
  <si>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</si>
  <si>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</si>
  <si>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</si>
  <si>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</si>
  <si>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</si>
  <si>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</si>
  <si>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</si>
  <si>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</si>
  <si>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</si>
  <si>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</si>
  <si>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</si>
  <si>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</si>
  <si>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</si>
  <si>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</si>
  <si>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</si>
  <si>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</si>
  <si>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</si>
  <si>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</si>
  <si>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</si>
  <si>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</si>
  <si>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</si>
  <si>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</si>
  <si>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</si>
  <si>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</si>
  <si>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</si>
  <si>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</si>
  <si>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</si>
  <si>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</si>
  <si>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</si>
  <si>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</si>
  <si>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</si>
  <si>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</si>
  <si>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</si>
  <si>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</si>
  <si>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</si>
  <si>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</si>
  <si>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</si>
  <si>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</si>
  <si>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</si>
  <si>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</si>
  <si>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</si>
  <si>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</si>
  <si>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</si>
  <si>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</si>
  <si>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</si>
  <si>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</si>
  <si>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</si>
  <si>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</si>
  <si>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</si>
  <si>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</si>
  <si>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</si>
  <si>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</si>
  <si>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</si>
  <si>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</si>
  <si>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</si>
  <si>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</si>
  <si>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</si>
  <si>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</si>
  <si>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</si>
  <si>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</si>
  <si>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</si>
  <si>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</si>
  <si>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</si>
  <si>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</si>
  <si>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</si>
  <si>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</si>
  <si>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</si>
  <si>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</si>
  <si>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</si>
  <si>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</si>
  <si>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</si>
  <si>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</si>
  <si>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</si>
  <si>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</si>
  <si>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</si>
  <si>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</si>
  <si>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</si>
  <si>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</si>
  <si>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</si>
  <si>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</si>
  <si>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</si>
  <si>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</si>
  <si>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</si>
  <si>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</si>
  <si>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</si>
  <si>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</si>
  <si>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</si>
  <si>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</si>
  <si>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</si>
  <si>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</si>
  <si>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</si>
  <si>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</si>
  <si>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</si>
  <si>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</si>
  <si>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</si>
  <si>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</si>
  <si>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</si>
  <si>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</si>
  <si>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</si>
  <si>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</si>
  <si>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</si>
  <si>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</si>
  <si>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</si>
  <si>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</si>
  <si>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</si>
  <si>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</si>
  <si>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</si>
  <si>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</si>
  <si>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</si>
  <si>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</si>
  <si>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</si>
  <si>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</si>
  <si>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</si>
  <si>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</si>
  <si>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</si>
  <si>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</si>
  <si>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</si>
  <si>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</si>
  <si>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</si>
  <si>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</si>
  <si>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</si>
  <si>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</si>
  <si>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</si>
  <si>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</si>
  <si>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</si>
  <si>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</si>
  <si>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</si>
  <si>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</si>
  <si>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</si>
  <si>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</si>
  <si>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</si>
  <si>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</si>
  <si>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</si>
  <si>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</si>
  <si>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</si>
  <si>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</si>
  <si>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</si>
  <si>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</si>
  <si>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</si>
  <si>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</si>
  <si>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</si>
  <si>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</si>
  <si>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</si>
  <si>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</si>
  <si>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</si>
  <si>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</si>
  <si>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</si>
  <si>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</si>
  <si>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</si>
  <si>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</si>
  <si>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</si>
  <si>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</si>
  <si>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</si>
  <si>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</si>
  <si>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</si>
  <si>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</si>
  <si>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</si>
  <si>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</si>
  <si>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</si>
  <si>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</si>
  <si>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</si>
  <si>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</si>
  <si>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</si>
  <si>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</si>
  <si>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</si>
  <si>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</si>
  <si>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</si>
  <si>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</si>
  <si>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</si>
  <si>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</si>
  <si>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</si>
  <si>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</si>
  <si>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</si>
  <si>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</si>
  <si>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</si>
  <si>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</si>
  <si>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</si>
  <si>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</si>
  <si>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</si>
  <si>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</si>
  <si>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</si>
  <si>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</si>
  <si>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</si>
  <si>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</si>
  <si>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</si>
  <si>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</si>
  <si>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</si>
  <si>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</si>
  <si>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</si>
  <si>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</si>
  <si>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</si>
  <si>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</si>
  <si>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</si>
  <si>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</si>
  <si>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</si>
  <si>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</si>
  <si>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</si>
  <si>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</si>
  <si>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</si>
  <si>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</si>
  <si>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</si>
  <si>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</si>
  <si>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</si>
  <si>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</si>
  <si>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</si>
  <si>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</si>
  <si>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</si>
  <si>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</si>
  <si>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</si>
  <si>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</si>
  <si>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</si>
  <si>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</si>
  <si>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</si>
  <si>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</si>
  <si>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</si>
  <si>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</si>
  <si>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</si>
  <si>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</si>
  <si>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</si>
  <si>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</si>
  <si>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</si>
  <si>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</si>
  <si>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</si>
  <si>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</si>
  <si>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</si>
  <si>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</si>
  <si>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</si>
  <si>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</si>
  <si>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</si>
  <si>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</si>
  <si>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</si>
  <si>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</si>
  <si>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</si>
  <si>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</si>
  <si>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</si>
  <si>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</si>
  <si>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</si>
  <si>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</si>
  <si>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</si>
  <si>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</si>
  <si>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</si>
  <si>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</si>
  <si>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</si>
  <si>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</si>
  <si>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</si>
  <si>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</si>
  <si>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</si>
  <si>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</si>
  <si>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</si>
  <si>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</si>
  <si>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</si>
  <si>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</si>
  <si>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</si>
  <si>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</si>
  <si>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</si>
  <si>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</si>
  <si>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</si>
  <si>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</si>
  <si>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</si>
  <si>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</si>
  <si>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</si>
  <si>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</si>
  <si>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</si>
  <si>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</si>
  <si>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</si>
  <si>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</si>
  <si>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</si>
  <si>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</si>
  <si>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</si>
  <si>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</si>
  <si>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</si>
  <si>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</si>
  <si>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</si>
  <si>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</si>
  <si>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</si>
  <si>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</si>
  <si>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</si>
  <si>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</si>
  <si>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</si>
  <si>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</si>
  <si>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</si>
  <si>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</si>
  <si>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</si>
  <si>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</si>
  <si>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</si>
  <si>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</si>
  <si>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</si>
  <si>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</si>
  <si>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</si>
  <si>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</si>
  <si>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</si>
  <si>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</si>
  <si>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</si>
  <si>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</si>
  <si>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</si>
  <si>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</si>
  <si>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</si>
  <si>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</si>
  <si>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</si>
  <si>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</si>
  <si>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</si>
  <si>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</si>
  <si>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</si>
  <si>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</si>
  <si>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</si>
  <si>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</si>
  <si>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</si>
  <si>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</si>
  <si>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</si>
  <si>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</si>
  <si>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</si>
  <si>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</si>
  <si>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</si>
  <si>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</si>
  <si>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</si>
  <si>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</si>
  <si>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</si>
  <si>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</si>
  <si>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</si>
  <si>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</si>
  <si>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</si>
  <si>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</si>
  <si>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</si>
  <si>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</si>
  <si>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</si>
  <si>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</si>
  <si>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</si>
  <si>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</si>
  <si>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</si>
  <si>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</si>
  <si>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</si>
  <si>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</si>
  <si>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</si>
  <si>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</si>
  <si>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</si>
  <si>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</si>
  <si>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</si>
  <si>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</si>
  <si>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</si>
  <si>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</si>
  <si>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</si>
  <si>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</si>
  <si>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</si>
  <si>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</si>
  <si>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</si>
  <si>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</si>
  <si>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</si>
  <si>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</si>
  <si>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</si>
  <si>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</si>
  <si>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</si>
  <si>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</si>
  <si>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</si>
  <si>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</si>
  <si>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</si>
  <si>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</si>
  <si>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</si>
  <si>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</si>
  <si>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</si>
  <si>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</si>
  <si>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</si>
  <si>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</si>
  <si>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</si>
  <si>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</si>
  <si>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</si>
  <si>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</si>
  <si>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</si>
  <si>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</si>
  <si>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</si>
  <si>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</si>
  <si>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</si>
  <si>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</si>
  <si>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</si>
  <si>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</si>
  <si>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</si>
  <si>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</si>
  <si>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</si>
  <si>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</si>
  <si>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</si>
  <si>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</si>
  <si>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</si>
  <si>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</si>
  <si>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</si>
  <si>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</si>
  <si>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</si>
  <si>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</si>
  <si>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</si>
  <si>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</si>
  <si>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</si>
  <si>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</si>
  <si>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</si>
  <si>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</si>
  <si>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</si>
  <si>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</si>
  <si>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</si>
  <si>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</si>
  <si>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</si>
  <si>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</si>
  <si>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</si>
  <si>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</si>
  <si>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</si>
  <si>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</si>
  <si>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</si>
  <si>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</si>
  <si>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</si>
  <si>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</si>
  <si>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</si>
  <si>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</si>
  <si>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</si>
  <si>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</si>
  <si>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</si>
  <si>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</si>
  <si>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</si>
  <si>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</si>
  <si>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</si>
  <si>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</si>
  <si>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</si>
  <si>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</si>
  <si>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</si>
  <si>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</si>
  <si>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</si>
  <si>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</si>
  <si>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</si>
  <si>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</si>
  <si>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</si>
  <si>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</si>
  <si>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</si>
  <si>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</si>
  <si>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</si>
  <si>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</si>
  <si>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</si>
  <si>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</si>
  <si>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</si>
  <si>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</si>
  <si>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</si>
  <si>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</si>
  <si>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</si>
  <si>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</si>
  <si>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</si>
  <si>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</si>
  <si>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</si>
  <si>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</si>
  <si>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</si>
  <si>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</si>
  <si>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</si>
  <si>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</si>
  <si>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</si>
  <si>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</si>
  <si>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</si>
  <si>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</si>
  <si>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</si>
  <si>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</si>
  <si>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</si>
  <si>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</si>
  <si>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</si>
  <si>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</si>
  <si>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</si>
  <si>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</si>
  <si>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</si>
  <si>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</si>
  <si>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</si>
  <si>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</si>
  <si>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</si>
  <si>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</si>
  <si>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</si>
  <si>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</si>
  <si>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</si>
  <si>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</si>
  <si>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</si>
  <si>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</si>
  <si>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</si>
  <si>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</si>
  <si>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</si>
  <si>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</si>
  <si>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</si>
  <si>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</si>
  <si>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</si>
  <si>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</si>
  <si>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</si>
  <si>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</si>
  <si>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</si>
  <si>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</si>
  <si>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</si>
  <si>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</si>
  <si>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</si>
  <si>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</si>
  <si>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</si>
  <si>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</si>
  <si>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</si>
  <si>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</si>
  <si>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</si>
  <si>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</si>
  <si>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</si>
  <si>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</si>
  <si>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</si>
  <si>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</si>
  <si>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</si>
  <si>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</si>
  <si>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</si>
  <si>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</si>
  <si>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</si>
  <si>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</si>
  <si>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</si>
  <si>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</si>
  <si>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</si>
  <si>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</si>
  <si>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</si>
  <si>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</si>
  <si>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</si>
  <si>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</si>
  <si>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</si>
  <si>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</si>
  <si>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</si>
  <si>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</si>
  <si>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</si>
  <si>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</si>
  <si>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</si>
  <si>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</si>
  <si>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</si>
  <si>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</si>
  <si>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</si>
  <si>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</si>
  <si>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</si>
  <si>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</si>
  <si>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</si>
  <si>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</si>
  <si>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</si>
  <si>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</si>
  <si>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</si>
  <si>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</si>
  <si>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</si>
  <si>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</si>
  <si>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</si>
  <si>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</si>
  <si>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</si>
  <si>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</si>
  <si>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</si>
  <si>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</si>
  <si>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</si>
  <si>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</si>
  <si>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</si>
  <si>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</si>
  <si>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</si>
  <si>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</si>
  <si>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</si>
  <si>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</si>
  <si>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</si>
  <si>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</si>
  <si>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</si>
  <si>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</si>
  <si>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</si>
  <si>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</si>
  <si>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</si>
  <si>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</si>
  <si>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</si>
  <si>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</si>
  <si>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</si>
  <si>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</si>
  <si>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</si>
  <si>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</si>
  <si>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</si>
  <si>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</si>
  <si>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</si>
  <si>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</si>
  <si>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</si>
  <si>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</si>
  <si>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</si>
  <si>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</si>
  <si>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</si>
  <si>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</si>
  <si>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</si>
  <si>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</si>
  <si>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</si>
  <si>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</si>
  <si>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</si>
  <si>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</si>
  <si>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</si>
  <si>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</si>
  <si>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</si>
  <si>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</si>
  <si>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</si>
  <si>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</si>
  <si>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</si>
  <si>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</si>
  <si>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</si>
  <si>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</si>
  <si>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</si>
  <si>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</si>
  <si>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</si>
  <si>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</si>
  <si>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</si>
  <si>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</si>
  <si>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</si>
  <si>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</si>
  <si>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</si>
  <si>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</si>
  <si>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</si>
  <si>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</si>
  <si>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</si>
  <si>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</si>
  <si>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</si>
  <si>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</si>
  <si>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</si>
  <si>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</si>
  <si>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</si>
  <si>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</si>
  <si>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</si>
  <si>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</si>
  <si>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</si>
  <si>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</si>
  <si>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</si>
  <si>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</si>
  <si>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</si>
  <si>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</si>
  <si>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</si>
  <si>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</si>
  <si>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</si>
  <si>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</si>
  <si>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</si>
  <si>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</si>
  <si>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</si>
  <si>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</si>
  <si>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</si>
  <si>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</si>
  <si>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</si>
  <si>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</si>
  <si>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</si>
  <si>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</si>
  <si>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</si>
  <si>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</si>
  <si>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</si>
  <si>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</si>
  <si>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</si>
  <si>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</si>
  <si>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</si>
  <si>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</si>
  <si>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</si>
  <si>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</si>
  <si>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</si>
  <si>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</si>
  <si>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</si>
  <si>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</si>
  <si>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</si>
  <si>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</si>
  <si>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</si>
  <si>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</si>
  <si>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</si>
  <si>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</si>
  <si>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</si>
  <si>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</si>
  <si>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</si>
  <si>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</si>
  <si>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</si>
  <si>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</si>
  <si>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</si>
  <si>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</si>
  <si>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</si>
  <si>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</si>
  <si>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</si>
  <si>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</si>
  <si>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</si>
  <si>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</si>
  <si>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</si>
  <si>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</si>
  <si>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</si>
  <si>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</si>
  <si>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</si>
  <si>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</si>
  <si>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</si>
  <si>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</si>
  <si>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</si>
  <si>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</si>
  <si>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</si>
  <si>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</si>
  <si>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</si>
  <si>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</si>
  <si>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</si>
  <si>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</si>
  <si>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</si>
  <si>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</si>
  <si>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</si>
  <si>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</si>
  <si>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</si>
  <si>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</si>
  <si>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</si>
  <si>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</si>
  <si>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</si>
  <si>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</si>
  <si>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</si>
  <si>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</si>
  <si>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</si>
  <si>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</si>
  <si>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</si>
  <si>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</si>
  <si>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</si>
  <si>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</si>
  <si>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</si>
  <si>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</si>
  <si>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</si>
  <si>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</si>
  <si>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</si>
  <si>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</si>
  <si>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</si>
  <si>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</si>
  <si>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</si>
  <si>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</si>
  <si>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</si>
  <si>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</si>
  <si>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</si>
  <si>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</si>
  <si>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</si>
  <si>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</si>
  <si>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</si>
  <si>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</si>
  <si>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</si>
  <si>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</si>
  <si>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</si>
  <si>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</si>
  <si>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</si>
  <si>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</si>
  <si>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</si>
  <si>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</si>
  <si>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</si>
  <si>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</si>
  <si>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</si>
  <si>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</si>
  <si>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</si>
  <si>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</si>
  <si>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</si>
  <si>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</si>
  <si>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</si>
  <si>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</si>
  <si>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</si>
  <si>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</si>
  <si>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</si>
  <si>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</si>
  <si>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</si>
  <si>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</si>
  <si>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</si>
  <si>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</si>
  <si>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</si>
  <si>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</si>
  <si>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</si>
  <si>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</si>
  <si>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</si>
  <si>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</si>
  <si>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</si>
  <si>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</si>
  <si>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</si>
  <si>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</si>
  <si>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</si>
  <si>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</si>
  <si>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</si>
  <si>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</si>
  <si>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</si>
  <si>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</si>
  <si>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</si>
  <si>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</si>
  <si>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</si>
  <si>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</si>
  <si>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</si>
  <si>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</si>
  <si>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</si>
  <si>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</si>
  <si>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</si>
  <si>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</si>
  <si>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</si>
  <si>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</si>
  <si>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</si>
  <si>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</si>
  <si>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</si>
  <si>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</si>
  <si>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</si>
  <si>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</si>
  <si>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</si>
  <si>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</si>
  <si>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</si>
  <si>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</si>
  <si>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</si>
  <si>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</si>
  <si>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</si>
  <si>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</si>
  <si>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</si>
  <si>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</si>
  <si>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</si>
  <si>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</si>
  <si>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</si>
  <si>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</si>
  <si>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</si>
  <si>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</si>
  <si>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</si>
  <si>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</si>
  <si>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</si>
  <si>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</si>
  <si>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</si>
  <si>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</si>
  <si>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</si>
  <si>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</si>
  <si>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</si>
  <si>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</si>
  <si>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</si>
  <si>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</si>
  <si>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</si>
  <si>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</si>
  <si>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</si>
  <si>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</si>
  <si>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</si>
  <si>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</si>
  <si>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</si>
  <si>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</si>
  <si>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</si>
  <si>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</si>
  <si>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</si>
  <si>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</si>
  <si>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</si>
  <si>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</si>
  <si>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</si>
  <si>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</si>
  <si>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</si>
  <si>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</si>
  <si>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</si>
  <si>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</si>
  <si>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</si>
  <si>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</si>
  <si>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</si>
  <si>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</si>
  <si>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</si>
  <si>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</si>
  <si>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</si>
  <si>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</si>
  <si>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</si>
  <si>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</si>
  <si>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</si>
  <si>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</si>
  <si>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</si>
  <si>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</si>
  <si>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</si>
  <si>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</si>
  <si>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</si>
  <si>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</si>
  <si>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</si>
  <si>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</si>
  <si>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</si>
  <si>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</si>
  <si>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</si>
  <si>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</si>
  <si>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</si>
  <si>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</si>
  <si>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</si>
  <si>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</si>
  <si>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</si>
  <si>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</si>
  <si>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</si>
  <si>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</si>
  <si>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</si>
  <si>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</si>
  <si>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</si>
  <si>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</si>
  <si>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</si>
  <si>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</si>
  <si>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</si>
  <si>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</si>
  <si>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</si>
  <si>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</si>
  <si>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</si>
  <si>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</si>
  <si>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</si>
  <si>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</si>
  <si>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</si>
  <si>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</si>
  <si>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</si>
  <si>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</si>
  <si>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</si>
  <si>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</si>
  <si>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</si>
  <si>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</si>
  <si>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</si>
  <si>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</si>
  <si>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</si>
  <si>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</si>
  <si>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</si>
  <si>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</si>
  <si>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</si>
  <si>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</si>
  <si>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</si>
  <si>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</si>
  <si>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</si>
  <si>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</si>
  <si>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</si>
  <si>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</si>
  <si>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</si>
  <si>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</si>
  <si>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</si>
  <si>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</si>
  <si>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</si>
  <si>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</si>
  <si>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</si>
  <si>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</si>
  <si>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</si>
  <si>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</si>
  <si>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</si>
  <si>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</si>
  <si>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</si>
  <si>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</si>
  <si>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</si>
  <si>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</si>
  <si>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</si>
  <si>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</si>
  <si>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</si>
  <si>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</si>
  <si>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</si>
  <si>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</si>
  <si>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</si>
  <si>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</si>
  <si>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</si>
  <si>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</si>
  <si>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</si>
  <si>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</si>
  <si>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</si>
  <si>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</si>
  <si>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</si>
  <si>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</si>
  <si>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</si>
  <si>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</si>
  <si>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</si>
  <si>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</si>
  <si>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</si>
  <si>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</si>
  <si>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</si>
  <si>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</si>
  <si>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</si>
  <si>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</si>
  <si>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</si>
  <si>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</si>
  <si>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</si>
  <si>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</si>
  <si>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</si>
  <si>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</si>
  <si>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</si>
  <si>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</si>
  <si>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</si>
  <si>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</si>
  <si>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</si>
  <si>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</si>
  <si>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</si>
  <si>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</si>
  <si>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</si>
  <si>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</si>
  <si>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</si>
  <si>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</si>
  <si>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</si>
  <si>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</si>
  <si>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</si>
  <si>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</si>
  <si>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</si>
  <si>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</si>
  <si>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</si>
  <si>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</si>
  <si>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</si>
  <si>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</si>
  <si>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</si>
  <si>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</si>
  <si>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</si>
  <si>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</si>
  <si>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</si>
  <si>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</si>
  <si>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</si>
  <si>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</si>
  <si>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</si>
  <si>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</si>
  <si>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</si>
  <si>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</si>
  <si>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</si>
  <si>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</si>
  <si>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</si>
  <si>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</si>
  <si>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</si>
  <si>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</si>
  <si>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</si>
  <si>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</si>
  <si>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</si>
  <si>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</si>
  <si>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</si>
  <si>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</si>
  <si>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</si>
  <si>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</si>
  <si>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</si>
  <si>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</si>
  <si>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</si>
  <si>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</si>
  <si>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</si>
  <si>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</si>
  <si>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</si>
  <si>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</si>
  <si>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</si>
  <si>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</si>
  <si>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</si>
  <si>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</si>
  <si>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</si>
  <si>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</si>
  <si>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</si>
  <si>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</si>
  <si>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</si>
  <si>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</si>
  <si>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</si>
  <si>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</si>
  <si>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</si>
  <si>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</si>
  <si>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</si>
  <si>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</si>
  <si>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</si>
  <si>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</si>
  <si>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</si>
  <si>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</si>
  <si>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</si>
  <si>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</si>
  <si>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</si>
  <si>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</si>
  <si>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</si>
  <si>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</si>
  <si>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</si>
  <si>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</si>
  <si>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</si>
  <si>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</si>
  <si>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</si>
  <si>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</si>
  <si>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</si>
  <si>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</si>
  <si>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</si>
  <si>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</si>
  <si>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</si>
  <si>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</si>
  <si>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</si>
  <si>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</si>
  <si>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</si>
  <si>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</si>
  <si>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</si>
  <si>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</si>
  <si>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</si>
  <si>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</si>
  <si>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</si>
  <si>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</si>
  <si>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</si>
  <si>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</si>
  <si>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</si>
  <si>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</si>
  <si>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</si>
  <si>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</si>
  <si>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</si>
  <si>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</si>
  <si>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</si>
  <si>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</si>
  <si>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</si>
  <si>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</si>
  <si>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</si>
  <si>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</si>
  <si>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</si>
  <si>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</si>
  <si>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</si>
  <si>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</si>
  <si>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</si>
  <si>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</si>
  <si>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</si>
  <si>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</si>
  <si>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</si>
  <si>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</si>
  <si>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</si>
  <si>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</si>
  <si>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</si>
  <si>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</si>
  <si>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</si>
  <si>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</si>
  <si>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</si>
  <si>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</si>
  <si>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</si>
  <si>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</si>
  <si>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</si>
  <si>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</si>
  <si>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</si>
  <si>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</si>
  <si>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</si>
  <si>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</si>
  <si>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</si>
  <si>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</si>
  <si>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</si>
  <si>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</si>
  <si>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</si>
  <si>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</si>
  <si>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</si>
  <si>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</si>
  <si>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</si>
  <si>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</si>
  <si>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</si>
  <si>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</si>
  <si>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</si>
  <si>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</si>
  <si>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</si>
  <si>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</si>
  <si>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</si>
  <si>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</si>
  <si>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</si>
  <si>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</si>
  <si>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</si>
  <si>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</si>
  <si>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</si>
  <si>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</si>
  <si>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</si>
  <si>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</si>
  <si>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</si>
  <si>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</si>
  <si>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</si>
  <si>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</si>
  <si>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</si>
  <si>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</si>
  <si>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</si>
  <si>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</si>
  <si>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</si>
  <si>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</si>
  <si>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</si>
  <si>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</si>
  <si>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</si>
  <si>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</si>
  <si>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</si>
  <si>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</si>
  <si>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</si>
  <si>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</si>
  <si>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</si>
  <si>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</si>
  <si>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</si>
  <si>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</si>
  <si>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</si>
  <si>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</si>
  <si>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</si>
  <si>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</si>
  <si>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</si>
  <si>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</si>
  <si>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</si>
  <si>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</si>
  <si>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</si>
  <si>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</si>
  <si>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</si>
  <si>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</si>
  <si>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</si>
  <si>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</si>
  <si>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</si>
  <si>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</si>
  <si>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</si>
  <si>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</si>
  <si>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</si>
  <si>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</si>
  <si>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</si>
  <si>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</si>
  <si>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</si>
  <si>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</si>
  <si>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</si>
  <si>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</si>
  <si>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</si>
  <si>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</si>
  <si>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</si>
  <si>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</si>
  <si>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</si>
  <si>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</si>
  <si>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</si>
  <si>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</si>
  <si>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</si>
  <si>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</si>
  <si>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</si>
  <si>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</si>
  <si>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</si>
  <si>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</si>
  <si>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</si>
  <si>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</si>
  <si>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</si>
  <si>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</si>
  <si>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</si>
  <si>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</si>
  <si>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</si>
  <si>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</si>
  <si>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</si>
  <si>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</si>
  <si>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</si>
  <si>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</si>
  <si>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</si>
  <si>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</si>
  <si>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</si>
  <si>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</si>
  <si>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</si>
  <si>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</si>
  <si>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</si>
  <si>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</si>
  <si>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</si>
  <si>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</si>
  <si>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</si>
  <si>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</si>
  <si>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</si>
  <si>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</si>
  <si>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</si>
  <si>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</si>
  <si>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</si>
  <si>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</si>
  <si>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</si>
  <si>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</si>
  <si>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</si>
  <si>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</si>
  <si>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</si>
  <si>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</si>
  <si>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</si>
  <si>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</si>
  <si>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</si>
  <si>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</si>
  <si>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</si>
  <si>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</si>
  <si>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</si>
  <si>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</si>
  <si>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</si>
  <si>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</si>
  <si>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</si>
  <si>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</si>
  <si>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</si>
  <si>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</si>
  <si>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</si>
  <si>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</si>
  <si>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</si>
  <si>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</si>
  <si>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</si>
  <si>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</si>
  <si>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</si>
  <si>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</si>
  <si>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</si>
  <si>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</si>
  <si>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</si>
  <si>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</si>
  <si>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</si>
  <si>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</si>
  <si>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</si>
  <si>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</si>
  <si>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</si>
  <si>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</si>
  <si>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</si>
  <si>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</si>
  <si>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</si>
  <si>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</si>
  <si>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</si>
  <si>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</si>
  <si>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</si>
  <si>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</si>
  <si>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</si>
  <si>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</si>
  <si>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</si>
  <si>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</si>
  <si>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</si>
  <si>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</si>
  <si>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</si>
  <si>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</si>
  <si>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</si>
  <si>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</si>
  <si>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</si>
  <si>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</si>
  <si>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</si>
  <si>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</si>
  <si>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</si>
  <si>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</si>
  <si>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</si>
  <si>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</si>
  <si>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</si>
  <si>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</si>
  <si>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</si>
  <si>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</si>
  <si>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</si>
  <si>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</si>
  <si>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</si>
  <si>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</si>
  <si>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</si>
  <si>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</si>
  <si>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</si>
  <si>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</si>
  <si>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</si>
  <si>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</si>
  <si>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</si>
  <si>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</si>
  <si>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</si>
  <si>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</si>
  <si>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</si>
  <si>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</si>
  <si>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</si>
  <si>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</si>
  <si>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</si>
  <si>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</si>
  <si>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</si>
  <si>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</si>
  <si>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</si>
  <si>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</si>
  <si>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</si>
  <si>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</si>
  <si>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</si>
  <si>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</si>
  <si>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</si>
  <si>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</si>
  <si>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</si>
  <si>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</si>
  <si>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</si>
  <si>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</si>
  <si>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</si>
  <si>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</si>
  <si>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</si>
  <si>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</si>
  <si>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</si>
  <si>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</si>
  <si>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</si>
  <si>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</si>
  <si>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</si>
  <si>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</si>
  <si>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</si>
  <si>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</si>
  <si>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</si>
  <si>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</si>
  <si>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</si>
  <si>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</si>
  <si>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</si>
  <si>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</si>
  <si>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</si>
  <si>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</si>
  <si>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</si>
  <si>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</si>
  <si>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</si>
  <si>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</si>
  <si>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</si>
  <si>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</si>
  <si>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</si>
  <si>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</si>
  <si>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</si>
  <si>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</si>
  <si>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</si>
  <si>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</si>
  <si>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</si>
  <si>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</si>
  <si>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</si>
  <si>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</si>
  <si>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</si>
  <si>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</si>
  <si>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</si>
  <si>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</si>
  <si>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</si>
  <si>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</si>
  <si>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</si>
  <si>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</si>
  <si>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</si>
  <si>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</si>
  <si>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</si>
  <si>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</si>
  <si>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</si>
  <si>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</si>
  <si>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</si>
  <si>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</si>
  <si>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</si>
  <si>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</si>
  <si>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</si>
  <si>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</si>
  <si>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</si>
  <si>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</si>
  <si>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</si>
  <si>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</si>
  <si>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</si>
  <si>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</si>
  <si>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</si>
  <si>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</si>
  <si>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</si>
  <si>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</si>
  <si>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</si>
  <si>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</si>
  <si>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</si>
  <si>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</si>
  <si>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</si>
  <si>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</si>
  <si>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</si>
  <si>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</si>
  <si>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</si>
  <si>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</si>
  <si>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</si>
  <si>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</si>
  <si>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</si>
  <si>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</si>
  <si>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</si>
  <si>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</si>
  <si>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</si>
  <si>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</si>
  <si>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</si>
  <si>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</si>
  <si>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</si>
  <si>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</si>
  <si>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</si>
  <si>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</si>
  <si>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</si>
  <si>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</si>
  <si>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</si>
  <si>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</si>
  <si>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</si>
  <si>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</si>
  <si>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</si>
  <si>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</si>
  <si>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</si>
  <si>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</si>
  <si>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</si>
  <si>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</si>
  <si>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</si>
  <si>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</si>
  <si>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</si>
  <si>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</si>
  <si>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</si>
  <si>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</si>
  <si>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</si>
  <si>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</si>
  <si>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</si>
  <si>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</si>
  <si>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</si>
  <si>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</si>
  <si>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</si>
  <si>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</si>
  <si>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</si>
  <si>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</si>
  <si>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</si>
  <si>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</si>
  <si>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</si>
  <si>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</si>
  <si>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</si>
  <si>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</si>
  <si>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</si>
  <si>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</si>
  <si>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</si>
  <si>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</si>
  <si>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</si>
  <si>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</si>
  <si>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</si>
  <si>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</si>
  <si>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</si>
  <si>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</si>
  <si>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</si>
  <si>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</si>
  <si>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</si>
  <si>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</si>
  <si>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</si>
  <si>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</si>
  <si>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</si>
  <si>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</si>
  <si>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</si>
  <si>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</si>
  <si>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</si>
  <si>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</si>
  <si>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</si>
  <si>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</si>
  <si>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</si>
  <si>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</si>
  <si>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</si>
  <si>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</si>
  <si>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</si>
  <si>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</si>
  <si>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</si>
  <si>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</si>
  <si>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</si>
  <si>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</si>
  <si>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</si>
  <si>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</si>
  <si>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</si>
  <si>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</si>
  <si>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</si>
  <si>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</si>
  <si>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</si>
  <si>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</si>
  <si>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</si>
  <si>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</si>
  <si>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</si>
  <si>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</si>
  <si>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</si>
  <si>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</si>
  <si>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</si>
  <si>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</si>
  <si>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</si>
  <si>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</si>
  <si>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</si>
  <si>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</si>
  <si>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</si>
  <si>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</si>
  <si>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</si>
  <si>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</si>
  <si>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</si>
  <si>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</si>
  <si>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</si>
  <si>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</si>
  <si>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</si>
  <si>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</si>
  <si>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</si>
  <si>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</si>
  <si>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</si>
  <si>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</si>
  <si>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</si>
  <si>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</si>
  <si>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</si>
  <si>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</si>
  <si>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</si>
  <si>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</si>
  <si>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</si>
  <si>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</si>
  <si>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</si>
  <si>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</si>
  <si>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</si>
  <si>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</si>
  <si>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</si>
  <si>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</si>
  <si>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</si>
  <si>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</si>
  <si>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</si>
  <si>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</si>
  <si>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</si>
  <si>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</si>
  <si>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</si>
  <si>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</si>
  <si>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</si>
  <si>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</si>
  <si>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</si>
  <si>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</si>
  <si>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</si>
  <si>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</si>
  <si>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</si>
  <si>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</si>
  <si>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</si>
  <si>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</si>
  <si>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</si>
  <si>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</si>
  <si>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</si>
  <si>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</si>
  <si>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</si>
  <si>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</si>
  <si>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</si>
  <si>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</si>
  <si>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</si>
  <si>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</si>
  <si>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</si>
  <si>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</si>
  <si>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</si>
  <si>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</si>
  <si>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</si>
  <si>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</si>
  <si>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</si>
  <si>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</si>
  <si>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</si>
  <si>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</si>
  <si>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</si>
  <si>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</si>
  <si>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</si>
  <si>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</si>
  <si>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</si>
  <si>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</si>
  <si>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</si>
  <si>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</si>
  <si>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</si>
  <si>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</si>
  <si>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</si>
  <si>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</si>
  <si>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</si>
  <si>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</si>
  <si>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</si>
  <si>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</si>
  <si>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</si>
  <si>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</si>
  <si>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</si>
  <si>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</si>
  <si>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</si>
  <si>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</si>
  <si>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</si>
  <si>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</si>
  <si>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</si>
  <si>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</si>
  <si>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</si>
  <si>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</si>
  <si>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</si>
  <si>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</si>
  <si>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</si>
  <si>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</si>
  <si>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</si>
  <si>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</si>
  <si>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</si>
  <si>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</si>
  <si>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</si>
  <si>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</si>
  <si>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</si>
  <si>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</si>
  <si>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</si>
  <si>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</si>
  <si>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</si>
  <si>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</si>
  <si>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</si>
  <si>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</si>
  <si>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</si>
  <si>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</si>
  <si>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</si>
  <si>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</si>
  <si>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</si>
  <si>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</si>
  <si>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</si>
  <si>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</si>
  <si>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</si>
  <si>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</si>
  <si>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</si>
  <si>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</si>
  <si>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</si>
  <si>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</si>
  <si>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</si>
  <si>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</si>
  <si>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</si>
  <si>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</si>
  <si>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</si>
  <si>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</si>
  <si>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</si>
  <si>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</si>
  <si>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</si>
  <si>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</si>
  <si>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</si>
  <si>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</si>
  <si>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</si>
  <si>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</si>
  <si>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</si>
  <si>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</si>
  <si>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</si>
  <si>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</si>
  <si>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</si>
  <si>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</si>
  <si>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</si>
  <si>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</si>
  <si>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</si>
  <si>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</si>
  <si>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</si>
  <si>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</si>
  <si>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</si>
  <si>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</si>
  <si>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</si>
  <si>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</si>
  <si>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</si>
  <si>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</si>
  <si>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</si>
  <si>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</si>
  <si>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</si>
  <si>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</si>
  <si>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</si>
  <si>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</si>
  <si>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</si>
  <si>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</si>
  <si>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</si>
  <si>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</si>
  <si>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</si>
  <si>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</si>
  <si>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</si>
  <si>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</si>
  <si>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</si>
  <si>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</si>
  <si>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</si>
  <si>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</si>
  <si>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</si>
  <si>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</si>
  <si>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</si>
  <si>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</si>
  <si>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</si>
  <si>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</si>
  <si>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</si>
  <si>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</si>
  <si>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</si>
  <si>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</si>
  <si>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</si>
  <si>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</si>
  <si>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</si>
  <si>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</si>
  <si>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</si>
  <si>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</si>
  <si>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</si>
  <si>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</si>
  <si>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</si>
  <si>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</si>
  <si>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</si>
  <si>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</si>
  <si>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</si>
  <si>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</si>
  <si>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</si>
  <si>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</si>
  <si>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</si>
  <si>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</si>
  <si>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</si>
  <si>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</si>
  <si>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</si>
  <si>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</si>
  <si>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</si>
  <si>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</si>
  <si>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</si>
  <si>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</si>
  <si>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</si>
  <si>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</si>
  <si>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</si>
  <si>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</si>
  <si>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</si>
  <si>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</si>
  <si>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</si>
  <si>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</si>
  <si>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</si>
  <si>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</si>
  <si>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</si>
  <si>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</si>
  <si>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</si>
  <si>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</si>
  <si>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</si>
  <si>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</si>
  <si>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</si>
  <si>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</si>
  <si>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</si>
  <si>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</si>
  <si>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</si>
  <si>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</si>
  <si>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</si>
  <si>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</si>
  <si>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</si>
  <si>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</si>
  <si>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</si>
  <si>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</si>
  <si>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</si>
  <si>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</si>
  <si>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</si>
  <si>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</si>
  <si>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</si>
  <si>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</si>
  <si>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</si>
  <si>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</si>
  <si>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</si>
  <si>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</si>
  <si>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</si>
  <si>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</si>
  <si>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</si>
  <si>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</si>
  <si>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</si>
  <si>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</si>
  <si>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</si>
  <si>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</si>
  <si>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</si>
  <si>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</si>
  <si>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</si>
  <si>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</si>
  <si>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</si>
  <si>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</si>
  <si>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</si>
  <si>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</si>
  <si>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</si>
  <si>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</si>
  <si>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</si>
  <si>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</si>
  <si>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</si>
  <si>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</si>
  <si>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</si>
  <si>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</si>
  <si>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</si>
  <si>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</si>
  <si>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</si>
  <si>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</si>
  <si>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</si>
  <si>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</si>
  <si>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</si>
  <si>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</si>
  <si>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</si>
  <si>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</si>
  <si>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</si>
  <si>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</si>
  <si>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</si>
  <si>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</si>
  <si>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</si>
  <si>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</si>
  <si>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</si>
  <si>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</si>
  <si>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</si>
  <si>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</si>
  <si>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</si>
  <si>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</si>
  <si>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</si>
  <si>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</si>
  <si>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</si>
  <si>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</si>
  <si>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</si>
  <si>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</si>
  <si>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</si>
  <si>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</si>
  <si>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</si>
  <si>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</si>
  <si>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</si>
  <si>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</si>
  <si>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</si>
  <si>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</si>
  <si>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</si>
  <si>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</si>
  <si>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</si>
  <si>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</si>
  <si>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</si>
  <si>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</si>
  <si>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</si>
  <si>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</si>
  <si>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</si>
  <si>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</si>
  <si>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</si>
  <si>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</si>
  <si>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</si>
  <si>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</si>
  <si>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</si>
  <si>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</si>
  <si>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</si>
  <si>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</si>
  <si>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</si>
  <si>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</si>
  <si>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</si>
  <si>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</si>
  <si>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</si>
  <si>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</si>
  <si>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</si>
  <si>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</si>
  <si>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</si>
  <si>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</si>
  <si>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</si>
  <si>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</si>
  <si>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</si>
  <si>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</si>
  <si>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</si>
  <si>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</si>
  <si>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</si>
  <si>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</si>
  <si>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</si>
  <si>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</si>
  <si>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</si>
  <si>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</si>
  <si>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</si>
  <si>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</si>
  <si>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</si>
  <si>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</si>
  <si>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</si>
  <si>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</si>
  <si>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</si>
  <si>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</si>
  <si>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</si>
  <si>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</si>
  <si>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</si>
  <si>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</si>
  <si>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</si>
  <si>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</si>
  <si>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</si>
  <si>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</si>
  <si>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</si>
  <si>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</si>
  <si>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</si>
  <si>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</si>
  <si>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</si>
  <si>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</si>
  <si>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</si>
  <si>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</si>
  <si>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</si>
  <si>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</si>
  <si>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</si>
  <si>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</si>
  <si>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</si>
  <si>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</si>
  <si>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</si>
  <si>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</si>
  <si>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</si>
  <si>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</si>
  <si>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</si>
  <si>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</si>
  <si>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</si>
  <si>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</si>
  <si>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</si>
  <si>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</si>
  <si>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</si>
  <si>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</si>
  <si>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</si>
  <si>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</si>
  <si>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</si>
  <si>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</si>
  <si>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</si>
  <si>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</si>
  <si>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</si>
  <si>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</si>
  <si>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</si>
  <si>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</si>
  <si>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</si>
  <si>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</si>
  <si>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</si>
  <si>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</si>
  <si>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</si>
  <si>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</si>
  <si>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</si>
  <si>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</si>
  <si>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</si>
  <si>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</si>
  <si>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</si>
  <si>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</si>
  <si>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</si>
  <si>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</si>
  <si>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</si>
  <si>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</si>
  <si>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</si>
  <si>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</si>
  <si>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</si>
  <si>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</si>
  <si>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</si>
  <si>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</si>
  <si>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</si>
  <si>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</si>
  <si>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</si>
  <si>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</si>
  <si>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</si>
  <si>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</si>
  <si>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</si>
  <si>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</si>
  <si>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</si>
  <si>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</si>
  <si>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</si>
  <si>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</si>
  <si>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</si>
  <si>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</si>
  <si>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</si>
  <si>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</si>
  <si>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</si>
  <si>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</si>
  <si>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</si>
  <si>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</si>
  <si>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</si>
  <si>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</si>
  <si>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</si>
  <si>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</si>
  <si>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</si>
  <si>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</si>
  <si>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</si>
  <si>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</si>
  <si>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</si>
  <si>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</si>
  <si>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</si>
  <si>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</si>
  <si>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</si>
  <si>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</si>
  <si>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</si>
  <si>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</si>
  <si>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</si>
  <si>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</si>
  <si>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</si>
  <si>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</si>
  <si>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</si>
  <si>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</si>
  <si>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</si>
  <si>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</si>
  <si>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</si>
  <si>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</si>
  <si>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</si>
  <si>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</si>
  <si>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</si>
  <si>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</si>
  <si>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</si>
  <si>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</si>
  <si>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</si>
  <si>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</si>
  <si>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</si>
  <si>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</si>
  <si>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</si>
  <si>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</si>
  <si>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</si>
  <si>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</si>
  <si>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</si>
  <si>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</si>
  <si>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</si>
  <si>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</si>
  <si>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</si>
  <si>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</si>
  <si>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</si>
  <si>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</si>
  <si>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</si>
  <si>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</si>
  <si>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</si>
  <si>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</si>
  <si>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</si>
  <si>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</si>
  <si>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</si>
  <si>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</si>
  <si>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</si>
  <si>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</si>
  <si>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</si>
  <si>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</si>
  <si>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</si>
  <si>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</si>
  <si>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</si>
  <si>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</si>
  <si>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</si>
  <si>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</si>
  <si>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</si>
  <si>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</si>
  <si>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</si>
  <si>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</si>
  <si>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</si>
  <si>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</si>
  <si>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</si>
  <si>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</si>
  <si>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</si>
  <si>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</si>
  <si>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</si>
  <si>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</si>
  <si>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</si>
  <si>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</si>
  <si>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</si>
  <si>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</si>
  <si>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</si>
  <si>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</si>
  <si>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</si>
  <si>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</si>
  <si>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</si>
  <si>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</si>
  <si>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</si>
  <si>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</si>
  <si>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</si>
  <si>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</si>
  <si>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</si>
  <si>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</si>
  <si>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</si>
  <si>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</si>
  <si>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</si>
  <si>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</si>
  <si>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</si>
  <si>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</si>
  <si>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</si>
  <si>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</si>
  <si>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</si>
  <si>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</si>
  <si>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</si>
  <si>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</si>
  <si>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</si>
  <si>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</si>
  <si>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</si>
  <si>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</si>
  <si>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</si>
  <si>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</si>
  <si>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</si>
  <si>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</si>
  <si>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</si>
  <si>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</si>
  <si>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</si>
  <si>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</si>
  <si>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</si>
  <si>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</si>
  <si>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</si>
  <si>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</si>
  <si>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</si>
  <si>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</si>
  <si>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</si>
  <si>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</si>
  <si>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</si>
  <si>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</si>
  <si>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</si>
  <si>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</si>
  <si>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</si>
  <si>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</si>
  <si>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</si>
  <si>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</si>
  <si>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</si>
  <si>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</si>
  <si>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</si>
  <si>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</si>
  <si>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</si>
  <si>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</si>
  <si>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</si>
  <si>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</si>
  <si>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</si>
  <si>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</si>
  <si>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</si>
  <si>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</si>
  <si>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</si>
  <si>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</si>
  <si>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</si>
  <si>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</si>
  <si>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</si>
  <si>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</si>
  <si>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</si>
  <si>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</si>
  <si>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</si>
  <si>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</si>
  <si>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</si>
  <si>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</si>
  <si>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</si>
  <si>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</si>
  <si>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</si>
  <si>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</si>
  <si>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</si>
  <si>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</si>
  <si>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</si>
  <si>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</si>
  <si>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</si>
  <si>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bf: HP associated with gain in fat</t>
  </si>
  <si>
    <t>C(K,25)</t>
  </si>
  <si>
    <t>C(K,26)</t>
  </si>
  <si>
    <t>C(K,27)</t>
  </si>
  <si>
    <t>C(K,28)</t>
  </si>
  <si>
    <t>bpm: HP associated with gain in muscle</t>
  </si>
  <si>
    <t>bpv: HP associated with gain in viscera</t>
  </si>
  <si>
    <t>bpw: HP associated with gain in wool</t>
  </si>
  <si>
    <t>lf: HP associated with loss in fat</t>
  </si>
  <si>
    <t>lm: HP associated with loss in muscle</t>
  </si>
  <si>
    <t>lv: HP associated with loss in viscera</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</si>
  <si>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</si>
  <si>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</si>
  <si>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</si>
  <si>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</si>
  <si>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</si>
  <si>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</si>
  <si>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</si>
  <si>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</si>
  <si>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</si>
  <si>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</si>
  <si>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</si>
  <si>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</si>
  <si>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</si>
  <si>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</si>
  <si>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</si>
  <si>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</si>
  <si>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</si>
  <si>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</si>
  <si>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</si>
  <si>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</si>
  <si>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</si>
  <si>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</si>
  <si>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</si>
  <si>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</si>
  <si>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</si>
  <si>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bc: HP associated with gain in conceptus-not used Oct23</t>
  </si>
  <si>
    <t>bl: HP associated with gain in milk          -not used Oct23</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</si>
  <si>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</si>
  <si>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</si>
  <si>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</si>
  <si>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</si>
  <si>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</si>
  <si>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</si>
  <si>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</si>
  <si>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</si>
  <si>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</si>
  <si>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</si>
  <si>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</si>
  <si>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</si>
  <si>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</si>
  <si>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</si>
  <si>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</si>
  <si>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</si>
  <si>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</si>
  <si>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</si>
  <si>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C(W,21)</t>
  </si>
  <si>
    <t>age in days</t>
  </si>
  <si>
    <t>Sheep Calc.xlsx</t>
  </si>
  <si>
    <t>Evaporative loss (implied that this is from the body, not respiration)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</si>
</sst>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60" outlineLevel="3" x14ac:dyDescent="0.2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2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2399</v>
      </c>
      <c r="I36" t="s">
        <v>2400</v>
      </c>
      <c r="K36" t="s">
        <v>2816</v>
      </c>
      <c r="M36" t="s">
        <v>2817</v>
      </c>
    </row>
    <row r="37" spans="1:27" x14ac:dyDescent="0.25">
      <c r="G37" s="351" t="s">
        <v>4</v>
      </c>
      <c r="I37" s="351" t="s">
        <v>2401</v>
      </c>
      <c r="K37" s="351" t="str" cm="1">
        <f t="array" ref="K37:K43">Price!B72:B78</f>
        <v>lime</v>
      </c>
      <c r="M37" s="450" t="s">
        <v>2818</v>
      </c>
    </row>
    <row r="38" spans="1:27" x14ac:dyDescent="0.25">
      <c r="G38" s="352" t="s">
        <v>2393</v>
      </c>
      <c r="I38" s="352" t="s">
        <v>142</v>
      </c>
      <c r="K38" s="352" t="str">
        <v>at_seeding</v>
      </c>
      <c r="M38" s="451" t="s">
        <v>2819</v>
      </c>
    </row>
    <row r="39" spans="1:27" ht="45" x14ac:dyDescent="0.25">
      <c r="G39" s="352" t="s">
        <v>10</v>
      </c>
      <c r="I39" s="352" t="s">
        <v>2670</v>
      </c>
      <c r="K39" s="352" t="str">
        <v>mid</v>
      </c>
      <c r="M39" s="451" t="s">
        <v>2820</v>
      </c>
    </row>
    <row r="40" spans="1:27" ht="30" x14ac:dyDescent="0.25">
      <c r="G40" t="s">
        <v>85</v>
      </c>
      <c r="H40" s="356"/>
      <c r="I40" s="352" t="s">
        <v>4</v>
      </c>
      <c r="K40" s="352" t="str">
        <v>late_cereal</v>
      </c>
      <c r="M40" s="452" t="s">
        <v>2821</v>
      </c>
    </row>
    <row r="41" spans="1:27" x14ac:dyDescent="0.25">
      <c r="G41" s="352" t="s">
        <v>86</v>
      </c>
      <c r="I41" s="352" t="s">
        <v>2393</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2397</v>
      </c>
      <c r="I45" s="352" t="s">
        <v>2402</v>
      </c>
    </row>
    <row r="46" spans="1:27" x14ac:dyDescent="0.25">
      <c r="G46" s="352" t="s">
        <v>101</v>
      </c>
      <c r="I46" s="352" t="s">
        <v>147</v>
      </c>
    </row>
    <row r="47" spans="1:27" x14ac:dyDescent="0.25">
      <c r="G47" s="352" t="s">
        <v>9</v>
      </c>
      <c r="I47" s="352" t="s">
        <v>145</v>
      </c>
    </row>
    <row r="48" spans="1:27" x14ac:dyDescent="0.25">
      <c r="G48" s="352" t="s">
        <v>2396</v>
      </c>
      <c r="I48" s="352" t="s">
        <v>87</v>
      </c>
    </row>
    <row r="49" spans="7:9" x14ac:dyDescent="0.25">
      <c r="G49" s="352" t="s">
        <v>88</v>
      </c>
      <c r="I49" s="352" t="s">
        <v>7</v>
      </c>
    </row>
    <row r="50" spans="7:9" x14ac:dyDescent="0.25">
      <c r="G50" s="352" t="s">
        <v>5</v>
      </c>
      <c r="I50" s="352" t="s">
        <v>156</v>
      </c>
    </row>
    <row r="51" spans="7:9" x14ac:dyDescent="0.25">
      <c r="G51" s="352" t="s">
        <v>2395</v>
      </c>
      <c r="I51" s="352" t="s">
        <v>6</v>
      </c>
    </row>
    <row r="52" spans="7:9" x14ac:dyDescent="0.25">
      <c r="G52" s="352" t="s">
        <v>8</v>
      </c>
      <c r="I52" s="352" t="s">
        <v>2397</v>
      </c>
    </row>
    <row r="53" spans="7:9" x14ac:dyDescent="0.25">
      <c r="G53" s="353" t="s">
        <v>2394</v>
      </c>
      <c r="I53" s="352" t="s">
        <v>101</v>
      </c>
    </row>
    <row r="54" spans="7:9" x14ac:dyDescent="0.25">
      <c r="I54" s="352" t="s">
        <v>9</v>
      </c>
    </row>
    <row r="55" spans="7:9" x14ac:dyDescent="0.25">
      <c r="I55" s="352" t="s">
        <v>2396</v>
      </c>
    </row>
    <row r="56" spans="7:9" x14ac:dyDescent="0.25">
      <c r="I56" s="352" t="s">
        <v>2403</v>
      </c>
    </row>
    <row r="57" spans="7:9" x14ac:dyDescent="0.25">
      <c r="I57" s="352" t="s">
        <v>2656</v>
      </c>
    </row>
    <row r="58" spans="7:9" x14ac:dyDescent="0.25">
      <c r="I58" s="352" t="s">
        <v>143</v>
      </c>
    </row>
    <row r="59" spans="7:9" x14ac:dyDescent="0.25">
      <c r="I59" s="352" t="s">
        <v>2404</v>
      </c>
    </row>
    <row r="60" spans="7:9" x14ac:dyDescent="0.25">
      <c r="I60" s="352" t="s">
        <v>146</v>
      </c>
    </row>
    <row r="61" spans="7:9" x14ac:dyDescent="0.25">
      <c r="I61" s="352" t="s">
        <v>144</v>
      </c>
    </row>
    <row r="62" spans="7:9" x14ac:dyDescent="0.25">
      <c r="I62" s="352" t="s">
        <v>2405</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2395</v>
      </c>
    </row>
    <row r="68" spans="9:9" x14ac:dyDescent="0.25">
      <c r="I68" s="352" t="s">
        <v>2406</v>
      </c>
    </row>
    <row r="69" spans="9:9" x14ac:dyDescent="0.25">
      <c r="I69" s="352" t="s">
        <v>151</v>
      </c>
    </row>
    <row r="70" spans="9:9" x14ac:dyDescent="0.25">
      <c r="I70" s="352" t="s">
        <v>149</v>
      </c>
    </row>
    <row r="71" spans="9:9" x14ac:dyDescent="0.25">
      <c r="I71" s="352" t="s">
        <v>8</v>
      </c>
    </row>
    <row r="72" spans="9:9" x14ac:dyDescent="0.2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2356</v>
      </c>
      <c r="B46">
        <v>50</v>
      </c>
      <c r="J46" s="1" t="s">
        <v>2357</v>
      </c>
    </row>
    <row r="47" spans="1:18" x14ac:dyDescent="0.25">
      <c r="A47" s="3"/>
      <c r="J47" s="496" t="s">
        <v>2407</v>
      </c>
      <c r="K47" s="496"/>
      <c r="L47" s="496"/>
      <c r="M47" s="496" t="s">
        <v>2411</v>
      </c>
      <c r="N47" s="496"/>
      <c r="O47" s="496"/>
      <c r="P47" s="496" t="s">
        <v>2412</v>
      </c>
      <c r="Q47" s="496"/>
      <c r="R47" s="496"/>
    </row>
    <row r="48" spans="1:18" x14ac:dyDescent="0.25">
      <c r="A48" s="3"/>
      <c r="I48" s="1" t="s">
        <v>2413</v>
      </c>
      <c r="J48" t="s">
        <v>2408</v>
      </c>
      <c r="K48" t="s">
        <v>2408</v>
      </c>
      <c r="L48" t="s">
        <v>2408</v>
      </c>
      <c r="M48" t="s">
        <v>2410</v>
      </c>
      <c r="N48" t="s">
        <v>2410</v>
      </c>
      <c r="O48" t="s">
        <v>2410</v>
      </c>
      <c r="P48" t="s">
        <v>2409</v>
      </c>
      <c r="Q48" t="s">
        <v>2409</v>
      </c>
      <c r="R48" t="s">
        <v>2409</v>
      </c>
    </row>
    <row r="49" spans="1:18" x14ac:dyDescent="0.2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2805</v>
      </c>
      <c r="C73">
        <v>780</v>
      </c>
    </row>
    <row r="74" spans="1:18" x14ac:dyDescent="0.25">
      <c r="A74" s="449" t="s">
        <v>2652</v>
      </c>
      <c r="B74" s="448" t="s">
        <v>2807</v>
      </c>
      <c r="C74">
        <v>520</v>
      </c>
    </row>
    <row r="75" spans="1:18" x14ac:dyDescent="0.25">
      <c r="A75" s="449" t="s">
        <v>2653</v>
      </c>
      <c r="B75" s="448" t="s">
        <v>2806</v>
      </c>
      <c r="C75">
        <v>520</v>
      </c>
    </row>
    <row r="76" spans="1:18" x14ac:dyDescent="0.25">
      <c r="A76" s="449" t="s">
        <v>139</v>
      </c>
      <c r="B76" t="s">
        <v>2808</v>
      </c>
      <c r="C76">
        <v>500</v>
      </c>
    </row>
    <row r="77" spans="1:18" x14ac:dyDescent="0.25">
      <c r="A77" s="449" t="s">
        <v>59</v>
      </c>
      <c r="B77" s="392" t="s">
        <v>2804</v>
      </c>
      <c r="C77">
        <v>339</v>
      </c>
    </row>
    <row r="78" spans="1:18" x14ac:dyDescent="0.25">
      <c r="A78" s="449" t="s">
        <v>60</v>
      </c>
      <c r="B78" t="s">
        <v>2803</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2398</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2302</v>
      </c>
      <c r="B9" s="42">
        <v>0.5</v>
      </c>
    </row>
    <row r="10" spans="1:2" x14ac:dyDescent="0.25">
      <c r="A10" t="s">
        <v>2303</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2416</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2408</v>
      </c>
      <c r="K73" t="s">
        <v>2410</v>
      </c>
      <c r="L73" t="s">
        <v>2409</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2280</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2279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8"/>
  <sheetViews>
    <sheetView topLeftCell="A6" zoomScale="85" zoomScaleNormal="85" workbookViewId="0">
      <pane xSplit="10" ySplit="7" topLeftCell="K363" activePane="bottomRight" state="frozen"/>
      <selection activeCell="A6" sqref="A6"/>
      <selection pane="topRight" activeCell="K6" sqref="K6"/>
      <selection pane="bottomLeft" activeCell="A22" sqref="A22"/>
      <selection pane="bottomRight" activeCell="H400" sqref="H384:H400"/>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45202.6062878472</v>
      </c>
      <c r="J11" s="501" t="s">
        <v>2933</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45231.735482638898</v>
      </c>
      <c r="J12" s="498" t="s">
        <v>3000</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2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2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2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2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2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INT(MAX($C$381:$C$403))+1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INT(MAX($C$381:$C$403))+1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INT(MAX($C$381:$C$403))+1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96" t="s">
        <v>2932</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3"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2249</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2323</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2364</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291" t="s">
        <v>2931</v>
      </c>
      <c r="I400" s="96">
        <v>16</v>
      </c>
      <c r="J400" s="79" t="b">
        <v>1</v>
      </c>
      <c r="K400" s="79" t="b">
        <v>0</v>
      </c>
      <c r="L400" s="79" t="b">
        <v>0</v>
      </c>
      <c r="M400" s="79">
        <v>1</v>
      </c>
      <c r="N400" s="99">
        <v>0</v>
      </c>
      <c r="O400" s="99">
        <v>0</v>
      </c>
      <c r="P400" s="99">
        <v>0</v>
      </c>
      <c r="Q400" s="99">
        <v>0</v>
      </c>
      <c r="R400" s="99">
        <v>0</v>
      </c>
      <c r="S400" s="99">
        <v>0</v>
      </c>
      <c r="T400" s="99">
        <v>0</v>
      </c>
      <c r="U400" s="99">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2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2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ht="5.0999999999999996" customHeight="1" outlineLevel="2" x14ac:dyDescent="0.25">
      <c r="A404" s="45"/>
      <c r="B404" s="54"/>
      <c r="C404" s="87">
        <f>INT($C$370)+2.005</f>
        <v>3.0049999999999999</v>
      </c>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57"/>
      <c r="AP404" s="45"/>
      <c r="AQ404" s="45"/>
      <c r="AR404" s="45"/>
      <c r="AS404" s="459"/>
      <c r="AT404" s="459"/>
    </row>
    <row r="405" spans="1:46" ht="5.0999999999999996" customHeight="1" outlineLevel="1" x14ac:dyDescent="0.25">
      <c r="A405" s="45"/>
      <c r="B405" s="81"/>
      <c r="C405" s="100">
        <f>INT($C$370)+1.005</f>
        <v>2.0049999999999999</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4" t="s">
        <v>189</v>
      </c>
      <c r="AP405" s="45"/>
      <c r="AQ405" s="45"/>
      <c r="AR405" s="45"/>
      <c r="AS405" s="459"/>
      <c r="AT405" s="459"/>
    </row>
    <row r="406" spans="1:46" ht="5.0999999999999996" customHeight="1" collapsed="1" x14ac:dyDescent="0.25">
      <c r="A406" s="45"/>
      <c r="B406" s="85"/>
      <c r="C406" s="102">
        <f>INT($C$370)+0.005</f>
        <v>1.0049999999999999</v>
      </c>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45"/>
      <c r="AQ406" s="45"/>
      <c r="AR406" s="45"/>
      <c r="AS406" s="459"/>
      <c r="AT406" s="459"/>
    </row>
    <row r="407" spans="1:46" hidden="1" outlineLevel="2" x14ac:dyDescent="0.25">
      <c r="A407" s="45"/>
      <c r="B407" s="45"/>
      <c r="C407" s="87">
        <f>INT($C$370)+2</f>
        <v>3</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9"/>
      <c r="AT407" s="459"/>
    </row>
    <row r="408" spans="1:46" hidden="1" outlineLevel="2" x14ac:dyDescent="0.25">
      <c r="A408" s="45"/>
      <c r="B408" s="45"/>
      <c r="C408" s="87">
        <f>INT($C$6)+2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sheetData>
  <mergeCells count="2">
    <mergeCell ref="J11:X11"/>
    <mergeCell ref="J12:X12"/>
  </mergeCells>
  <conditionalFormatting sqref="J251:U266">
    <cfRule type="expression" dxfId="1" priority="2">
      <formula>(J251=0)</formula>
    </cfRule>
  </conditionalFormatting>
  <conditionalFormatting sqref="J384:L401">
    <cfRule type="cellIs" dxfId="0" priority="1" operator="equal">
      <formula>FALSE</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abSelected="1" topLeftCell="A3" zoomScale="80" zoomScaleNormal="80" workbookViewId="0">
      <pane xSplit="9" ySplit="36" topLeftCell="J330" activePane="bottomRight" state="frozen"/>
      <selection activeCell="A3" sqref="A3"/>
      <selection pane="topRight" activeCell="J3" sqref="J3"/>
      <selection pane="bottomLeft" activeCell="A39" sqref="A39"/>
      <selection pane="bottomRight" activeCell="H321" sqref="H321"/>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45231.694228125001</v>
      </c>
      <c r="J11" s="502" t="s">
        <v>2999</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45126.303105671301</v>
      </c>
      <c r="J12" s="504" t="s">
        <v>2916</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2917</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2918</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2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2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2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2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2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2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2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2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2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2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2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2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2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2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2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2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2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2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2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2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2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2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2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2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2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2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2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2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2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2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2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2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2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2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2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2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2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2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2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2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2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2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2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2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2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2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2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2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2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2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2959</v>
      </c>
      <c r="S160" s="76" t="s">
        <v>2959</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2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2959</v>
      </c>
      <c r="S161" s="76" t="s">
        <v>2959</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25">
      <c r="A162" s="45"/>
      <c r="B162" s="54"/>
      <c r="C162" s="47">
        <f t="shared" si="27"/>
        <v>3</v>
      </c>
      <c r="D162" s="73"/>
      <c r="E162" s="70"/>
      <c r="F162" s="70" t="s">
        <v>696</v>
      </c>
      <c r="G162" s="73"/>
      <c r="H162" s="76" t="s">
        <v>2958</v>
      </c>
      <c r="I162" s="96" t="s">
        <v>570</v>
      </c>
      <c r="J162" s="96"/>
      <c r="K162" s="97">
        <v>0.85</v>
      </c>
      <c r="L162" s="97">
        <v>0.85</v>
      </c>
      <c r="M162" s="97">
        <v>0.85</v>
      </c>
      <c r="N162" s="97">
        <v>0.85</v>
      </c>
      <c r="O162" s="97">
        <v>0.85</v>
      </c>
      <c r="P162" s="97">
        <v>0.85</v>
      </c>
      <c r="Q162" s="76"/>
      <c r="R162" s="76" t="s">
        <v>2959</v>
      </c>
      <c r="S162" s="76" t="s">
        <v>2959</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2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2961</v>
      </c>
      <c r="S163" s="76" t="s">
        <v>2961</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2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2959</v>
      </c>
      <c r="S164" s="76" t="s">
        <v>2959</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2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2959</v>
      </c>
      <c r="S165" s="76" t="s">
        <v>2959</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2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2962</v>
      </c>
      <c r="S166" s="76" t="s">
        <v>2962</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2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2959</v>
      </c>
      <c r="S167" s="76" t="s">
        <v>2959</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2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2959</v>
      </c>
      <c r="S168" s="76" t="s">
        <v>2959</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2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2959</v>
      </c>
      <c r="S169" s="76" t="s">
        <v>2959</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2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2959</v>
      </c>
      <c r="S170" s="76" t="s">
        <v>2959</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25">
      <c r="A171" s="45"/>
      <c r="B171" s="54"/>
      <c r="C171" s="47">
        <f t="shared" si="27"/>
        <v>3</v>
      </c>
      <c r="D171" s="73"/>
      <c r="E171" s="70"/>
      <c r="F171" s="70" t="s">
        <v>713</v>
      </c>
      <c r="G171" s="73"/>
      <c r="H171" s="76" t="s">
        <v>2960</v>
      </c>
      <c r="I171" s="96" t="s">
        <v>570</v>
      </c>
      <c r="J171" s="96"/>
      <c r="K171" s="97">
        <v>0.7</v>
      </c>
      <c r="L171" s="97">
        <v>0.7</v>
      </c>
      <c r="M171" s="97">
        <v>0.7</v>
      </c>
      <c r="N171" s="97">
        <v>0.7</v>
      </c>
      <c r="O171" s="97">
        <v>0.7</v>
      </c>
      <c r="P171" s="97">
        <v>0.7</v>
      </c>
      <c r="Q171" s="76"/>
      <c r="R171" s="76" t="s">
        <v>2959</v>
      </c>
      <c r="S171" s="76" t="s">
        <v>2959</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2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2959</v>
      </c>
      <c r="S172" s="76" t="s">
        <v>2959</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2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2959</v>
      </c>
      <c r="S173" s="76" t="s">
        <v>2959</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2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2959</v>
      </c>
      <c r="S174" s="76" t="s">
        <v>2959</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2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2959</v>
      </c>
      <c r="S175" s="76" t="s">
        <v>2959</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2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25">
      <c r="A177" s="45"/>
      <c r="B177" s="54"/>
      <c r="C177" s="47">
        <f t="shared" si="27"/>
        <v>3</v>
      </c>
      <c r="D177" s="73"/>
      <c r="E177" s="70"/>
      <c r="F177" s="70" t="s">
        <v>2938</v>
      </c>
      <c r="G177" s="73"/>
      <c r="H177" s="76" t="s">
        <v>624</v>
      </c>
      <c r="I177" s="96"/>
      <c r="J177" s="96"/>
      <c r="K177" s="76"/>
      <c r="L177" s="76"/>
      <c r="M177" s="76"/>
      <c r="N177" s="76"/>
      <c r="O177" s="76"/>
      <c r="P177" s="76"/>
      <c r="Q177" s="76"/>
      <c r="R177" s="76"/>
      <c r="S177" s="76"/>
      <c r="T177" s="76"/>
      <c r="U177" s="260">
        <f t="shared" si="28"/>
        <v>0</v>
      </c>
      <c r="V177" s="260">
        <f t="shared" si="28"/>
        <v>0</v>
      </c>
      <c r="W177" s="260">
        <f t="shared" si="28"/>
        <v>0</v>
      </c>
      <c r="X177" s="260">
        <f t="shared" si="28"/>
        <v>0</v>
      </c>
      <c r="Y177" s="260">
        <f t="shared" si="28"/>
        <v>0</v>
      </c>
      <c r="Z177" s="260">
        <f t="shared" si="28"/>
        <v>0</v>
      </c>
      <c r="AA177" s="260">
        <f t="shared" si="28"/>
        <v>0</v>
      </c>
      <c r="AB177" s="260">
        <f t="shared" si="28"/>
        <v>0</v>
      </c>
      <c r="AC177" s="76"/>
      <c r="AD177" s="76"/>
      <c r="AE177" s="76"/>
      <c r="AF177" s="97">
        <v>1</v>
      </c>
      <c r="AG177" s="97">
        <v>1</v>
      </c>
      <c r="AH177" s="73"/>
      <c r="AI177" s="57"/>
      <c r="AJ177" s="45"/>
      <c r="AK177" s="45"/>
      <c r="AL177" s="45"/>
    </row>
    <row r="178" spans="1:38" hidden="1" outlineLevel="3" x14ac:dyDescent="0.25">
      <c r="A178" s="45"/>
      <c r="B178" s="54"/>
      <c r="C178" s="47">
        <f t="shared" si="27"/>
        <v>3</v>
      </c>
      <c r="D178" s="73"/>
      <c r="E178" s="70"/>
      <c r="F178" s="70" t="s">
        <v>2939</v>
      </c>
      <c r="G178" s="73"/>
      <c r="H178" s="76" t="s">
        <v>624</v>
      </c>
      <c r="I178" s="96"/>
      <c r="J178" s="96"/>
      <c r="K178" s="76"/>
      <c r="L178" s="76"/>
      <c r="M178" s="76"/>
      <c r="N178" s="76"/>
      <c r="O178" s="76"/>
      <c r="P178" s="76"/>
      <c r="Q178" s="76"/>
      <c r="R178" s="76"/>
      <c r="S178" s="76"/>
      <c r="T178" s="76"/>
      <c r="U178" s="260">
        <f t="shared" si="28"/>
        <v>0</v>
      </c>
      <c r="V178" s="260">
        <f t="shared" si="28"/>
        <v>0</v>
      </c>
      <c r="W178" s="260">
        <f t="shared" si="28"/>
        <v>0</v>
      </c>
      <c r="X178" s="260">
        <f t="shared" si="28"/>
        <v>0</v>
      </c>
      <c r="Y178" s="260">
        <f t="shared" si="28"/>
        <v>0</v>
      </c>
      <c r="Z178" s="260">
        <f t="shared" si="28"/>
        <v>0</v>
      </c>
      <c r="AA178" s="260">
        <f t="shared" si="28"/>
        <v>0</v>
      </c>
      <c r="AB178" s="260">
        <f t="shared" si="28"/>
        <v>0</v>
      </c>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2943</v>
      </c>
      <c r="G179" s="73"/>
      <c r="H179" s="76" t="s">
        <v>2945</v>
      </c>
      <c r="I179" s="96" t="s">
        <v>2957</v>
      </c>
      <c r="J179" s="96"/>
      <c r="K179" s="97">
        <v>0.43</v>
      </c>
      <c r="L179" s="97">
        <v>0.43</v>
      </c>
      <c r="M179" s="97">
        <v>0.43</v>
      </c>
      <c r="N179" s="97">
        <v>0.43</v>
      </c>
      <c r="O179" s="97">
        <v>0.43</v>
      </c>
      <c r="P179" s="97">
        <v>0.43</v>
      </c>
      <c r="Q179" s="76"/>
      <c r="R179" s="76" t="s">
        <v>2956</v>
      </c>
      <c r="S179" s="76" t="s">
        <v>2956</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2944</v>
      </c>
      <c r="G180" s="73"/>
      <c r="H180" s="76" t="s">
        <v>2950</v>
      </c>
      <c r="I180" s="96" t="s">
        <v>2957</v>
      </c>
      <c r="J180" s="96"/>
      <c r="K180" s="97">
        <v>1.5</v>
      </c>
      <c r="L180" s="97">
        <v>1.5</v>
      </c>
      <c r="M180" s="97">
        <v>1.5</v>
      </c>
      <c r="N180" s="97">
        <v>1.5</v>
      </c>
      <c r="O180" s="97">
        <v>1.5</v>
      </c>
      <c r="P180" s="97">
        <v>1.5</v>
      </c>
      <c r="Q180" s="76"/>
      <c r="R180" s="76" t="s">
        <v>2956</v>
      </c>
      <c r="S180" s="76" t="s">
        <v>2956</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2940</v>
      </c>
      <c r="G181" s="73"/>
      <c r="H181" s="76" t="s">
        <v>2951</v>
      </c>
      <c r="I181" s="96" t="s">
        <v>2957</v>
      </c>
      <c r="J181" s="96"/>
      <c r="K181" s="97">
        <v>1.5</v>
      </c>
      <c r="L181" s="97">
        <v>1.5</v>
      </c>
      <c r="M181" s="97">
        <v>1.5</v>
      </c>
      <c r="N181" s="97">
        <v>1.5</v>
      </c>
      <c r="O181" s="97">
        <v>1.5</v>
      </c>
      <c r="P181" s="97">
        <v>1.5</v>
      </c>
      <c r="Q181" s="76"/>
      <c r="R181" s="76" t="s">
        <v>2956</v>
      </c>
      <c r="S181" s="76" t="s">
        <v>2956</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2941</v>
      </c>
      <c r="G182" s="73"/>
      <c r="H182" s="76" t="s">
        <v>2952</v>
      </c>
      <c r="I182" s="96" t="s">
        <v>2957</v>
      </c>
      <c r="J182" s="96"/>
      <c r="K182" s="97">
        <v>1.5</v>
      </c>
      <c r="L182" s="97">
        <v>1.5</v>
      </c>
      <c r="M182" s="97">
        <v>1.5</v>
      </c>
      <c r="N182" s="97">
        <v>1.5</v>
      </c>
      <c r="O182" s="97">
        <v>1.5</v>
      </c>
      <c r="P182" s="97">
        <v>1.5</v>
      </c>
      <c r="Q182" s="76"/>
      <c r="R182" s="76" t="s">
        <v>2956</v>
      </c>
      <c r="S182" s="76" t="s">
        <v>2956</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2942</v>
      </c>
      <c r="G183" s="73"/>
      <c r="H183" s="76" t="s">
        <v>2981</v>
      </c>
      <c r="I183" s="96" t="s">
        <v>2957</v>
      </c>
      <c r="J183" s="96"/>
      <c r="K183" s="97"/>
      <c r="L183" s="97"/>
      <c r="M183" s="97"/>
      <c r="N183" s="97"/>
      <c r="O183" s="97"/>
      <c r="P183" s="97"/>
      <c r="Q183" s="76"/>
      <c r="R183" s="76" t="s">
        <v>2988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2946</v>
      </c>
      <c r="G184" s="73"/>
      <c r="H184" s="76" t="s">
        <v>2982</v>
      </c>
      <c r="I184" s="96" t="s">
        <v>2957</v>
      </c>
      <c r="J184" s="96"/>
      <c r="K184" s="97"/>
      <c r="L184" s="97"/>
      <c r="M184" s="97"/>
      <c r="N184" s="97"/>
      <c r="O184" s="97"/>
      <c r="P184" s="97"/>
      <c r="Q184" s="76"/>
      <c r="R184" s="76" t="s">
        <v>2989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2947</v>
      </c>
      <c r="G185" s="73"/>
      <c r="H185" s="76" t="s">
        <v>2953</v>
      </c>
      <c r="I185" s="96" t="s">
        <v>2957</v>
      </c>
      <c r="J185" s="96"/>
      <c r="K185" s="97">
        <v>0</v>
      </c>
      <c r="L185" s="97">
        <v>0</v>
      </c>
      <c r="M185" s="97">
        <v>0</v>
      </c>
      <c r="N185" s="97">
        <v>0</v>
      </c>
      <c r="O185" s="97">
        <v>0</v>
      </c>
      <c r="P185" s="97">
        <v>0</v>
      </c>
      <c r="Q185" s="76"/>
      <c r="R185" s="76" t="s">
        <v>2956</v>
      </c>
      <c r="S185" s="76" t="s">
        <v>2956</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2948</v>
      </c>
      <c r="G186" s="73"/>
      <c r="H186" s="76" t="s">
        <v>2954</v>
      </c>
      <c r="I186" s="96" t="s">
        <v>2957</v>
      </c>
      <c r="J186" s="96"/>
      <c r="K186" s="97">
        <v>0</v>
      </c>
      <c r="L186" s="97">
        <v>0</v>
      </c>
      <c r="M186" s="97">
        <v>0</v>
      </c>
      <c r="N186" s="97">
        <v>0</v>
      </c>
      <c r="O186" s="97">
        <v>0</v>
      </c>
      <c r="P186" s="97">
        <v>0</v>
      </c>
      <c r="Q186" s="76"/>
      <c r="R186" s="76" t="s">
        <v>2956</v>
      </c>
      <c r="S186" s="76" t="s">
        <v>2956</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2949</v>
      </c>
      <c r="G187" s="73"/>
      <c r="H187" s="76" t="s">
        <v>2955</v>
      </c>
      <c r="I187" s="96" t="s">
        <v>2957</v>
      </c>
      <c r="J187" s="96"/>
      <c r="K187" s="97">
        <v>0</v>
      </c>
      <c r="L187" s="97">
        <v>0</v>
      </c>
      <c r="M187" s="97">
        <v>0</v>
      </c>
      <c r="N187" s="97">
        <v>0</v>
      </c>
      <c r="O187" s="97">
        <v>0</v>
      </c>
      <c r="P187" s="97">
        <v>0</v>
      </c>
      <c r="Q187" s="76"/>
      <c r="R187" s="76" t="s">
        <v>2956</v>
      </c>
      <c r="S187" s="76" t="s">
        <v>2956</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2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25">
      <c r="A189" s="45"/>
      <c r="B189" s="54"/>
      <c r="C189" s="47">
        <f t="shared" ref="C189:C203" si="29">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0">INDEX($K189:$Q189,1,U$43)</f>
        <v>25</v>
      </c>
      <c r="V189" s="260">
        <f t="shared" si="30"/>
        <v>25</v>
      </c>
      <c r="W189" s="260">
        <f t="shared" si="30"/>
        <v>25</v>
      </c>
      <c r="X189" s="260">
        <f t="shared" si="30"/>
        <v>25</v>
      </c>
      <c r="Y189" s="260">
        <f t="shared" si="30"/>
        <v>25</v>
      </c>
      <c r="Z189" s="260">
        <f t="shared" si="30"/>
        <v>25</v>
      </c>
      <c r="AA189" s="260">
        <f t="shared" si="30"/>
        <v>25</v>
      </c>
      <c r="AB189" s="260">
        <f t="shared" si="30"/>
        <v>25</v>
      </c>
      <c r="AC189" s="76"/>
      <c r="AD189" s="76"/>
      <c r="AE189" s="76"/>
      <c r="AF189" s="97">
        <v>1</v>
      </c>
      <c r="AG189" s="97">
        <v>1</v>
      </c>
      <c r="AH189" s="73"/>
      <c r="AI189" s="57"/>
      <c r="AJ189" s="45"/>
      <c r="AK189" s="45"/>
      <c r="AL189" s="45"/>
    </row>
    <row r="190" spans="1:38" outlineLevel="2" x14ac:dyDescent="0.25">
      <c r="A190" s="45"/>
      <c r="B190" s="54"/>
      <c r="C190" s="47">
        <f t="shared" si="29"/>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0"/>
        <v>0.09</v>
      </c>
      <c r="V190" s="260">
        <f t="shared" si="30"/>
        <v>0.09</v>
      </c>
      <c r="W190" s="260">
        <f t="shared" si="30"/>
        <v>0.09</v>
      </c>
      <c r="X190" s="260">
        <f t="shared" si="30"/>
        <v>0.09</v>
      </c>
      <c r="Y190" s="260">
        <f t="shared" si="30"/>
        <v>0.09</v>
      </c>
      <c r="Z190" s="260">
        <f t="shared" si="30"/>
        <v>0.09</v>
      </c>
      <c r="AA190" s="260">
        <f t="shared" si="30"/>
        <v>0.09</v>
      </c>
      <c r="AB190" s="260">
        <f t="shared" si="30"/>
        <v>0.09</v>
      </c>
      <c r="AC190" s="76"/>
      <c r="AD190" s="76"/>
      <c r="AE190" s="76"/>
      <c r="AF190" s="97">
        <v>1</v>
      </c>
      <c r="AG190" s="97">
        <v>1</v>
      </c>
      <c r="AH190" s="73"/>
      <c r="AI190" s="57"/>
      <c r="AJ190" s="45"/>
      <c r="AK190" s="45"/>
      <c r="AL190" s="45"/>
    </row>
    <row r="191" spans="1:38" outlineLevel="2" x14ac:dyDescent="0.25">
      <c r="A191" s="45"/>
      <c r="B191" s="54"/>
      <c r="C191" s="47">
        <f t="shared" si="29"/>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0"/>
        <v>0.26</v>
      </c>
      <c r="V191" s="260">
        <f t="shared" si="30"/>
        <v>0.26</v>
      </c>
      <c r="W191" s="260">
        <f t="shared" si="30"/>
        <v>0.26</v>
      </c>
      <c r="X191" s="260">
        <f t="shared" si="30"/>
        <v>0.26</v>
      </c>
      <c r="Y191" s="260">
        <f t="shared" si="30"/>
        <v>0.26</v>
      </c>
      <c r="Z191" s="260">
        <f t="shared" si="30"/>
        <v>0.26</v>
      </c>
      <c r="AA191" s="260">
        <f t="shared" si="30"/>
        <v>0.26</v>
      </c>
      <c r="AB191" s="260">
        <f t="shared" si="30"/>
        <v>0.26</v>
      </c>
      <c r="AC191" s="76"/>
      <c r="AD191" s="76"/>
      <c r="AE191" s="76"/>
      <c r="AF191" s="97">
        <v>1</v>
      </c>
      <c r="AG191" s="97">
        <v>1</v>
      </c>
      <c r="AH191" s="73"/>
      <c r="AI191" s="57"/>
      <c r="AJ191" s="45"/>
      <c r="AK191" s="45"/>
      <c r="AL191" s="45"/>
    </row>
    <row r="192" spans="1:38" outlineLevel="2" x14ac:dyDescent="0.25">
      <c r="A192" s="45"/>
      <c r="B192" s="54"/>
      <c r="C192" s="47">
        <f t="shared" si="29"/>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0"/>
        <v>8.0000000000000007E-5</v>
      </c>
      <c r="V192" s="260">
        <f t="shared" si="30"/>
        <v>8.0000000000000007E-5</v>
      </c>
      <c r="W192" s="260">
        <f t="shared" si="30"/>
        <v>8.0000000000000007E-5</v>
      </c>
      <c r="X192" s="260">
        <f t="shared" si="30"/>
        <v>8.0000000000000007E-5</v>
      </c>
      <c r="Y192" s="260">
        <f t="shared" si="30"/>
        <v>8.0000000000000007E-5</v>
      </c>
      <c r="Z192" s="260">
        <f t="shared" si="30"/>
        <v>8.0000000000000007E-5</v>
      </c>
      <c r="AA192" s="260">
        <f t="shared" si="30"/>
        <v>8.0000000000000007E-5</v>
      </c>
      <c r="AB192" s="260">
        <f t="shared" si="30"/>
        <v>8.0000000000000007E-5</v>
      </c>
      <c r="AC192" s="76"/>
      <c r="AD192" s="76"/>
      <c r="AE192" s="76"/>
      <c r="AF192" s="97">
        <v>1</v>
      </c>
      <c r="AG192" s="97">
        <v>1</v>
      </c>
      <c r="AH192" s="73"/>
      <c r="AI192" s="57"/>
      <c r="AJ192" s="45"/>
      <c r="AK192" s="45"/>
      <c r="AL192" s="45"/>
    </row>
    <row r="193" spans="1:38" outlineLevel="2" x14ac:dyDescent="0.25">
      <c r="A193" s="45"/>
      <c r="B193" s="54"/>
      <c r="C193" s="47">
        <f t="shared" si="29"/>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0"/>
        <v>0.84</v>
      </c>
      <c r="V193" s="260">
        <f t="shared" si="30"/>
        <v>0.84</v>
      </c>
      <c r="W193" s="260">
        <f t="shared" si="30"/>
        <v>0.84</v>
      </c>
      <c r="X193" s="260">
        <f t="shared" si="30"/>
        <v>0.84</v>
      </c>
      <c r="Y193" s="260">
        <f t="shared" si="30"/>
        <v>0.84</v>
      </c>
      <c r="Z193" s="260">
        <f t="shared" si="30"/>
        <v>0.84</v>
      </c>
      <c r="AA193" s="260">
        <f t="shared" si="30"/>
        <v>0.84</v>
      </c>
      <c r="AB193" s="260">
        <f t="shared" si="30"/>
        <v>0.84</v>
      </c>
      <c r="AC193" s="76"/>
      <c r="AD193" s="76"/>
      <c r="AE193" s="76"/>
      <c r="AF193" s="97">
        <v>1</v>
      </c>
      <c r="AG193" s="97">
        <v>1</v>
      </c>
      <c r="AH193" s="73"/>
      <c r="AI193" s="57"/>
      <c r="AJ193" s="45"/>
      <c r="AK193" s="45"/>
      <c r="AL193" s="45"/>
    </row>
    <row r="194" spans="1:38" outlineLevel="2" x14ac:dyDescent="0.25">
      <c r="A194" s="45"/>
      <c r="B194" s="54"/>
      <c r="C194" s="47">
        <f t="shared" si="29"/>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0"/>
        <v>0.23</v>
      </c>
      <c r="V194" s="260">
        <f t="shared" si="30"/>
        <v>0.23</v>
      </c>
      <c r="W194" s="260">
        <f t="shared" si="30"/>
        <v>0.23</v>
      </c>
      <c r="X194" s="260">
        <f t="shared" si="30"/>
        <v>0.23</v>
      </c>
      <c r="Y194" s="260">
        <f t="shared" si="30"/>
        <v>0.23</v>
      </c>
      <c r="Z194" s="260">
        <f t="shared" si="30"/>
        <v>0.23</v>
      </c>
      <c r="AA194" s="260">
        <f t="shared" si="30"/>
        <v>0.23</v>
      </c>
      <c r="AB194" s="260">
        <f t="shared" si="30"/>
        <v>0.23</v>
      </c>
      <c r="AC194" s="76"/>
      <c r="AD194" s="76"/>
      <c r="AE194" s="76"/>
      <c r="AF194" s="97">
        <v>1</v>
      </c>
      <c r="AG194" s="97">
        <v>1</v>
      </c>
      <c r="AH194" s="73"/>
      <c r="AI194" s="57"/>
      <c r="AJ194" s="45"/>
      <c r="AK194" s="45"/>
      <c r="AL194" s="45"/>
    </row>
    <row r="195" spans="1:38" outlineLevel="2" x14ac:dyDescent="0.25">
      <c r="A195" s="45"/>
      <c r="B195" s="54"/>
      <c r="C195" s="47">
        <f t="shared" si="29"/>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0"/>
        <v>0.02</v>
      </c>
      <c r="V195" s="260">
        <f t="shared" si="30"/>
        <v>0.02</v>
      </c>
      <c r="W195" s="260">
        <f t="shared" si="30"/>
        <v>0.02</v>
      </c>
      <c r="X195" s="260">
        <f t="shared" si="30"/>
        <v>0.02</v>
      </c>
      <c r="Y195" s="260">
        <f t="shared" si="30"/>
        <v>0.02</v>
      </c>
      <c r="Z195" s="260">
        <f t="shared" si="30"/>
        <v>0.02</v>
      </c>
      <c r="AA195" s="260">
        <f t="shared" si="30"/>
        <v>0.02</v>
      </c>
      <c r="AB195" s="260">
        <f t="shared" si="30"/>
        <v>0.02</v>
      </c>
      <c r="AC195" s="76"/>
      <c r="AD195" s="76"/>
      <c r="AE195" s="76"/>
      <c r="AF195" s="97">
        <v>1</v>
      </c>
      <c r="AG195" s="97">
        <v>1</v>
      </c>
      <c r="AH195" s="73"/>
      <c r="AI195" s="57"/>
      <c r="AJ195" s="45"/>
      <c r="AK195" s="45"/>
      <c r="AL195" s="45"/>
    </row>
    <row r="196" spans="1:38" outlineLevel="2" x14ac:dyDescent="0.25">
      <c r="A196" s="45"/>
      <c r="B196" s="54"/>
      <c r="C196" s="47">
        <f t="shared" si="29"/>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0"/>
        <v>0.9</v>
      </c>
      <c r="V196" s="260">
        <f t="shared" si="30"/>
        <v>0.9</v>
      </c>
      <c r="W196" s="260">
        <f t="shared" si="30"/>
        <v>0.9</v>
      </c>
      <c r="X196" s="260">
        <f t="shared" si="30"/>
        <v>0.9</v>
      </c>
      <c r="Y196" s="260">
        <f t="shared" si="30"/>
        <v>0.9</v>
      </c>
      <c r="Z196" s="260">
        <f t="shared" si="30"/>
        <v>0.9</v>
      </c>
      <c r="AA196" s="260">
        <f t="shared" si="30"/>
        <v>0.9</v>
      </c>
      <c r="AB196" s="260">
        <f t="shared" si="30"/>
        <v>0.9</v>
      </c>
      <c r="AC196" s="76"/>
      <c r="AD196" s="76"/>
      <c r="AE196" s="76"/>
      <c r="AF196" s="97">
        <v>1</v>
      </c>
      <c r="AG196" s="97">
        <v>1</v>
      </c>
      <c r="AH196" s="73"/>
      <c r="AI196" s="57"/>
      <c r="AJ196" s="45"/>
      <c r="AK196" s="45"/>
      <c r="AL196" s="45"/>
    </row>
    <row r="197" spans="1:38" outlineLevel="2" x14ac:dyDescent="0.25">
      <c r="A197" s="45"/>
      <c r="B197" s="54"/>
      <c r="C197" s="47">
        <f t="shared" si="29"/>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0"/>
        <v>5.7000000000000003E-5</v>
      </c>
      <c r="V197" s="260">
        <f t="shared" si="30"/>
        <v>5.7000000000000003E-5</v>
      </c>
      <c r="W197" s="260">
        <f t="shared" si="30"/>
        <v>5.7000000000000003E-5</v>
      </c>
      <c r="X197" s="260">
        <f t="shared" si="30"/>
        <v>5.7000000000000003E-5</v>
      </c>
      <c r="Y197" s="260">
        <f t="shared" si="30"/>
        <v>5.7000000000000003E-5</v>
      </c>
      <c r="Z197" s="260">
        <f t="shared" si="30"/>
        <v>5.7000000000000003E-5</v>
      </c>
      <c r="AA197" s="260">
        <f t="shared" si="30"/>
        <v>5.7000000000000003E-5</v>
      </c>
      <c r="AB197" s="260">
        <f t="shared" si="30"/>
        <v>5.7000000000000003E-5</v>
      </c>
      <c r="AC197" s="76"/>
      <c r="AD197" s="76"/>
      <c r="AE197" s="76"/>
      <c r="AF197" s="97">
        <v>1</v>
      </c>
      <c r="AG197" s="97">
        <v>1</v>
      </c>
      <c r="AH197" s="73"/>
      <c r="AI197" s="57"/>
      <c r="AJ197" s="45"/>
      <c r="AK197" s="45"/>
      <c r="AL197" s="45"/>
    </row>
    <row r="198" spans="1:38" outlineLevel="2" x14ac:dyDescent="0.25">
      <c r="A198" s="45"/>
      <c r="B198" s="54"/>
      <c r="C198" s="47">
        <f t="shared" si="29"/>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0"/>
        <v>0.16</v>
      </c>
      <c r="V198" s="260">
        <f t="shared" si="30"/>
        <v>0.16</v>
      </c>
      <c r="W198" s="260">
        <f t="shared" si="30"/>
        <v>0.16</v>
      </c>
      <c r="X198" s="260">
        <f t="shared" si="30"/>
        <v>0.16</v>
      </c>
      <c r="Y198" s="260">
        <f t="shared" si="30"/>
        <v>0.16</v>
      </c>
      <c r="Z198" s="260">
        <f t="shared" si="30"/>
        <v>0.16</v>
      </c>
      <c r="AA198" s="260">
        <f t="shared" si="30"/>
        <v>0.16</v>
      </c>
      <c r="AB198" s="260">
        <f t="shared" si="30"/>
        <v>0.16</v>
      </c>
      <c r="AC198" s="76"/>
      <c r="AD198" s="76"/>
      <c r="AE198" s="76"/>
      <c r="AF198" s="97">
        <v>1</v>
      </c>
      <c r="AG198" s="97">
        <v>1</v>
      </c>
      <c r="AH198" s="73"/>
      <c r="AI198" s="57"/>
      <c r="AJ198" s="45"/>
      <c r="AK198" s="45"/>
      <c r="AL198" s="45"/>
    </row>
    <row r="199" spans="1:38" outlineLevel="2" x14ac:dyDescent="0.25">
      <c r="A199" s="45"/>
      <c r="B199" s="54"/>
      <c r="C199" s="47">
        <f t="shared" si="29"/>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0"/>
        <v>1.52E-2</v>
      </c>
      <c r="V199" s="260">
        <f t="shared" si="30"/>
        <v>1.52E-2</v>
      </c>
      <c r="W199" s="260">
        <f t="shared" si="30"/>
        <v>1.52E-2</v>
      </c>
      <c r="X199" s="260">
        <f t="shared" si="30"/>
        <v>1.52E-2</v>
      </c>
      <c r="Y199" s="260">
        <f t="shared" si="30"/>
        <v>1.52E-2</v>
      </c>
      <c r="Z199" s="260">
        <f t="shared" si="30"/>
        <v>1.52E-2</v>
      </c>
      <c r="AA199" s="260">
        <f t="shared" si="30"/>
        <v>1.52E-2</v>
      </c>
      <c r="AB199" s="260">
        <f t="shared" si="30"/>
        <v>1.52E-2</v>
      </c>
      <c r="AC199" s="76"/>
      <c r="AD199" s="76"/>
      <c r="AE199" s="76"/>
      <c r="AF199" s="97">
        <v>1</v>
      </c>
      <c r="AG199" s="97">
        <v>1</v>
      </c>
      <c r="AH199" s="73"/>
      <c r="AI199" s="57"/>
      <c r="AJ199" s="45"/>
      <c r="AK199" s="45"/>
      <c r="AL199" s="45"/>
    </row>
    <row r="200" spans="1:38" outlineLevel="2" x14ac:dyDescent="0.25">
      <c r="A200" s="45"/>
      <c r="B200" s="54"/>
      <c r="C200" s="47">
        <f t="shared" si="29"/>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0"/>
        <v>4.6000000000000001E-4</v>
      </c>
      <c r="V200" s="260">
        <f t="shared" si="30"/>
        <v>4.6000000000000001E-4</v>
      </c>
      <c r="W200" s="260">
        <f t="shared" si="30"/>
        <v>4.6000000000000001E-4</v>
      </c>
      <c r="X200" s="260">
        <f t="shared" si="30"/>
        <v>4.6000000000000001E-4</v>
      </c>
      <c r="Y200" s="260">
        <f t="shared" si="30"/>
        <v>4.6000000000000001E-4</v>
      </c>
      <c r="Z200" s="260">
        <f t="shared" si="30"/>
        <v>4.6000000000000001E-4</v>
      </c>
      <c r="AA200" s="260">
        <f t="shared" si="30"/>
        <v>4.6000000000000001E-4</v>
      </c>
      <c r="AB200" s="260">
        <f t="shared" si="30"/>
        <v>4.6000000000000001E-4</v>
      </c>
      <c r="AC200" s="76"/>
      <c r="AD200" s="76"/>
      <c r="AE200" s="76"/>
      <c r="AF200" s="97">
        <v>1</v>
      </c>
      <c r="AG200" s="97">
        <v>1</v>
      </c>
      <c r="AH200" s="73"/>
      <c r="AI200" s="57"/>
      <c r="AJ200" s="45"/>
      <c r="AK200" s="45"/>
      <c r="AL200" s="45"/>
    </row>
    <row r="201" spans="1:38" outlineLevel="2" x14ac:dyDescent="0.25">
      <c r="A201" s="45"/>
      <c r="B201" s="54"/>
      <c r="C201" s="47">
        <f t="shared" si="29"/>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0"/>
        <v>1.47E-4</v>
      </c>
      <c r="V201" s="260">
        <f t="shared" si="30"/>
        <v>1.47E-4</v>
      </c>
      <c r="W201" s="260">
        <f t="shared" si="30"/>
        <v>1.47E-4</v>
      </c>
      <c r="X201" s="260">
        <f t="shared" si="30"/>
        <v>1.47E-4</v>
      </c>
      <c r="Y201" s="260">
        <f t="shared" si="30"/>
        <v>1.47E-4</v>
      </c>
      <c r="Z201" s="260">
        <f t="shared" si="30"/>
        <v>1.47E-4</v>
      </c>
      <c r="AA201" s="260">
        <f t="shared" si="30"/>
        <v>1.47E-4</v>
      </c>
      <c r="AB201" s="260">
        <f t="shared" si="30"/>
        <v>1.47E-4</v>
      </c>
      <c r="AC201" s="76"/>
      <c r="AD201" s="76"/>
      <c r="AE201" s="76"/>
      <c r="AF201" s="97">
        <v>1</v>
      </c>
      <c r="AG201" s="97">
        <v>1</v>
      </c>
      <c r="AH201" s="73"/>
      <c r="AI201" s="57"/>
      <c r="AJ201" s="45"/>
      <c r="AK201" s="45"/>
      <c r="AL201" s="45"/>
    </row>
    <row r="202" spans="1:38" outlineLevel="2" x14ac:dyDescent="0.25">
      <c r="A202" s="45"/>
      <c r="B202" s="54"/>
      <c r="C202" s="47">
        <f t="shared" si="29"/>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0"/>
        <v>3.375E-3</v>
      </c>
      <c r="V202" s="260">
        <f t="shared" si="30"/>
        <v>3.375E-3</v>
      </c>
      <c r="W202" s="260">
        <f t="shared" si="30"/>
        <v>3.375E-3</v>
      </c>
      <c r="X202" s="260">
        <f t="shared" si="30"/>
        <v>3.375E-3</v>
      </c>
      <c r="Y202" s="260">
        <f t="shared" si="30"/>
        <v>3.375E-3</v>
      </c>
      <c r="Z202" s="260">
        <f t="shared" si="30"/>
        <v>3.375E-3</v>
      </c>
      <c r="AA202" s="260">
        <f t="shared" si="30"/>
        <v>3.375E-3</v>
      </c>
      <c r="AB202" s="260">
        <f t="shared" si="30"/>
        <v>3.375E-3</v>
      </c>
      <c r="AC202" s="76"/>
      <c r="AD202" s="76"/>
      <c r="AE202" s="76"/>
      <c r="AF202" s="97">
        <v>1</v>
      </c>
      <c r="AG202" s="97">
        <v>1</v>
      </c>
      <c r="AH202" s="73"/>
      <c r="AI202" s="57"/>
      <c r="AJ202" s="45"/>
      <c r="AK202" s="45"/>
      <c r="AL202" s="45"/>
    </row>
    <row r="203" spans="1:38" outlineLevel="2" collapsed="1" x14ac:dyDescent="0.25">
      <c r="A203" s="45"/>
      <c r="B203" s="54"/>
      <c r="C203" s="47">
        <f t="shared" si="29"/>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0"/>
        <v>0</v>
      </c>
      <c r="V203" s="260">
        <f t="shared" si="30"/>
        <v>0</v>
      </c>
      <c r="W203" s="260">
        <f t="shared" si="30"/>
        <v>0</v>
      </c>
      <c r="X203" s="260">
        <f t="shared" si="30"/>
        <v>0</v>
      </c>
      <c r="Y203" s="260">
        <f t="shared" si="30"/>
        <v>0</v>
      </c>
      <c r="Z203" s="260">
        <f t="shared" si="30"/>
        <v>0</v>
      </c>
      <c r="AA203" s="260">
        <f t="shared" si="30"/>
        <v>0</v>
      </c>
      <c r="AB203" s="260">
        <f t="shared" si="30"/>
        <v>0</v>
      </c>
      <c r="AC203" s="76"/>
      <c r="AD203" s="76"/>
      <c r="AE203" s="76"/>
      <c r="AF203" s="97">
        <v>1</v>
      </c>
      <c r="AG203" s="97">
        <v>1</v>
      </c>
      <c r="AH203" s="73"/>
      <c r="AI203" s="57"/>
      <c r="AJ203" s="45"/>
      <c r="AK203" s="45"/>
      <c r="AL203" s="45"/>
    </row>
    <row r="204" spans="1:38" hidden="1" outlineLevel="3" x14ac:dyDescent="0.2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2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1">INDEX($K205:$Q205,1,U$43)</f>
        <v>2.5999999999999999E-3</v>
      </c>
      <c r="V205" s="260">
        <f t="shared" si="31"/>
        <v>2.5999999999999999E-3</v>
      </c>
      <c r="W205" s="260">
        <f t="shared" si="31"/>
        <v>2.5999999999999999E-3</v>
      </c>
      <c r="X205" s="260">
        <f t="shared" si="31"/>
        <v>2.5999999999999999E-3</v>
      </c>
      <c r="Y205" s="260">
        <f t="shared" si="31"/>
        <v>2.5999999999999999E-3</v>
      </c>
      <c r="Z205" s="260">
        <f t="shared" si="31"/>
        <v>2.5999999999999999E-3</v>
      </c>
      <c r="AA205" s="260">
        <f t="shared" si="31"/>
        <v>2.5999999999999999E-3</v>
      </c>
      <c r="AB205" s="260">
        <f t="shared" si="31"/>
        <v>2.5999999999999999E-3</v>
      </c>
      <c r="AC205" s="76"/>
      <c r="AD205" s="76"/>
      <c r="AE205" s="76"/>
      <c r="AF205" s="97">
        <v>1</v>
      </c>
      <c r="AG205" s="97">
        <v>1</v>
      </c>
      <c r="AH205" s="73"/>
      <c r="AI205" s="57"/>
      <c r="AJ205" s="45"/>
      <c r="AK205" s="45"/>
      <c r="AL205" s="45"/>
    </row>
    <row r="206" spans="1:38" outlineLevel="2" x14ac:dyDescent="0.2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1"/>
        <v>40</v>
      </c>
      <c r="V206" s="260">
        <f t="shared" si="31"/>
        <v>40</v>
      </c>
      <c r="W206" s="260">
        <f t="shared" si="31"/>
        <v>40</v>
      </c>
      <c r="X206" s="260">
        <f t="shared" si="31"/>
        <v>40</v>
      </c>
      <c r="Y206" s="260">
        <f t="shared" si="31"/>
        <v>40</v>
      </c>
      <c r="Z206" s="260">
        <f t="shared" si="31"/>
        <v>40</v>
      </c>
      <c r="AA206" s="260">
        <f t="shared" si="31"/>
        <v>40</v>
      </c>
      <c r="AB206" s="260">
        <f t="shared" si="31"/>
        <v>40</v>
      </c>
      <c r="AC206" s="76"/>
      <c r="AD206" s="76"/>
      <c r="AE206" s="76"/>
      <c r="AF206" s="97">
        <v>1</v>
      </c>
      <c r="AG206" s="97">
        <v>1</v>
      </c>
      <c r="AH206" s="73"/>
      <c r="AI206" s="57"/>
      <c r="AJ206" s="45"/>
      <c r="AK206" s="45"/>
      <c r="AL206" s="45"/>
    </row>
    <row r="207" spans="1:38" outlineLevel="2" x14ac:dyDescent="0.2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1"/>
        <v>100</v>
      </c>
      <c r="V207" s="260">
        <f t="shared" si="31"/>
        <v>100</v>
      </c>
      <c r="W207" s="260">
        <f t="shared" si="31"/>
        <v>100</v>
      </c>
      <c r="X207" s="260">
        <f t="shared" si="31"/>
        <v>100</v>
      </c>
      <c r="Y207" s="260">
        <f t="shared" si="31"/>
        <v>100</v>
      </c>
      <c r="Z207" s="260">
        <f t="shared" si="31"/>
        <v>100</v>
      </c>
      <c r="AA207" s="260">
        <f t="shared" si="31"/>
        <v>100</v>
      </c>
      <c r="AB207" s="260">
        <f t="shared" si="31"/>
        <v>100</v>
      </c>
      <c r="AC207" s="76"/>
      <c r="AD207" s="76"/>
      <c r="AE207" s="76"/>
      <c r="AF207" s="97">
        <v>1</v>
      </c>
      <c r="AG207" s="97">
        <v>1</v>
      </c>
      <c r="AH207" s="73"/>
      <c r="AI207" s="57"/>
      <c r="AJ207" s="45"/>
      <c r="AK207" s="45"/>
      <c r="AL207" s="45"/>
    </row>
    <row r="208" spans="1:38" outlineLevel="2" x14ac:dyDescent="0.25">
      <c r="A208" s="45"/>
      <c r="B208" s="54"/>
      <c r="C208" s="47">
        <f t="shared" ref="C208:C210" si="32">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1"/>
        <v>100</v>
      </c>
      <c r="V208" s="260">
        <f t="shared" si="31"/>
        <v>100</v>
      </c>
      <c r="W208" s="260">
        <f t="shared" si="31"/>
        <v>100</v>
      </c>
      <c r="X208" s="260">
        <f t="shared" si="31"/>
        <v>100</v>
      </c>
      <c r="Y208" s="260">
        <f t="shared" si="31"/>
        <v>100</v>
      </c>
      <c r="Z208" s="260">
        <f t="shared" si="31"/>
        <v>100</v>
      </c>
      <c r="AA208" s="260">
        <f t="shared" si="31"/>
        <v>100</v>
      </c>
      <c r="AB208" s="260">
        <f t="shared" si="31"/>
        <v>100</v>
      </c>
      <c r="AC208" s="76"/>
      <c r="AD208" s="76"/>
      <c r="AE208" s="76"/>
      <c r="AF208" s="97">
        <v>1</v>
      </c>
      <c r="AG208" s="97">
        <v>1</v>
      </c>
      <c r="AH208" s="73"/>
      <c r="AI208" s="57"/>
      <c r="AJ208" s="45"/>
      <c r="AK208" s="45"/>
      <c r="AL208" s="45"/>
    </row>
    <row r="209" spans="1:38" outlineLevel="2" x14ac:dyDescent="0.25">
      <c r="A209" s="45"/>
      <c r="B209" s="54"/>
      <c r="C209" s="47">
        <f t="shared" si="32"/>
        <v>3</v>
      </c>
      <c r="D209" s="73"/>
      <c r="E209" s="70"/>
      <c r="F209" s="70" t="s">
        <v>2963</v>
      </c>
      <c r="G209" s="73"/>
      <c r="H209" s="76" t="s">
        <v>2966</v>
      </c>
      <c r="I209" s="96" t="s">
        <v>2967</v>
      </c>
      <c r="J209" s="96"/>
      <c r="K209" s="97">
        <v>0</v>
      </c>
      <c r="L209" s="97">
        <v>0</v>
      </c>
      <c r="M209" s="97">
        <v>0</v>
      </c>
      <c r="N209" s="97">
        <v>0</v>
      </c>
      <c r="O209" s="97">
        <v>0</v>
      </c>
      <c r="P209" s="97">
        <v>0</v>
      </c>
      <c r="Q209" s="76"/>
      <c r="R209" s="76" t="s">
        <v>2956</v>
      </c>
      <c r="S209" s="76" t="s">
        <v>2956</v>
      </c>
      <c r="T209" s="76"/>
      <c r="U209" s="260">
        <f t="shared" si="31"/>
        <v>0</v>
      </c>
      <c r="V209" s="260">
        <f t="shared" si="31"/>
        <v>0</v>
      </c>
      <c r="W209" s="260">
        <f t="shared" si="31"/>
        <v>0</v>
      </c>
      <c r="X209" s="260">
        <f t="shared" si="31"/>
        <v>0</v>
      </c>
      <c r="Y209" s="260">
        <f t="shared" si="31"/>
        <v>0</v>
      </c>
      <c r="Z209" s="260">
        <f t="shared" si="31"/>
        <v>0</v>
      </c>
      <c r="AA209" s="260">
        <f t="shared" si="31"/>
        <v>0</v>
      </c>
      <c r="AB209" s="260">
        <f t="shared" si="31"/>
        <v>0</v>
      </c>
      <c r="AC209" s="76"/>
      <c r="AD209" s="76"/>
      <c r="AE209" s="76"/>
      <c r="AF209" s="97">
        <v>1</v>
      </c>
      <c r="AG209" s="97">
        <v>1</v>
      </c>
      <c r="AH209" s="73"/>
      <c r="AI209" s="57"/>
      <c r="AJ209" s="45"/>
      <c r="AK209" s="45"/>
      <c r="AL209" s="45"/>
    </row>
    <row r="210" spans="1:38" outlineLevel="2" x14ac:dyDescent="0.25">
      <c r="A210" s="45"/>
      <c r="B210" s="54"/>
      <c r="C210" s="47">
        <f t="shared" si="32"/>
        <v>3</v>
      </c>
      <c r="D210" s="73"/>
      <c r="E210" s="70"/>
      <c r="F210" s="70" t="s">
        <v>2964</v>
      </c>
      <c r="G210" s="73"/>
      <c r="H210" s="76" t="s">
        <v>2968</v>
      </c>
      <c r="I210" s="96" t="s">
        <v>2967</v>
      </c>
      <c r="J210" s="96"/>
      <c r="K210" s="97">
        <v>1.9E-2</v>
      </c>
      <c r="L210" s="97">
        <v>1.9E-2</v>
      </c>
      <c r="M210" s="97">
        <v>1.9E-2</v>
      </c>
      <c r="N210" s="97">
        <v>1.9E-2</v>
      </c>
      <c r="O210" s="97">
        <v>1.9E-2</v>
      </c>
      <c r="P210" s="97">
        <v>1.9E-2</v>
      </c>
      <c r="Q210" s="76"/>
      <c r="R210" s="76" t="s">
        <v>2956</v>
      </c>
      <c r="S210" s="76" t="s">
        <v>2956</v>
      </c>
      <c r="T210" s="76"/>
      <c r="U210" s="260">
        <f t="shared" si="31"/>
        <v>1.9E-2</v>
      </c>
      <c r="V210" s="260">
        <f t="shared" si="31"/>
        <v>1.9E-2</v>
      </c>
      <c r="W210" s="260">
        <f t="shared" si="31"/>
        <v>1.9E-2</v>
      </c>
      <c r="X210" s="260">
        <f t="shared" si="31"/>
        <v>1.9E-2</v>
      </c>
      <c r="Y210" s="260">
        <f t="shared" si="31"/>
        <v>1.9E-2</v>
      </c>
      <c r="Z210" s="260">
        <f t="shared" si="31"/>
        <v>1.9E-2</v>
      </c>
      <c r="AA210" s="260">
        <f t="shared" si="31"/>
        <v>1.9E-2</v>
      </c>
      <c r="AB210" s="260">
        <f t="shared" si="31"/>
        <v>1.9E-2</v>
      </c>
      <c r="AC210" s="76"/>
      <c r="AD210" s="76"/>
      <c r="AE210" s="76"/>
      <c r="AF210" s="97">
        <v>1</v>
      </c>
      <c r="AG210" s="97">
        <v>1</v>
      </c>
      <c r="AH210" s="73"/>
      <c r="AI210" s="57"/>
      <c r="AJ210" s="45"/>
      <c r="AK210" s="45"/>
      <c r="AL210" s="45"/>
    </row>
    <row r="211" spans="1:38" outlineLevel="2" x14ac:dyDescent="0.25">
      <c r="A211" s="45"/>
      <c r="B211" s="54"/>
      <c r="C211" s="47">
        <f>INT($C$29)+2</f>
        <v>3</v>
      </c>
      <c r="D211" s="73"/>
      <c r="E211" s="70"/>
      <c r="F211" s="70" t="s">
        <v>2965</v>
      </c>
      <c r="G211" s="73"/>
      <c r="H211" s="76" t="s">
        <v>2969</v>
      </c>
      <c r="I211" s="96" t="s">
        <v>2967</v>
      </c>
      <c r="J211" s="96"/>
      <c r="K211" s="97">
        <v>0.185</v>
      </c>
      <c r="L211" s="97">
        <v>0.185</v>
      </c>
      <c r="M211" s="97">
        <v>0.185</v>
      </c>
      <c r="N211" s="97">
        <v>0.185</v>
      </c>
      <c r="O211" s="97">
        <v>0.185</v>
      </c>
      <c r="P211" s="97">
        <v>0.185</v>
      </c>
      <c r="Q211" s="76"/>
      <c r="R211" s="76" t="s">
        <v>2956</v>
      </c>
      <c r="S211" s="76" t="s">
        <v>2956</v>
      </c>
      <c r="T211" s="76"/>
      <c r="U211" s="260">
        <f t="shared" si="31"/>
        <v>0.185</v>
      </c>
      <c r="V211" s="260">
        <f t="shared" si="31"/>
        <v>0.185</v>
      </c>
      <c r="W211" s="260">
        <f t="shared" si="31"/>
        <v>0.185</v>
      </c>
      <c r="X211" s="260">
        <f t="shared" si="31"/>
        <v>0.185</v>
      </c>
      <c r="Y211" s="260">
        <f t="shared" si="31"/>
        <v>0.185</v>
      </c>
      <c r="Z211" s="260">
        <f t="shared" si="31"/>
        <v>0.185</v>
      </c>
      <c r="AA211" s="260">
        <f t="shared" si="31"/>
        <v>0.185</v>
      </c>
      <c r="AB211" s="260">
        <f t="shared" si="31"/>
        <v>0.185</v>
      </c>
      <c r="AC211" s="76"/>
      <c r="AD211" s="76"/>
      <c r="AE211" s="76"/>
      <c r="AF211" s="97">
        <v>1</v>
      </c>
      <c r="AG211" s="97">
        <v>1</v>
      </c>
      <c r="AH211" s="73"/>
      <c r="AI211" s="57"/>
      <c r="AJ211" s="45"/>
      <c r="AK211" s="45"/>
      <c r="AL211" s="45"/>
    </row>
    <row r="212" spans="1:38" outlineLevel="1" x14ac:dyDescent="0.2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2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25">
      <c r="A214" s="45"/>
      <c r="B214" s="54"/>
      <c r="C214" s="47">
        <f t="shared" ref="C214:C220" si="33">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4">INDEX($K214:$Q214,1,U$43)</f>
        <v>0.3</v>
      </c>
      <c r="V214" s="260">
        <f t="shared" si="34"/>
        <v>0.3</v>
      </c>
      <c r="W214" s="260">
        <f t="shared" si="34"/>
        <v>0.3</v>
      </c>
      <c r="X214" s="260">
        <f t="shared" si="34"/>
        <v>0.3</v>
      </c>
      <c r="Y214" s="260">
        <f t="shared" si="34"/>
        <v>0.3</v>
      </c>
      <c r="Z214" s="260">
        <f t="shared" si="34"/>
        <v>0.3</v>
      </c>
      <c r="AA214" s="260">
        <f t="shared" si="34"/>
        <v>0.3</v>
      </c>
      <c r="AB214" s="260">
        <f t="shared" si="34"/>
        <v>0.3</v>
      </c>
      <c r="AC214" s="76"/>
      <c r="AD214" s="76"/>
      <c r="AE214" s="76"/>
      <c r="AF214" s="97">
        <v>1</v>
      </c>
      <c r="AG214" s="97">
        <v>1</v>
      </c>
      <c r="AH214" s="73"/>
      <c r="AI214" s="57"/>
      <c r="AJ214" s="45"/>
      <c r="AK214" s="45"/>
      <c r="AL214" s="45"/>
    </row>
    <row r="215" spans="1:38" outlineLevel="2" x14ac:dyDescent="0.25">
      <c r="A215" s="45"/>
      <c r="B215" s="54"/>
      <c r="C215" s="47">
        <f t="shared" si="33"/>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4"/>
        <v>0.25</v>
      </c>
      <c r="V215" s="260">
        <f t="shared" si="34"/>
        <v>0.25</v>
      </c>
      <c r="W215" s="260">
        <f t="shared" si="34"/>
        <v>0.25</v>
      </c>
      <c r="X215" s="260">
        <f t="shared" si="34"/>
        <v>0.25</v>
      </c>
      <c r="Y215" s="260">
        <f t="shared" si="34"/>
        <v>0.25</v>
      </c>
      <c r="Z215" s="260">
        <f t="shared" si="34"/>
        <v>0.25</v>
      </c>
      <c r="AA215" s="260">
        <f t="shared" si="34"/>
        <v>0.25</v>
      </c>
      <c r="AB215" s="260">
        <f t="shared" si="34"/>
        <v>0.25</v>
      </c>
      <c r="AC215" s="76"/>
      <c r="AD215" s="76"/>
      <c r="AE215" s="76"/>
      <c r="AF215" s="97">
        <v>1</v>
      </c>
      <c r="AG215" s="97">
        <v>1</v>
      </c>
      <c r="AH215" s="73"/>
      <c r="AI215" s="57"/>
      <c r="AJ215" s="45"/>
      <c r="AK215" s="45"/>
      <c r="AL215" s="45"/>
    </row>
    <row r="216" spans="1:38" outlineLevel="2" x14ac:dyDescent="0.25">
      <c r="A216" s="45"/>
      <c r="B216" s="54"/>
      <c r="C216" s="47">
        <f t="shared" si="33"/>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4"/>
        <v>0.1</v>
      </c>
      <c r="V216" s="260">
        <f t="shared" si="34"/>
        <v>0.1</v>
      </c>
      <c r="W216" s="260">
        <f t="shared" si="34"/>
        <v>0.1</v>
      </c>
      <c r="X216" s="260">
        <f t="shared" si="34"/>
        <v>0.1</v>
      </c>
      <c r="Y216" s="260">
        <f t="shared" si="34"/>
        <v>0.1</v>
      </c>
      <c r="Z216" s="260">
        <f t="shared" si="34"/>
        <v>0.1</v>
      </c>
      <c r="AA216" s="260">
        <f t="shared" si="34"/>
        <v>0.1</v>
      </c>
      <c r="AB216" s="260">
        <f t="shared" si="34"/>
        <v>0.1</v>
      </c>
      <c r="AC216" s="76"/>
      <c r="AD216" s="76"/>
      <c r="AE216" s="76"/>
      <c r="AF216" s="97">
        <v>1</v>
      </c>
      <c r="AG216" s="97">
        <v>1</v>
      </c>
      <c r="AH216" s="73"/>
      <c r="AI216" s="57"/>
      <c r="AJ216" s="45"/>
      <c r="AK216" s="45"/>
      <c r="AL216" s="45"/>
    </row>
    <row r="217" spans="1:38" outlineLevel="2" x14ac:dyDescent="0.25">
      <c r="A217" s="45"/>
      <c r="B217" s="54"/>
      <c r="C217" s="47">
        <f t="shared" si="33"/>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4"/>
        <v>7.0000000000000001E-3</v>
      </c>
      <c r="V217" s="260">
        <f t="shared" si="34"/>
        <v>7.0000000000000001E-3</v>
      </c>
      <c r="W217" s="260">
        <f t="shared" si="34"/>
        <v>7.0000000000000001E-3</v>
      </c>
      <c r="X217" s="260">
        <f t="shared" si="34"/>
        <v>7.0000000000000001E-3</v>
      </c>
      <c r="Y217" s="260">
        <f t="shared" si="34"/>
        <v>7.0000000000000001E-3</v>
      </c>
      <c r="Z217" s="260">
        <f t="shared" si="34"/>
        <v>7.0000000000000001E-3</v>
      </c>
      <c r="AA217" s="260">
        <f t="shared" si="34"/>
        <v>7.0000000000000001E-3</v>
      </c>
      <c r="AB217" s="260">
        <f t="shared" si="34"/>
        <v>7.0000000000000001E-3</v>
      </c>
      <c r="AC217" s="76"/>
      <c r="AD217" s="76"/>
      <c r="AE217" s="76"/>
      <c r="AF217" s="97">
        <v>1</v>
      </c>
      <c r="AG217" s="97">
        <v>1</v>
      </c>
      <c r="AH217" s="73"/>
      <c r="AI217" s="57"/>
      <c r="AJ217" s="45"/>
      <c r="AK217" s="45"/>
      <c r="AL217" s="45"/>
    </row>
    <row r="218" spans="1:38" outlineLevel="2" x14ac:dyDescent="0.25">
      <c r="A218" s="45"/>
      <c r="B218" s="54"/>
      <c r="C218" s="47">
        <f t="shared" si="33"/>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4"/>
        <v>5.0000000000000001E-3</v>
      </c>
      <c r="V218" s="260">
        <f t="shared" si="34"/>
        <v>5.0000000000000001E-3</v>
      </c>
      <c r="W218" s="260">
        <f t="shared" si="34"/>
        <v>5.0000000000000001E-3</v>
      </c>
      <c r="X218" s="260">
        <f t="shared" si="34"/>
        <v>5.0000000000000001E-3</v>
      </c>
      <c r="Y218" s="260">
        <f t="shared" si="34"/>
        <v>5.0000000000000001E-3</v>
      </c>
      <c r="Z218" s="260">
        <f t="shared" si="34"/>
        <v>5.0000000000000001E-3</v>
      </c>
      <c r="AA218" s="260">
        <f t="shared" si="34"/>
        <v>5.0000000000000001E-3</v>
      </c>
      <c r="AB218" s="260">
        <f t="shared" si="34"/>
        <v>5.0000000000000001E-3</v>
      </c>
      <c r="AC218" s="76"/>
      <c r="AD218" s="76"/>
      <c r="AE218" s="76"/>
      <c r="AF218" s="97">
        <v>1</v>
      </c>
      <c r="AG218" s="97">
        <v>1</v>
      </c>
      <c r="AH218" s="73"/>
      <c r="AI218" s="57"/>
      <c r="AJ218" s="45"/>
      <c r="AK218" s="45"/>
      <c r="AL218" s="45"/>
    </row>
    <row r="219" spans="1:38" outlineLevel="2" x14ac:dyDescent="0.25">
      <c r="A219" s="45"/>
      <c r="B219" s="54"/>
      <c r="C219" s="47">
        <f t="shared" si="33"/>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4"/>
        <v>0.35</v>
      </c>
      <c r="V219" s="260">
        <f t="shared" si="34"/>
        <v>0.35</v>
      </c>
      <c r="W219" s="260">
        <f t="shared" si="34"/>
        <v>0.35</v>
      </c>
      <c r="X219" s="260">
        <f t="shared" si="34"/>
        <v>0.35</v>
      </c>
      <c r="Y219" s="260">
        <f t="shared" si="34"/>
        <v>0.35</v>
      </c>
      <c r="Z219" s="260">
        <f t="shared" si="34"/>
        <v>0.35</v>
      </c>
      <c r="AA219" s="260">
        <f t="shared" si="34"/>
        <v>0.35</v>
      </c>
      <c r="AB219" s="260">
        <f t="shared" si="34"/>
        <v>0.35</v>
      </c>
      <c r="AC219" s="76"/>
      <c r="AD219" s="76"/>
      <c r="AE219" s="76"/>
      <c r="AF219" s="97">
        <v>1</v>
      </c>
      <c r="AG219" s="97">
        <v>1</v>
      </c>
      <c r="AH219" s="73"/>
      <c r="AI219" s="57"/>
      <c r="AJ219" s="45"/>
      <c r="AK219" s="45"/>
      <c r="AL219" s="45"/>
    </row>
    <row r="220" spans="1:38" outlineLevel="2" x14ac:dyDescent="0.25">
      <c r="A220" s="45"/>
      <c r="B220" s="54"/>
      <c r="C220" s="47">
        <f t="shared" si="33"/>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4"/>
        <v>0.1</v>
      </c>
      <c r="V220" s="260">
        <f t="shared" si="34"/>
        <v>0.1</v>
      </c>
      <c r="W220" s="260">
        <f t="shared" si="34"/>
        <v>0.1</v>
      </c>
      <c r="X220" s="260">
        <f t="shared" si="34"/>
        <v>0.1</v>
      </c>
      <c r="Y220" s="260">
        <f t="shared" si="34"/>
        <v>0.1</v>
      </c>
      <c r="Z220" s="260">
        <f t="shared" si="34"/>
        <v>0.1</v>
      </c>
      <c r="AA220" s="260">
        <f t="shared" si="34"/>
        <v>0.1</v>
      </c>
      <c r="AB220" s="260">
        <f t="shared" si="34"/>
        <v>0.1</v>
      </c>
      <c r="AC220" s="76"/>
      <c r="AD220" s="76"/>
      <c r="AE220" s="76"/>
      <c r="AF220" s="97">
        <v>1</v>
      </c>
      <c r="AG220" s="97">
        <v>1</v>
      </c>
      <c r="AH220" s="73"/>
      <c r="AI220" s="57"/>
      <c r="AJ220" s="45"/>
      <c r="AK220" s="45"/>
      <c r="AL220" s="45"/>
    </row>
    <row r="221" spans="1:38" outlineLevel="1" x14ac:dyDescent="0.2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2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25">
      <c r="A223" s="45"/>
      <c r="B223" s="54"/>
      <c r="C223" s="47">
        <f t="shared" ref="C223:C231" si="35">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36">INDEX($K223:$Q223,1,U$43)</f>
        <v>0.05</v>
      </c>
      <c r="V223" s="260">
        <f t="shared" si="36"/>
        <v>0.05</v>
      </c>
      <c r="W223" s="260">
        <f t="shared" si="36"/>
        <v>0.05</v>
      </c>
      <c r="X223" s="260">
        <f t="shared" si="36"/>
        <v>0.05</v>
      </c>
      <c r="Y223" s="260">
        <f t="shared" si="36"/>
        <v>0.05</v>
      </c>
      <c r="Z223" s="260">
        <f t="shared" si="36"/>
        <v>0.05</v>
      </c>
      <c r="AA223" s="260">
        <f t="shared" si="36"/>
        <v>0.05</v>
      </c>
      <c r="AB223" s="260">
        <f t="shared" si="36"/>
        <v>0.05</v>
      </c>
      <c r="AC223" s="76"/>
      <c r="AD223" s="76"/>
      <c r="AE223" s="76"/>
      <c r="AF223" s="97">
        <v>1</v>
      </c>
      <c r="AG223" s="97">
        <v>1</v>
      </c>
      <c r="AH223" s="73"/>
      <c r="AI223" s="57"/>
      <c r="AJ223" s="45"/>
      <c r="AK223" s="45"/>
      <c r="AL223" s="45"/>
    </row>
    <row r="224" spans="1:38" outlineLevel="2" x14ac:dyDescent="0.25">
      <c r="A224" s="45"/>
      <c r="B224" s="54"/>
      <c r="C224" s="47">
        <f t="shared" si="35"/>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36"/>
        <v>0.85</v>
      </c>
      <c r="V224" s="260">
        <f t="shared" si="36"/>
        <v>0.85</v>
      </c>
      <c r="W224" s="260">
        <f t="shared" si="36"/>
        <v>0.85</v>
      </c>
      <c r="X224" s="260">
        <f t="shared" si="36"/>
        <v>0.85</v>
      </c>
      <c r="Y224" s="260">
        <f t="shared" si="36"/>
        <v>0.85</v>
      </c>
      <c r="Z224" s="260">
        <f t="shared" si="36"/>
        <v>0.85</v>
      </c>
      <c r="AA224" s="260">
        <f t="shared" si="36"/>
        <v>0.85</v>
      </c>
      <c r="AB224" s="260">
        <f t="shared" si="36"/>
        <v>0.85</v>
      </c>
      <c r="AC224" s="76"/>
      <c r="AD224" s="76"/>
      <c r="AE224" s="76"/>
      <c r="AF224" s="97">
        <v>1</v>
      </c>
      <c r="AG224" s="97">
        <v>1</v>
      </c>
      <c r="AH224" s="73"/>
      <c r="AI224" s="57"/>
      <c r="AJ224" s="45"/>
      <c r="AK224" s="45"/>
      <c r="AL224" s="45"/>
    </row>
    <row r="225" spans="1:38" outlineLevel="2" x14ac:dyDescent="0.25">
      <c r="A225" s="45"/>
      <c r="B225" s="54"/>
      <c r="C225" s="47">
        <f t="shared" si="35"/>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36"/>
        <v>5.5</v>
      </c>
      <c r="V225" s="260">
        <f t="shared" si="36"/>
        <v>5.5</v>
      </c>
      <c r="W225" s="260">
        <f t="shared" si="36"/>
        <v>5.5</v>
      </c>
      <c r="X225" s="260">
        <f t="shared" si="36"/>
        <v>5.5</v>
      </c>
      <c r="Y225" s="260">
        <f t="shared" si="36"/>
        <v>5.5</v>
      </c>
      <c r="Z225" s="260">
        <f t="shared" si="36"/>
        <v>5.5</v>
      </c>
      <c r="AA225" s="260">
        <f t="shared" si="36"/>
        <v>5.5</v>
      </c>
      <c r="AB225" s="260">
        <f t="shared" si="36"/>
        <v>5.5</v>
      </c>
      <c r="AC225" s="76"/>
      <c r="AD225" s="76"/>
      <c r="AE225" s="76"/>
      <c r="AF225" s="97">
        <v>1</v>
      </c>
      <c r="AG225" s="97">
        <v>1</v>
      </c>
      <c r="AH225" s="73"/>
      <c r="AI225" s="57"/>
      <c r="AJ225" s="45"/>
      <c r="AK225" s="45"/>
      <c r="AL225" s="45"/>
    </row>
    <row r="226" spans="1:38" outlineLevel="2" x14ac:dyDescent="0.25">
      <c r="A226" s="45"/>
      <c r="B226" s="54"/>
      <c r="C226" s="47">
        <f t="shared" si="35"/>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36"/>
        <v>0.17799999999999999</v>
      </c>
      <c r="V226" s="260">
        <f t="shared" si="36"/>
        <v>0.17799999999999999</v>
      </c>
      <c r="W226" s="260">
        <f t="shared" si="36"/>
        <v>0.17799999999999999</v>
      </c>
      <c r="X226" s="260">
        <f t="shared" si="36"/>
        <v>0.17799999999999999</v>
      </c>
      <c r="Y226" s="260">
        <f t="shared" si="36"/>
        <v>0.17799999999999999</v>
      </c>
      <c r="Z226" s="260">
        <f t="shared" si="36"/>
        <v>0.17799999999999999</v>
      </c>
      <c r="AA226" s="260">
        <f t="shared" si="36"/>
        <v>0.17799999999999999</v>
      </c>
      <c r="AB226" s="260">
        <f t="shared" si="36"/>
        <v>0.17799999999999999</v>
      </c>
      <c r="AC226" s="76"/>
      <c r="AD226" s="76"/>
      <c r="AE226" s="76"/>
      <c r="AF226" s="97">
        <v>1</v>
      </c>
      <c r="AG226" s="97">
        <v>1</v>
      </c>
      <c r="AH226" s="73"/>
      <c r="AI226" s="57"/>
      <c r="AJ226" s="45"/>
      <c r="AK226" s="45"/>
      <c r="AL226" s="45"/>
    </row>
    <row r="227" spans="1:38" outlineLevel="2" x14ac:dyDescent="0.25">
      <c r="A227" s="45"/>
      <c r="B227" s="54"/>
      <c r="C227" s="47">
        <f t="shared" si="35"/>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36"/>
        <v>0.92</v>
      </c>
      <c r="V227" s="260">
        <f t="shared" si="36"/>
        <v>0.92</v>
      </c>
      <c r="W227" s="260">
        <f t="shared" si="36"/>
        <v>0.92</v>
      </c>
      <c r="X227" s="260">
        <f t="shared" si="36"/>
        <v>0.92</v>
      </c>
      <c r="Y227" s="260">
        <f t="shared" si="36"/>
        <v>0.92</v>
      </c>
      <c r="Z227" s="260">
        <f t="shared" si="36"/>
        <v>0.92</v>
      </c>
      <c r="AA227" s="260">
        <f t="shared" si="36"/>
        <v>0.92</v>
      </c>
      <c r="AB227" s="260">
        <f t="shared" si="36"/>
        <v>0.92</v>
      </c>
      <c r="AC227" s="76"/>
      <c r="AD227" s="76"/>
      <c r="AE227" s="76"/>
      <c r="AF227" s="97">
        <v>1</v>
      </c>
      <c r="AG227" s="97">
        <v>1</v>
      </c>
      <c r="AH227" s="73"/>
      <c r="AI227" s="57"/>
      <c r="AJ227" s="45"/>
      <c r="AK227" s="45"/>
      <c r="AL227" s="45"/>
    </row>
    <row r="228" spans="1:38" outlineLevel="2" x14ac:dyDescent="0.25">
      <c r="A228" s="45"/>
      <c r="B228" s="54"/>
      <c r="C228" s="47">
        <f t="shared" si="35"/>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36"/>
        <v>1</v>
      </c>
      <c r="V228" s="260">
        <f t="shared" si="36"/>
        <v>1</v>
      </c>
      <c r="W228" s="260">
        <f t="shared" si="36"/>
        <v>1</v>
      </c>
      <c r="X228" s="260">
        <f t="shared" si="36"/>
        <v>1</v>
      </c>
      <c r="Y228" s="260">
        <f t="shared" si="36"/>
        <v>1</v>
      </c>
      <c r="Z228" s="260">
        <f t="shared" si="36"/>
        <v>1</v>
      </c>
      <c r="AA228" s="260">
        <f t="shared" si="36"/>
        <v>1</v>
      </c>
      <c r="AB228" s="260">
        <f t="shared" si="36"/>
        <v>1</v>
      </c>
      <c r="AC228" s="76"/>
      <c r="AD228" s="76"/>
      <c r="AE228" s="76"/>
      <c r="AF228" s="97">
        <v>1</v>
      </c>
      <c r="AG228" s="97">
        <v>1</v>
      </c>
      <c r="AH228" s="73"/>
      <c r="AI228" s="57"/>
      <c r="AJ228" s="45"/>
      <c r="AK228" s="45"/>
      <c r="AL228" s="45"/>
    </row>
    <row r="229" spans="1:38" outlineLevel="2" x14ac:dyDescent="0.25">
      <c r="A229" s="45"/>
      <c r="B229" s="54"/>
      <c r="C229" s="47">
        <f t="shared" si="35"/>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36"/>
        <v>0.6</v>
      </c>
      <c r="V229" s="260">
        <f t="shared" si="36"/>
        <v>0.6</v>
      </c>
      <c r="W229" s="260">
        <f t="shared" si="36"/>
        <v>0.6</v>
      </c>
      <c r="X229" s="260">
        <f t="shared" si="36"/>
        <v>0.6</v>
      </c>
      <c r="Y229" s="260">
        <f t="shared" si="36"/>
        <v>0.6</v>
      </c>
      <c r="Z229" s="260">
        <f t="shared" si="36"/>
        <v>0.6</v>
      </c>
      <c r="AA229" s="260">
        <f t="shared" si="36"/>
        <v>0.6</v>
      </c>
      <c r="AB229" s="260">
        <f t="shared" si="36"/>
        <v>0.6</v>
      </c>
      <c r="AC229" s="76"/>
      <c r="AD229" s="76"/>
      <c r="AE229" s="76"/>
      <c r="AF229" s="97">
        <v>1</v>
      </c>
      <c r="AG229" s="97">
        <v>1</v>
      </c>
      <c r="AH229" s="73"/>
      <c r="AI229" s="57"/>
      <c r="AJ229" s="45"/>
      <c r="AK229" s="45"/>
      <c r="AL229" s="45"/>
    </row>
    <row r="230" spans="1:38" outlineLevel="2" x14ac:dyDescent="0.25">
      <c r="A230" s="45"/>
      <c r="B230" s="54"/>
      <c r="C230" s="47">
        <f t="shared" si="35"/>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36"/>
        <v>0.25</v>
      </c>
      <c r="V230" s="260">
        <f t="shared" si="36"/>
        <v>0.25</v>
      </c>
      <c r="W230" s="260">
        <f t="shared" si="36"/>
        <v>0.25</v>
      </c>
      <c r="X230" s="260">
        <f t="shared" si="36"/>
        <v>0.25</v>
      </c>
      <c r="Y230" s="260">
        <f t="shared" si="36"/>
        <v>0.25</v>
      </c>
      <c r="Z230" s="260">
        <f t="shared" si="36"/>
        <v>0.25</v>
      </c>
      <c r="AA230" s="260">
        <f t="shared" si="36"/>
        <v>0.25</v>
      </c>
      <c r="AB230" s="260">
        <f t="shared" si="36"/>
        <v>0.25</v>
      </c>
      <c r="AC230" s="76"/>
      <c r="AD230" s="76"/>
      <c r="AE230" s="76"/>
      <c r="AF230" s="97">
        <v>1</v>
      </c>
      <c r="AG230" s="97">
        <v>1</v>
      </c>
      <c r="AH230" s="73"/>
      <c r="AI230" s="57"/>
      <c r="AJ230" s="45"/>
      <c r="AK230" s="45"/>
      <c r="AL230" s="45"/>
    </row>
    <row r="231" spans="1:38" outlineLevel="2" x14ac:dyDescent="0.25">
      <c r="A231" s="45"/>
      <c r="B231" s="54"/>
      <c r="C231" s="47">
        <f t="shared" si="35"/>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36"/>
        <v>0.9</v>
      </c>
      <c r="V231" s="260">
        <f t="shared" si="36"/>
        <v>0.9</v>
      </c>
      <c r="W231" s="260">
        <f t="shared" si="36"/>
        <v>0.9</v>
      </c>
      <c r="X231" s="260">
        <f t="shared" si="36"/>
        <v>0.9</v>
      </c>
      <c r="Y231" s="260">
        <f t="shared" si="36"/>
        <v>0.9</v>
      </c>
      <c r="Z231" s="260">
        <f t="shared" si="36"/>
        <v>0.9</v>
      </c>
      <c r="AA231" s="260">
        <f t="shared" si="36"/>
        <v>0.9</v>
      </c>
      <c r="AB231" s="260">
        <f t="shared" si="36"/>
        <v>0.9</v>
      </c>
      <c r="AC231" s="76"/>
      <c r="AD231" s="76"/>
      <c r="AE231" s="76"/>
      <c r="AF231" s="97">
        <v>1</v>
      </c>
      <c r="AG231" s="97">
        <v>1</v>
      </c>
      <c r="AH231" s="73"/>
      <c r="AI231" s="57"/>
      <c r="AJ231" s="45"/>
      <c r="AK231" s="45"/>
      <c r="AL231" s="45"/>
    </row>
    <row r="232" spans="1:38" outlineLevel="1" x14ac:dyDescent="0.2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2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37">INDEX($K233:$Q233,1,U$43)</f>
        <v>90</v>
      </c>
      <c r="V233" s="260">
        <f t="shared" si="37"/>
        <v>90</v>
      </c>
      <c r="W233" s="260">
        <f t="shared" si="37"/>
        <v>90</v>
      </c>
      <c r="X233" s="260">
        <f t="shared" si="37"/>
        <v>90</v>
      </c>
      <c r="Y233" s="260">
        <f t="shared" si="37"/>
        <v>90</v>
      </c>
      <c r="Z233" s="260">
        <f t="shared" si="37"/>
        <v>90</v>
      </c>
      <c r="AA233" s="260">
        <f t="shared" si="37"/>
        <v>90</v>
      </c>
      <c r="AB233" s="260">
        <f t="shared" si="37"/>
        <v>90</v>
      </c>
      <c r="AC233" s="76"/>
      <c r="AD233" s="76"/>
      <c r="AE233" s="76"/>
      <c r="AF233" s="97">
        <v>1</v>
      </c>
      <c r="AG233" s="97">
        <v>1</v>
      </c>
      <c r="AH233" s="73"/>
      <c r="AI233" s="57"/>
      <c r="AJ233" s="45"/>
      <c r="AK233" s="45"/>
      <c r="AL233" s="45"/>
    </row>
    <row r="234" spans="1:38" outlineLevel="2" x14ac:dyDescent="0.25">
      <c r="A234" s="45"/>
      <c r="B234" s="54"/>
      <c r="C234" s="47">
        <f t="shared" ref="C234:C246" si="38">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37"/>
        <v>150</v>
      </c>
      <c r="V234" s="260">
        <f t="shared" si="37"/>
        <v>150</v>
      </c>
      <c r="W234" s="260">
        <f t="shared" si="37"/>
        <v>150</v>
      </c>
      <c r="X234" s="260">
        <f t="shared" si="37"/>
        <v>150</v>
      </c>
      <c r="Y234" s="260">
        <f t="shared" si="37"/>
        <v>150</v>
      </c>
      <c r="Z234" s="260">
        <f t="shared" si="37"/>
        <v>150</v>
      </c>
      <c r="AA234" s="260">
        <f t="shared" si="37"/>
        <v>150</v>
      </c>
      <c r="AB234" s="260">
        <f t="shared" si="37"/>
        <v>150</v>
      </c>
      <c r="AC234" s="76"/>
      <c r="AD234" s="76"/>
      <c r="AE234" s="76"/>
      <c r="AF234" s="97">
        <v>1</v>
      </c>
      <c r="AG234" s="97">
        <v>1</v>
      </c>
      <c r="AH234" s="73"/>
      <c r="AI234" s="57"/>
      <c r="AJ234" s="45"/>
      <c r="AK234" s="45"/>
      <c r="AL234" s="45"/>
    </row>
    <row r="235" spans="1:38" outlineLevel="2" x14ac:dyDescent="0.25">
      <c r="A235" s="45"/>
      <c r="B235" s="54"/>
      <c r="C235" s="47">
        <f t="shared" si="38"/>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37"/>
        <v>1.304</v>
      </c>
      <c r="V235" s="260">
        <f t="shared" si="37"/>
        <v>1.304</v>
      </c>
      <c r="W235" s="260">
        <f t="shared" si="37"/>
        <v>1.304</v>
      </c>
      <c r="X235" s="260">
        <f t="shared" si="37"/>
        <v>1.304</v>
      </c>
      <c r="Y235" s="260">
        <f t="shared" si="37"/>
        <v>1.304</v>
      </c>
      <c r="Z235" s="260">
        <f t="shared" si="37"/>
        <v>1.304</v>
      </c>
      <c r="AA235" s="260">
        <f t="shared" si="37"/>
        <v>1.304</v>
      </c>
      <c r="AB235" s="260">
        <f t="shared" si="37"/>
        <v>1.304</v>
      </c>
      <c r="AC235" s="76"/>
      <c r="AD235" s="76"/>
      <c r="AE235" s="76"/>
      <c r="AF235" s="97">
        <v>1</v>
      </c>
      <c r="AG235" s="97">
        <v>1</v>
      </c>
      <c r="AH235" s="73"/>
      <c r="AI235" s="57"/>
      <c r="AJ235" s="45"/>
      <c r="AK235" s="45"/>
      <c r="AL235" s="45"/>
    </row>
    <row r="236" spans="1:38" outlineLevel="2" x14ac:dyDescent="0.25">
      <c r="A236" s="45"/>
      <c r="B236" s="54"/>
      <c r="C236" s="47">
        <f t="shared" si="38"/>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37"/>
        <v>2.625</v>
      </c>
      <c r="V236" s="260">
        <f t="shared" si="37"/>
        <v>2.625</v>
      </c>
      <c r="W236" s="260">
        <f t="shared" si="37"/>
        <v>2.625</v>
      </c>
      <c r="X236" s="260">
        <f t="shared" si="37"/>
        <v>2.625</v>
      </c>
      <c r="Y236" s="260">
        <f t="shared" si="37"/>
        <v>2.625</v>
      </c>
      <c r="Z236" s="260">
        <f t="shared" si="37"/>
        <v>2.625</v>
      </c>
      <c r="AA236" s="260">
        <f t="shared" si="37"/>
        <v>2.625</v>
      </c>
      <c r="AB236" s="260">
        <f t="shared" si="37"/>
        <v>2.625</v>
      </c>
      <c r="AC236" s="76"/>
      <c r="AD236" s="76"/>
      <c r="AE236" s="76"/>
      <c r="AF236" s="97">
        <v>1</v>
      </c>
      <c r="AG236" s="97">
        <v>1</v>
      </c>
      <c r="AH236" s="73"/>
      <c r="AI236" s="57"/>
      <c r="AJ236" s="45"/>
      <c r="AK236" s="45"/>
      <c r="AL236" s="45"/>
    </row>
    <row r="237" spans="1:38" outlineLevel="2" x14ac:dyDescent="0.25">
      <c r="A237" s="45"/>
      <c r="B237" s="54"/>
      <c r="C237" s="47">
        <f t="shared" si="38"/>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37"/>
        <v>0.33</v>
      </c>
      <c r="V237" s="260">
        <f t="shared" si="37"/>
        <v>0.33</v>
      </c>
      <c r="W237" s="260">
        <f t="shared" si="37"/>
        <v>0.33</v>
      </c>
      <c r="X237" s="260">
        <f t="shared" si="37"/>
        <v>0.33</v>
      </c>
      <c r="Y237" s="260">
        <f t="shared" si="37"/>
        <v>0.33</v>
      </c>
      <c r="Z237" s="260">
        <f t="shared" si="37"/>
        <v>0.33</v>
      </c>
      <c r="AA237" s="260">
        <f t="shared" si="37"/>
        <v>0.33</v>
      </c>
      <c r="AB237" s="260">
        <f t="shared" si="37"/>
        <v>0.33</v>
      </c>
      <c r="AC237" s="76"/>
      <c r="AD237" s="76"/>
      <c r="AE237" s="76"/>
      <c r="AF237" s="97">
        <v>1</v>
      </c>
      <c r="AG237" s="97">
        <v>1</v>
      </c>
      <c r="AH237" s="73"/>
      <c r="AI237" s="57"/>
      <c r="AJ237" s="45"/>
      <c r="AK237" s="45"/>
      <c r="AL237" s="45"/>
    </row>
    <row r="238" spans="1:38" outlineLevel="2" x14ac:dyDescent="0.25">
      <c r="A238" s="45"/>
      <c r="B238" s="54"/>
      <c r="C238" s="47">
        <f t="shared" si="38"/>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37"/>
        <v>1.43</v>
      </c>
      <c r="V238" s="260">
        <f t="shared" si="37"/>
        <v>1.43</v>
      </c>
      <c r="W238" s="260">
        <f t="shared" si="37"/>
        <v>1.43</v>
      </c>
      <c r="X238" s="260">
        <f t="shared" si="37"/>
        <v>1.43</v>
      </c>
      <c r="Y238" s="260">
        <f t="shared" si="37"/>
        <v>1.43</v>
      </c>
      <c r="Z238" s="260">
        <f t="shared" si="37"/>
        <v>1.43</v>
      </c>
      <c r="AA238" s="260">
        <f t="shared" si="37"/>
        <v>1.43</v>
      </c>
      <c r="AB238" s="260">
        <f t="shared" si="37"/>
        <v>1.43</v>
      </c>
      <c r="AC238" s="76"/>
      <c r="AD238" s="76"/>
      <c r="AE238" s="76"/>
      <c r="AF238" s="97">
        <v>1</v>
      </c>
      <c r="AG238" s="97">
        <v>1</v>
      </c>
      <c r="AH238" s="73"/>
      <c r="AI238" s="57"/>
      <c r="AJ238" s="45"/>
      <c r="AK238" s="45"/>
      <c r="AL238" s="45"/>
    </row>
    <row r="239" spans="1:38" outlineLevel="2" x14ac:dyDescent="0.25">
      <c r="A239" s="45"/>
      <c r="B239" s="54"/>
      <c r="C239" s="47">
        <f t="shared" si="38"/>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37"/>
        <v>3.38</v>
      </c>
      <c r="V239" s="260">
        <f t="shared" si="37"/>
        <v>3.38</v>
      </c>
      <c r="W239" s="260">
        <f t="shared" si="37"/>
        <v>3.38</v>
      </c>
      <c r="X239" s="260">
        <f t="shared" si="37"/>
        <v>3.38</v>
      </c>
      <c r="Y239" s="260">
        <f t="shared" si="37"/>
        <v>3.38</v>
      </c>
      <c r="Z239" s="260">
        <f t="shared" si="37"/>
        <v>3.38</v>
      </c>
      <c r="AA239" s="260">
        <f t="shared" si="37"/>
        <v>3.38</v>
      </c>
      <c r="AB239" s="260">
        <f t="shared" si="37"/>
        <v>3.38</v>
      </c>
      <c r="AC239" s="76"/>
      <c r="AD239" s="76"/>
      <c r="AE239" s="76"/>
      <c r="AF239" s="97">
        <v>1</v>
      </c>
      <c r="AG239" s="97">
        <v>1</v>
      </c>
      <c r="AH239" s="73"/>
      <c r="AI239" s="57"/>
      <c r="AJ239" s="45"/>
      <c r="AK239" s="45"/>
      <c r="AL239" s="45"/>
    </row>
    <row r="240" spans="1:38" outlineLevel="2" x14ac:dyDescent="0.25">
      <c r="A240" s="45"/>
      <c r="B240" s="54"/>
      <c r="C240" s="47">
        <f t="shared" si="38"/>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37"/>
        <v>0.91</v>
      </c>
      <c r="V240" s="260">
        <f t="shared" si="37"/>
        <v>0.91</v>
      </c>
      <c r="W240" s="260">
        <f t="shared" si="37"/>
        <v>0.91</v>
      </c>
      <c r="X240" s="260">
        <f t="shared" si="37"/>
        <v>0.91</v>
      </c>
      <c r="Y240" s="260">
        <f t="shared" si="37"/>
        <v>0.91</v>
      </c>
      <c r="Z240" s="260">
        <f t="shared" si="37"/>
        <v>0.91</v>
      </c>
      <c r="AA240" s="260">
        <f t="shared" si="37"/>
        <v>0.91</v>
      </c>
      <c r="AB240" s="260">
        <f t="shared" si="37"/>
        <v>0.91</v>
      </c>
      <c r="AC240" s="76"/>
      <c r="AD240" s="76"/>
      <c r="AE240" s="76"/>
      <c r="AF240" s="97">
        <v>1</v>
      </c>
      <c r="AG240" s="97">
        <v>1</v>
      </c>
      <c r="AH240" s="73"/>
      <c r="AI240" s="57"/>
      <c r="AJ240" s="45"/>
      <c r="AK240" s="45"/>
      <c r="AL240" s="45"/>
    </row>
    <row r="241" spans="1:38" outlineLevel="2" x14ac:dyDescent="0.25">
      <c r="A241" s="45"/>
      <c r="B241" s="54"/>
      <c r="C241" s="47">
        <f t="shared" si="38"/>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37"/>
        <v>4.33</v>
      </c>
      <c r="V241" s="260">
        <f t="shared" si="37"/>
        <v>4.33</v>
      </c>
      <c r="W241" s="260">
        <f t="shared" si="37"/>
        <v>4.33</v>
      </c>
      <c r="X241" s="260">
        <f t="shared" si="37"/>
        <v>4.33</v>
      </c>
      <c r="Y241" s="260">
        <f t="shared" si="37"/>
        <v>4.33</v>
      </c>
      <c r="Z241" s="260">
        <f t="shared" si="37"/>
        <v>4.33</v>
      </c>
      <c r="AA241" s="260">
        <f t="shared" si="37"/>
        <v>4.33</v>
      </c>
      <c r="AB241" s="260">
        <f t="shared" si="37"/>
        <v>4.33</v>
      </c>
      <c r="AC241" s="76"/>
      <c r="AD241" s="76"/>
      <c r="AE241" s="76"/>
      <c r="AF241" s="97">
        <v>1</v>
      </c>
      <c r="AG241" s="97">
        <v>1</v>
      </c>
      <c r="AH241" s="73"/>
      <c r="AI241" s="57"/>
      <c r="AJ241" s="45"/>
      <c r="AK241" s="45"/>
      <c r="AL241" s="45"/>
    </row>
    <row r="242" spans="1:38" outlineLevel="2" x14ac:dyDescent="0.25">
      <c r="A242" s="45"/>
      <c r="B242" s="54"/>
      <c r="C242" s="47">
        <f t="shared" si="38"/>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37"/>
        <v>4.37</v>
      </c>
      <c r="V242" s="260">
        <f t="shared" si="37"/>
        <v>4.37</v>
      </c>
      <c r="W242" s="260">
        <f t="shared" si="37"/>
        <v>4.37</v>
      </c>
      <c r="X242" s="260">
        <f t="shared" si="37"/>
        <v>4.37</v>
      </c>
      <c r="Y242" s="260">
        <f t="shared" si="37"/>
        <v>4.37</v>
      </c>
      <c r="Z242" s="260">
        <f t="shared" si="37"/>
        <v>4.37</v>
      </c>
      <c r="AA242" s="260">
        <f t="shared" si="37"/>
        <v>4.37</v>
      </c>
      <c r="AB242" s="260">
        <f t="shared" si="37"/>
        <v>4.37</v>
      </c>
      <c r="AC242" s="76"/>
      <c r="AD242" s="76"/>
      <c r="AE242" s="76"/>
      <c r="AF242" s="97">
        <v>1</v>
      </c>
      <c r="AG242" s="97">
        <v>1</v>
      </c>
      <c r="AH242" s="73"/>
      <c r="AI242" s="57"/>
      <c r="AJ242" s="45"/>
      <c r="AK242" s="45"/>
      <c r="AL242" s="45"/>
    </row>
    <row r="243" spans="1:38" outlineLevel="2" x14ac:dyDescent="0.25">
      <c r="A243" s="45"/>
      <c r="B243" s="54"/>
      <c r="C243" s="47">
        <f t="shared" si="38"/>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37"/>
        <v>0.96499999999999997</v>
      </c>
      <c r="V243" s="260">
        <f t="shared" si="37"/>
        <v>0.96499999999999997</v>
      </c>
      <c r="W243" s="260">
        <f t="shared" si="37"/>
        <v>0.96499999999999997</v>
      </c>
      <c r="X243" s="260">
        <f t="shared" si="37"/>
        <v>0.96499999999999997</v>
      </c>
      <c r="Y243" s="260">
        <f t="shared" si="37"/>
        <v>0.96499999999999997</v>
      </c>
      <c r="Z243" s="260">
        <f t="shared" si="37"/>
        <v>0.96499999999999997</v>
      </c>
      <c r="AA243" s="260">
        <f t="shared" si="37"/>
        <v>0.96499999999999997</v>
      </c>
      <c r="AB243" s="260">
        <f t="shared" si="37"/>
        <v>0.96499999999999997</v>
      </c>
      <c r="AC243" s="76"/>
      <c r="AD243" s="76"/>
      <c r="AE243" s="76"/>
      <c r="AF243" s="97">
        <v>1</v>
      </c>
      <c r="AG243" s="97">
        <v>1</v>
      </c>
      <c r="AH243" s="73"/>
      <c r="AI243" s="57"/>
      <c r="AJ243" s="45"/>
      <c r="AK243" s="45"/>
      <c r="AL243" s="45"/>
    </row>
    <row r="244" spans="1:38" outlineLevel="2" x14ac:dyDescent="0.25">
      <c r="A244" s="45"/>
      <c r="B244" s="54"/>
      <c r="C244" s="47">
        <f t="shared" si="38"/>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37"/>
        <v>0.14499999999999999</v>
      </c>
      <c r="V244" s="260">
        <f t="shared" si="37"/>
        <v>0.14499999999999999</v>
      </c>
      <c r="W244" s="260">
        <f t="shared" si="37"/>
        <v>0.14499999999999999</v>
      </c>
      <c r="X244" s="260">
        <f t="shared" si="37"/>
        <v>0.14499999999999999</v>
      </c>
      <c r="Y244" s="260">
        <f t="shared" si="37"/>
        <v>0.14499999999999999</v>
      </c>
      <c r="Z244" s="260">
        <f t="shared" si="37"/>
        <v>0.14499999999999999</v>
      </c>
      <c r="AA244" s="260">
        <f t="shared" si="37"/>
        <v>0.14499999999999999</v>
      </c>
      <c r="AB244" s="260">
        <f t="shared" si="37"/>
        <v>0.14499999999999999</v>
      </c>
      <c r="AC244" s="76"/>
      <c r="AD244" s="76"/>
      <c r="AE244" s="76"/>
      <c r="AF244" s="97">
        <v>1</v>
      </c>
      <c r="AG244" s="97">
        <v>1</v>
      </c>
      <c r="AH244" s="73"/>
      <c r="AI244" s="57"/>
      <c r="AJ244" s="45"/>
      <c r="AK244" s="45"/>
      <c r="AL244" s="45"/>
    </row>
    <row r="245" spans="1:38" outlineLevel="2" x14ac:dyDescent="0.25">
      <c r="A245" s="45"/>
      <c r="B245" s="54"/>
      <c r="C245" s="47">
        <f t="shared" si="38"/>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37"/>
        <v>4.5599999999999996</v>
      </c>
      <c r="V245" s="260">
        <f t="shared" si="37"/>
        <v>4.5599999999999996</v>
      </c>
      <c r="W245" s="260">
        <f t="shared" si="37"/>
        <v>4.5599999999999996</v>
      </c>
      <c r="X245" s="260">
        <f t="shared" si="37"/>
        <v>4.5599999999999996</v>
      </c>
      <c r="Y245" s="260">
        <f t="shared" si="37"/>
        <v>4.5599999999999996</v>
      </c>
      <c r="Z245" s="260">
        <f t="shared" si="37"/>
        <v>4.5599999999999996</v>
      </c>
      <c r="AA245" s="260">
        <f t="shared" si="37"/>
        <v>4.5599999999999996</v>
      </c>
      <c r="AB245" s="260">
        <f t="shared" si="37"/>
        <v>4.5599999999999996</v>
      </c>
      <c r="AC245" s="76"/>
      <c r="AD245" s="76"/>
      <c r="AE245" s="76"/>
      <c r="AF245" s="97">
        <v>1</v>
      </c>
      <c r="AG245" s="97">
        <v>1</v>
      </c>
      <c r="AH245" s="73"/>
      <c r="AI245" s="57"/>
      <c r="AJ245" s="45"/>
      <c r="AK245" s="45"/>
      <c r="AL245" s="45"/>
    </row>
    <row r="246" spans="1:38" outlineLevel="2" collapsed="1" x14ac:dyDescent="0.25">
      <c r="A246" s="45"/>
      <c r="B246" s="54"/>
      <c r="C246" s="47">
        <f t="shared" si="38"/>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37"/>
        <v>0.9</v>
      </c>
      <c r="V246" s="260">
        <f t="shared" si="37"/>
        <v>0.9</v>
      </c>
      <c r="W246" s="260">
        <f t="shared" si="37"/>
        <v>0.9</v>
      </c>
      <c r="X246" s="260">
        <f t="shared" si="37"/>
        <v>0.9</v>
      </c>
      <c r="Y246" s="260">
        <f t="shared" si="37"/>
        <v>0.9</v>
      </c>
      <c r="Z246" s="260">
        <f t="shared" si="37"/>
        <v>0.9</v>
      </c>
      <c r="AA246" s="260">
        <f t="shared" si="37"/>
        <v>0.9</v>
      </c>
      <c r="AB246" s="260">
        <f t="shared" si="37"/>
        <v>0.9</v>
      </c>
      <c r="AC246" s="76"/>
      <c r="AD246" s="76"/>
      <c r="AE246" s="76"/>
      <c r="AF246" s="97">
        <v>1</v>
      </c>
      <c r="AG246" s="97">
        <v>1</v>
      </c>
      <c r="AH246" s="73"/>
      <c r="AI246" s="57"/>
      <c r="AJ246" s="45"/>
      <c r="AK246" s="45"/>
      <c r="AL246" s="45"/>
    </row>
    <row r="247" spans="1:38" hidden="1" outlineLevel="3" x14ac:dyDescent="0.2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25">
      <c r="A248" s="45"/>
      <c r="B248" s="54"/>
      <c r="C248" s="47">
        <f t="shared" ref="C248:C250" si="39">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25">
      <c r="A249" s="45"/>
      <c r="B249" s="54"/>
      <c r="C249" s="47">
        <f t="shared" si="39"/>
        <v>4</v>
      </c>
      <c r="D249" s="73"/>
      <c r="E249" s="70"/>
      <c r="F249" s="70" t="s">
        <v>2990</v>
      </c>
      <c r="G249" s="73"/>
      <c r="H249" s="76" t="s">
        <v>2993</v>
      </c>
      <c r="I249" s="96"/>
      <c r="J249" s="96"/>
      <c r="K249" s="97">
        <v>5.9630000000000001</v>
      </c>
      <c r="L249" s="97">
        <v>5.9630000000000001</v>
      </c>
      <c r="M249" s="97"/>
      <c r="N249" s="97"/>
      <c r="O249" s="97"/>
      <c r="P249" s="97"/>
      <c r="Q249" s="76"/>
      <c r="R249" s="76" t="s">
        <v>2996</v>
      </c>
      <c r="S249" s="76"/>
      <c r="T249" s="76"/>
      <c r="U249" s="260">
        <f t="shared" ref="U249:AB252" si="40">INDEX($K249:$Q249,1,U$43)</f>
        <v>5.9630000000000001</v>
      </c>
      <c r="V249" s="260">
        <f t="shared" si="40"/>
        <v>5.9630000000000001</v>
      </c>
      <c r="W249" s="260">
        <f t="shared" si="40"/>
        <v>5.9630000000000001</v>
      </c>
      <c r="X249" s="260">
        <f t="shared" si="40"/>
        <v>5.9630000000000001</v>
      </c>
      <c r="Y249" s="260">
        <f t="shared" si="40"/>
        <v>5.9630000000000001</v>
      </c>
      <c r="Z249" s="260">
        <f t="shared" si="40"/>
        <v>5.9630000000000001</v>
      </c>
      <c r="AA249" s="260">
        <f t="shared" si="40"/>
        <v>5.9630000000000001</v>
      </c>
      <c r="AB249" s="260">
        <f t="shared" si="40"/>
        <v>5.9630000000000001</v>
      </c>
      <c r="AC249" s="76"/>
      <c r="AD249" s="76"/>
      <c r="AE249" s="76"/>
      <c r="AF249" s="97">
        <v>1</v>
      </c>
      <c r="AG249" s="97">
        <v>1</v>
      </c>
      <c r="AH249" s="73"/>
      <c r="AI249" s="57"/>
      <c r="AJ249" s="45"/>
      <c r="AK249" s="45"/>
      <c r="AL249" s="45"/>
    </row>
    <row r="250" spans="1:38" outlineLevel="2" x14ac:dyDescent="0.25">
      <c r="A250" s="45"/>
      <c r="B250" s="54"/>
      <c r="C250" s="47">
        <f t="shared" si="39"/>
        <v>4</v>
      </c>
      <c r="D250" s="73"/>
      <c r="E250" s="70"/>
      <c r="F250" s="70" t="s">
        <v>2991</v>
      </c>
      <c r="G250" s="73"/>
      <c r="H250" s="76" t="s">
        <v>2994</v>
      </c>
      <c r="I250" s="96"/>
      <c r="J250" s="96"/>
      <c r="K250" s="97">
        <v>11.2</v>
      </c>
      <c r="L250" s="97">
        <v>11.2</v>
      </c>
      <c r="M250" s="97"/>
      <c r="N250" s="97"/>
      <c r="O250" s="97"/>
      <c r="P250" s="97"/>
      <c r="Q250" s="76"/>
      <c r="R250" s="76" t="s">
        <v>2996</v>
      </c>
      <c r="S250" s="76"/>
      <c r="T250" s="76"/>
      <c r="U250" s="260">
        <f t="shared" si="40"/>
        <v>11.2</v>
      </c>
      <c r="V250" s="260">
        <f t="shared" si="40"/>
        <v>11.2</v>
      </c>
      <c r="W250" s="260">
        <f t="shared" si="40"/>
        <v>11.2</v>
      </c>
      <c r="X250" s="260">
        <f t="shared" si="40"/>
        <v>11.2</v>
      </c>
      <c r="Y250" s="260">
        <f t="shared" si="40"/>
        <v>11.2</v>
      </c>
      <c r="Z250" s="260">
        <f t="shared" si="40"/>
        <v>11.2</v>
      </c>
      <c r="AA250" s="260">
        <f t="shared" si="40"/>
        <v>11.2</v>
      </c>
      <c r="AB250" s="260">
        <f t="shared" si="40"/>
        <v>11.2</v>
      </c>
      <c r="AC250" s="76"/>
      <c r="AD250" s="76"/>
      <c r="AE250" s="76"/>
      <c r="AF250" s="97">
        <v>1</v>
      </c>
      <c r="AG250" s="97">
        <v>1</v>
      </c>
      <c r="AH250" s="73"/>
      <c r="AI250" s="57"/>
      <c r="AJ250" s="45"/>
      <c r="AK250" s="45"/>
      <c r="AL250" s="45"/>
    </row>
    <row r="251" spans="1:38" outlineLevel="2" x14ac:dyDescent="0.25">
      <c r="A251" s="45"/>
      <c r="B251" s="54"/>
      <c r="C251" s="47">
        <f>INT($C$29)+3</f>
        <v>4</v>
      </c>
      <c r="D251" s="73"/>
      <c r="E251" s="70"/>
      <c r="F251" s="70" t="s">
        <v>2992</v>
      </c>
      <c r="G251" s="73"/>
      <c r="H251" s="76" t="s">
        <v>2995</v>
      </c>
      <c r="I251" s="96"/>
      <c r="J251" s="96"/>
      <c r="K251" s="97">
        <v>9.4500000000000001E-3</v>
      </c>
      <c r="L251" s="97">
        <v>9.4500000000000001E-3</v>
      </c>
      <c r="M251" s="97"/>
      <c r="N251" s="97"/>
      <c r="O251" s="97"/>
      <c r="P251" s="97"/>
      <c r="Q251" s="76"/>
      <c r="R251" s="76" t="s">
        <v>2996</v>
      </c>
      <c r="S251" s="76"/>
      <c r="T251" s="76"/>
      <c r="U251" s="260">
        <f t="shared" si="40"/>
        <v>9.4500000000000001E-3</v>
      </c>
      <c r="V251" s="260">
        <f t="shared" si="40"/>
        <v>9.4500000000000001E-3</v>
      </c>
      <c r="W251" s="260">
        <f t="shared" si="40"/>
        <v>9.4500000000000001E-3</v>
      </c>
      <c r="X251" s="260">
        <f t="shared" si="40"/>
        <v>9.4500000000000001E-3</v>
      </c>
      <c r="Y251" s="260">
        <f t="shared" si="40"/>
        <v>9.4500000000000001E-3</v>
      </c>
      <c r="Z251" s="260">
        <f t="shared" si="40"/>
        <v>9.4500000000000001E-3</v>
      </c>
      <c r="AA251" s="260">
        <f t="shared" si="40"/>
        <v>9.4500000000000001E-3</v>
      </c>
      <c r="AB251" s="260">
        <f t="shared" si="40"/>
        <v>9.4500000000000001E-3</v>
      </c>
      <c r="AC251" s="76"/>
      <c r="AD251" s="76"/>
      <c r="AE251" s="76"/>
      <c r="AF251" s="97">
        <v>1</v>
      </c>
      <c r="AG251" s="97">
        <v>1</v>
      </c>
      <c r="AH251" s="73"/>
      <c r="AI251" s="57"/>
      <c r="AJ251" s="45"/>
      <c r="AK251" s="45"/>
      <c r="AL251" s="45"/>
    </row>
    <row r="252" spans="1:38" outlineLevel="2" x14ac:dyDescent="0.25">
      <c r="A252" s="45"/>
      <c r="B252" s="54"/>
      <c r="C252" s="47">
        <f>INT($C$29)+3</f>
        <v>4</v>
      </c>
      <c r="D252" s="73"/>
      <c r="E252" s="70"/>
      <c r="F252" s="70" t="s">
        <v>2997</v>
      </c>
      <c r="G252" s="73"/>
      <c r="H252" s="76" t="s">
        <v>2998</v>
      </c>
      <c r="I252" s="96"/>
      <c r="J252" s="96"/>
      <c r="K252" s="97">
        <v>0</v>
      </c>
      <c r="L252" s="97">
        <v>0</v>
      </c>
      <c r="M252" s="97"/>
      <c r="N252" s="97"/>
      <c r="O252" s="97"/>
      <c r="P252" s="97"/>
      <c r="Q252" s="76"/>
      <c r="R252" s="76" t="s">
        <v>2996</v>
      </c>
      <c r="S252" s="76"/>
      <c r="T252" s="76"/>
      <c r="U252" s="260">
        <f t="shared" si="40"/>
        <v>0</v>
      </c>
      <c r="V252" s="260">
        <f t="shared" si="40"/>
        <v>0</v>
      </c>
      <c r="W252" s="260">
        <f t="shared" si="40"/>
        <v>0</v>
      </c>
      <c r="X252" s="260">
        <f t="shared" si="40"/>
        <v>0</v>
      </c>
      <c r="Y252" s="260">
        <f t="shared" si="40"/>
        <v>0</v>
      </c>
      <c r="Z252" s="260">
        <f t="shared" si="40"/>
        <v>0</v>
      </c>
      <c r="AA252" s="260">
        <f t="shared" si="40"/>
        <v>0</v>
      </c>
      <c r="AB252" s="260">
        <f t="shared" si="40"/>
        <v>0</v>
      </c>
      <c r="AC252" s="76"/>
      <c r="AD252" s="76"/>
      <c r="AE252" s="76"/>
      <c r="AF252" s="97">
        <v>1</v>
      </c>
      <c r="AG252" s="97">
        <v>1</v>
      </c>
      <c r="AH252" s="73"/>
      <c r="AI252" s="57"/>
      <c r="AJ252" s="45"/>
      <c r="AK252" s="45"/>
      <c r="AL252" s="45"/>
    </row>
    <row r="253" spans="1:38" outlineLevel="1" x14ac:dyDescent="0.2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2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25">
      <c r="A255" s="45"/>
      <c r="B255" s="54"/>
      <c r="C255" s="47">
        <f t="shared" ref="C255:C279" si="41">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2">INDEX($K255:$Q255,1,U$43)</f>
        <v>2</v>
      </c>
      <c r="V255" s="260">
        <f t="shared" si="42"/>
        <v>2</v>
      </c>
      <c r="W255" s="260">
        <f t="shared" si="42"/>
        <v>2</v>
      </c>
      <c r="X255" s="260">
        <f t="shared" si="42"/>
        <v>2</v>
      </c>
      <c r="Y255" s="260">
        <f t="shared" si="42"/>
        <v>2</v>
      </c>
      <c r="Z255" s="260">
        <f t="shared" si="42"/>
        <v>2</v>
      </c>
      <c r="AA255" s="260">
        <f t="shared" si="42"/>
        <v>2</v>
      </c>
      <c r="AB255" s="260">
        <f t="shared" si="42"/>
        <v>2</v>
      </c>
      <c r="AC255" s="76"/>
      <c r="AD255" s="76"/>
      <c r="AE255" s="76"/>
      <c r="AF255" s="97">
        <v>1</v>
      </c>
      <c r="AG255" s="97">
        <v>1</v>
      </c>
      <c r="AH255" s="73"/>
      <c r="AI255" s="57"/>
      <c r="AJ255" s="45"/>
      <c r="AK255" s="45"/>
      <c r="AL255" s="45"/>
    </row>
    <row r="256" spans="1:38" outlineLevel="2" x14ac:dyDescent="0.25">
      <c r="A256" s="45"/>
      <c r="B256" s="54"/>
      <c r="C256" s="47">
        <f t="shared" si="41"/>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2"/>
        <v>22</v>
      </c>
      <c r="V256" s="260">
        <f t="shared" si="42"/>
        <v>22</v>
      </c>
      <c r="W256" s="260">
        <f t="shared" si="42"/>
        <v>22</v>
      </c>
      <c r="X256" s="260">
        <f t="shared" si="42"/>
        <v>22</v>
      </c>
      <c r="Y256" s="260">
        <f t="shared" si="42"/>
        <v>22</v>
      </c>
      <c r="Z256" s="260">
        <f t="shared" si="42"/>
        <v>22</v>
      </c>
      <c r="AA256" s="260">
        <f t="shared" si="42"/>
        <v>22</v>
      </c>
      <c r="AB256" s="260">
        <f t="shared" si="42"/>
        <v>22</v>
      </c>
      <c r="AC256" s="76"/>
      <c r="AD256" s="76"/>
      <c r="AE256" s="76"/>
      <c r="AF256" s="97">
        <v>1</v>
      </c>
      <c r="AG256" s="97">
        <v>1</v>
      </c>
      <c r="AH256" s="73"/>
      <c r="AI256" s="57"/>
      <c r="AJ256" s="45"/>
      <c r="AK256" s="45"/>
      <c r="AL256" s="45"/>
    </row>
    <row r="257" spans="1:38" outlineLevel="2" x14ac:dyDescent="0.25">
      <c r="A257" s="45"/>
      <c r="B257" s="54"/>
      <c r="C257" s="47">
        <f t="shared" si="41"/>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2"/>
        <v>1</v>
      </c>
      <c r="V257" s="260">
        <f t="shared" si="42"/>
        <v>1</v>
      </c>
      <c r="W257" s="260">
        <f t="shared" si="42"/>
        <v>1</v>
      </c>
      <c r="X257" s="260">
        <f t="shared" si="42"/>
        <v>1</v>
      </c>
      <c r="Y257" s="260">
        <f t="shared" si="42"/>
        <v>1</v>
      </c>
      <c r="Z257" s="260">
        <f t="shared" si="42"/>
        <v>1</v>
      </c>
      <c r="AA257" s="260">
        <f t="shared" si="42"/>
        <v>1</v>
      </c>
      <c r="AB257" s="260">
        <f t="shared" si="42"/>
        <v>1</v>
      </c>
      <c r="AC257" s="76"/>
      <c r="AD257" s="76"/>
      <c r="AE257" s="76"/>
      <c r="AF257" s="97">
        <v>1</v>
      </c>
      <c r="AG257" s="97">
        <v>1</v>
      </c>
      <c r="AH257" s="73"/>
      <c r="AI257" s="57"/>
      <c r="AJ257" s="45"/>
      <c r="AK257" s="45"/>
      <c r="AL257" s="45"/>
    </row>
    <row r="258" spans="1:38" outlineLevel="2" x14ac:dyDescent="0.25">
      <c r="A258" s="45"/>
      <c r="B258" s="54"/>
      <c r="C258" s="47">
        <f t="shared" si="41"/>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2"/>
        <v>0</v>
      </c>
      <c r="V258" s="260">
        <f t="shared" si="42"/>
        <v>0</v>
      </c>
      <c r="W258" s="260">
        <f t="shared" si="42"/>
        <v>0</v>
      </c>
      <c r="X258" s="260">
        <f t="shared" si="42"/>
        <v>0</v>
      </c>
      <c r="Y258" s="260">
        <f t="shared" si="42"/>
        <v>0</v>
      </c>
      <c r="Z258" s="260">
        <f t="shared" si="42"/>
        <v>0</v>
      </c>
      <c r="AA258" s="260">
        <f t="shared" si="42"/>
        <v>0</v>
      </c>
      <c r="AB258" s="260">
        <f t="shared" si="42"/>
        <v>0</v>
      </c>
      <c r="AC258" s="76"/>
      <c r="AD258" s="76"/>
      <c r="AE258" s="76"/>
      <c r="AF258" s="97">
        <v>1</v>
      </c>
      <c r="AG258" s="97">
        <v>1</v>
      </c>
      <c r="AH258" s="73"/>
      <c r="AI258" s="57"/>
      <c r="AJ258" s="45"/>
      <c r="AK258" s="45"/>
      <c r="AL258" s="45"/>
    </row>
    <row r="259" spans="1:38" outlineLevel="2" x14ac:dyDescent="0.25">
      <c r="A259" s="45"/>
      <c r="B259" s="54"/>
      <c r="C259" s="47">
        <f t="shared" si="41"/>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2"/>
        <v>0.94</v>
      </c>
      <c r="V259" s="260">
        <f t="shared" si="42"/>
        <v>0.94</v>
      </c>
      <c r="W259" s="260">
        <f t="shared" si="42"/>
        <v>0.94</v>
      </c>
      <c r="X259" s="260">
        <f t="shared" si="42"/>
        <v>0.94</v>
      </c>
      <c r="Y259" s="260">
        <f t="shared" si="42"/>
        <v>0.94</v>
      </c>
      <c r="Z259" s="260">
        <f t="shared" si="42"/>
        <v>0.94</v>
      </c>
      <c r="AA259" s="260">
        <f t="shared" si="42"/>
        <v>0.94</v>
      </c>
      <c r="AB259" s="260">
        <f t="shared" si="42"/>
        <v>0.94</v>
      </c>
      <c r="AC259" s="76"/>
      <c r="AD259" s="76"/>
      <c r="AE259" s="76"/>
      <c r="AF259" s="97">
        <v>1</v>
      </c>
      <c r="AG259" s="97">
        <v>1</v>
      </c>
      <c r="AH259" s="73"/>
      <c r="AI259" s="57"/>
      <c r="AJ259" s="45"/>
      <c r="AK259" s="45"/>
      <c r="AL259" s="45"/>
    </row>
    <row r="260" spans="1:38" outlineLevel="2" x14ac:dyDescent="0.25">
      <c r="A260" s="45"/>
      <c r="B260" s="54"/>
      <c r="C260" s="47">
        <f t="shared" si="41"/>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2"/>
        <v>4.7</v>
      </c>
      <c r="V260" s="260">
        <f t="shared" si="42"/>
        <v>4.7</v>
      </c>
      <c r="W260" s="260">
        <f t="shared" si="42"/>
        <v>4.7</v>
      </c>
      <c r="X260" s="260">
        <f t="shared" si="42"/>
        <v>4.7</v>
      </c>
      <c r="Y260" s="260">
        <f t="shared" si="42"/>
        <v>4.7</v>
      </c>
      <c r="Z260" s="260">
        <f t="shared" si="42"/>
        <v>4.7</v>
      </c>
      <c r="AA260" s="260">
        <f t="shared" si="42"/>
        <v>4.7</v>
      </c>
      <c r="AB260" s="260">
        <f t="shared" si="42"/>
        <v>4.7</v>
      </c>
      <c r="AC260" s="76"/>
      <c r="AD260" s="76"/>
      <c r="AE260" s="76"/>
      <c r="AF260" s="97">
        <v>1</v>
      </c>
      <c r="AG260" s="97">
        <v>1</v>
      </c>
      <c r="AH260" s="73"/>
      <c r="AI260" s="57"/>
      <c r="AJ260" s="45"/>
      <c r="AK260" s="45"/>
      <c r="AL260" s="45"/>
    </row>
    <row r="261" spans="1:38" outlineLevel="2" collapsed="1" x14ac:dyDescent="0.25">
      <c r="A261" s="45"/>
      <c r="B261" s="54"/>
      <c r="C261" s="47">
        <f t="shared" si="41"/>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2"/>
        <v>1.17</v>
      </c>
      <c r="V261" s="260">
        <f t="shared" si="42"/>
        <v>1.17</v>
      </c>
      <c r="W261" s="260">
        <f t="shared" si="42"/>
        <v>1.17</v>
      </c>
      <c r="X261" s="260">
        <f t="shared" si="42"/>
        <v>1.17</v>
      </c>
      <c r="Y261" s="260">
        <f t="shared" si="42"/>
        <v>1.17</v>
      </c>
      <c r="Z261" s="260">
        <f t="shared" si="42"/>
        <v>1.17</v>
      </c>
      <c r="AA261" s="260">
        <f t="shared" si="42"/>
        <v>1.17</v>
      </c>
      <c r="AB261" s="260">
        <f t="shared" si="42"/>
        <v>1.17</v>
      </c>
      <c r="AC261" s="76"/>
      <c r="AD261" s="76"/>
      <c r="AE261" s="76"/>
      <c r="AF261" s="97">
        <v>1</v>
      </c>
      <c r="AG261" s="97">
        <v>1</v>
      </c>
      <c r="AH261" s="73"/>
      <c r="AI261" s="57"/>
      <c r="AJ261" s="45"/>
      <c r="AK261" s="45"/>
      <c r="AL261" s="45"/>
    </row>
    <row r="262" spans="1:38" hidden="1" outlineLevel="3" x14ac:dyDescent="0.25">
      <c r="A262" s="45"/>
      <c r="B262" s="54"/>
      <c r="C262" s="47">
        <f t="shared" si="41"/>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41"/>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25">
      <c r="A264" s="45"/>
      <c r="B264" s="54"/>
      <c r="C264" s="47">
        <f t="shared" si="41"/>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25">
      <c r="A265" s="45"/>
      <c r="B265" s="54"/>
      <c r="C265" s="47">
        <f t="shared" si="41"/>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25">
      <c r="A266" s="45"/>
      <c r="B266" s="54"/>
      <c r="C266" s="47">
        <f t="shared" si="41"/>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3">INDEX($K266:$Q266,1,U$43)</f>
        <v>0.3</v>
      </c>
      <c r="V266" s="260">
        <f t="shared" si="43"/>
        <v>0.3</v>
      </c>
      <c r="W266" s="260">
        <f t="shared" si="43"/>
        <v>0.3</v>
      </c>
      <c r="X266" s="260">
        <f t="shared" si="43"/>
        <v>0.3</v>
      </c>
      <c r="Y266" s="260">
        <f t="shared" si="43"/>
        <v>0.3</v>
      </c>
      <c r="Z266" s="260">
        <f t="shared" si="43"/>
        <v>0.3</v>
      </c>
      <c r="AA266" s="260">
        <f t="shared" si="43"/>
        <v>0.3</v>
      </c>
      <c r="AB266" s="260">
        <f t="shared" si="43"/>
        <v>0.3</v>
      </c>
      <c r="AC266" s="76"/>
      <c r="AD266" s="76"/>
      <c r="AE266" s="76"/>
      <c r="AF266" s="97">
        <v>1</v>
      </c>
      <c r="AG266" s="97">
        <v>1</v>
      </c>
      <c r="AH266" s="73"/>
      <c r="AI266" s="57"/>
      <c r="AJ266" s="45"/>
      <c r="AK266" s="45"/>
      <c r="AL266" s="45"/>
    </row>
    <row r="267" spans="1:38" outlineLevel="2" x14ac:dyDescent="0.25">
      <c r="A267" s="45"/>
      <c r="B267" s="54"/>
      <c r="C267" s="47">
        <f t="shared" si="41"/>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3"/>
        <v>0.41</v>
      </c>
      <c r="V267" s="260">
        <f t="shared" si="43"/>
        <v>0.41</v>
      </c>
      <c r="W267" s="260">
        <f t="shared" si="43"/>
        <v>0.41</v>
      </c>
      <c r="X267" s="260">
        <f t="shared" si="43"/>
        <v>0.41</v>
      </c>
      <c r="Y267" s="260">
        <f t="shared" si="43"/>
        <v>0.41</v>
      </c>
      <c r="Z267" s="260">
        <f t="shared" si="43"/>
        <v>0.41</v>
      </c>
      <c r="AA267" s="260">
        <f t="shared" si="43"/>
        <v>0.41</v>
      </c>
      <c r="AB267" s="260">
        <f t="shared" si="43"/>
        <v>0.41</v>
      </c>
      <c r="AC267" s="76"/>
      <c r="AD267" s="76"/>
      <c r="AE267" s="76"/>
      <c r="AF267" s="97">
        <v>1</v>
      </c>
      <c r="AG267" s="97">
        <v>1</v>
      </c>
      <c r="AH267" s="73"/>
      <c r="AI267" s="57"/>
      <c r="AJ267" s="45"/>
      <c r="AK267" s="45"/>
      <c r="AL267" s="45"/>
    </row>
    <row r="268" spans="1:38" outlineLevel="2" x14ac:dyDescent="0.25">
      <c r="A268" s="45"/>
      <c r="B268" s="54"/>
      <c r="C268" s="47">
        <f t="shared" si="41"/>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3"/>
        <v>7.0999999999999994E-2</v>
      </c>
      <c r="V268" s="260">
        <f t="shared" si="43"/>
        <v>7.0999999999999994E-2</v>
      </c>
      <c r="W268" s="260">
        <f t="shared" si="43"/>
        <v>7.0999999999999994E-2</v>
      </c>
      <c r="X268" s="260">
        <f t="shared" si="43"/>
        <v>7.0999999999999994E-2</v>
      </c>
      <c r="Y268" s="260">
        <f t="shared" si="43"/>
        <v>7.0999999999999994E-2</v>
      </c>
      <c r="Z268" s="260">
        <f t="shared" si="43"/>
        <v>7.0999999999999994E-2</v>
      </c>
      <c r="AA268" s="260">
        <f t="shared" si="43"/>
        <v>7.0999999999999994E-2</v>
      </c>
      <c r="AB268" s="260">
        <f t="shared" si="43"/>
        <v>7.0999999999999994E-2</v>
      </c>
      <c r="AC268" s="76"/>
      <c r="AD268" s="76"/>
      <c r="AE268" s="76"/>
      <c r="AF268" s="97">
        <v>1</v>
      </c>
      <c r="AG268" s="97">
        <v>1</v>
      </c>
      <c r="AH268" s="73"/>
      <c r="AI268" s="57"/>
      <c r="AJ268" s="45"/>
      <c r="AK268" s="45"/>
      <c r="AL268" s="45"/>
    </row>
    <row r="269" spans="1:38" outlineLevel="2" x14ac:dyDescent="0.25">
      <c r="A269" s="45"/>
      <c r="B269" s="54"/>
      <c r="C269" s="47">
        <f t="shared" si="41"/>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3"/>
        <v>4.4999999999999998E-2</v>
      </c>
      <c r="V269" s="260">
        <f t="shared" si="43"/>
        <v>4.4999999999999998E-2</v>
      </c>
      <c r="W269" s="260">
        <f t="shared" si="43"/>
        <v>4.4999999999999998E-2</v>
      </c>
      <c r="X269" s="260">
        <f t="shared" si="43"/>
        <v>4.4999999999999998E-2</v>
      </c>
      <c r="Y269" s="260">
        <f t="shared" si="43"/>
        <v>4.4999999999999998E-2</v>
      </c>
      <c r="Z269" s="260">
        <f t="shared" si="43"/>
        <v>4.4999999999999998E-2</v>
      </c>
      <c r="AA269" s="260">
        <f t="shared" si="43"/>
        <v>4.4999999999999998E-2</v>
      </c>
      <c r="AB269" s="260">
        <f t="shared" si="43"/>
        <v>4.4999999999999998E-2</v>
      </c>
      <c r="AC269" s="76"/>
      <c r="AD269" s="76"/>
      <c r="AE269" s="76"/>
      <c r="AF269" s="97">
        <v>1</v>
      </c>
      <c r="AG269" s="97">
        <v>1</v>
      </c>
      <c r="AH269" s="73"/>
      <c r="AI269" s="57"/>
      <c r="AJ269" s="45"/>
      <c r="AK269" s="45"/>
      <c r="AL269" s="45"/>
    </row>
    <row r="270" spans="1:38" outlineLevel="2" x14ac:dyDescent="0.25">
      <c r="A270" s="45"/>
      <c r="B270" s="54"/>
      <c r="C270" s="47">
        <f t="shared" si="41"/>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3"/>
        <v>0.7</v>
      </c>
      <c r="V270" s="260">
        <f t="shared" si="43"/>
        <v>0.7</v>
      </c>
      <c r="W270" s="260">
        <f t="shared" si="43"/>
        <v>0.7</v>
      </c>
      <c r="X270" s="260">
        <f t="shared" si="43"/>
        <v>0.7</v>
      </c>
      <c r="Y270" s="260">
        <f t="shared" si="43"/>
        <v>0.7</v>
      </c>
      <c r="Z270" s="260">
        <f t="shared" si="43"/>
        <v>0.7</v>
      </c>
      <c r="AA270" s="260">
        <f t="shared" si="43"/>
        <v>0.7</v>
      </c>
      <c r="AB270" s="260">
        <f t="shared" si="43"/>
        <v>0.7</v>
      </c>
      <c r="AC270" s="76"/>
      <c r="AD270" s="76"/>
      <c r="AE270" s="76"/>
      <c r="AF270" s="97">
        <v>1</v>
      </c>
      <c r="AG270" s="97">
        <v>1</v>
      </c>
      <c r="AH270" s="73"/>
      <c r="AI270" s="57"/>
      <c r="AJ270" s="45"/>
      <c r="AK270" s="45"/>
      <c r="AL270" s="45"/>
    </row>
    <row r="271" spans="1:38" outlineLevel="2" x14ac:dyDescent="0.25">
      <c r="A271" s="45"/>
      <c r="B271" s="54"/>
      <c r="C271" s="47">
        <f t="shared" si="41"/>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3"/>
        <v>0.01</v>
      </c>
      <c r="V271" s="260">
        <f t="shared" si="43"/>
        <v>0.01</v>
      </c>
      <c r="W271" s="260">
        <f t="shared" si="43"/>
        <v>0.01</v>
      </c>
      <c r="X271" s="260">
        <f t="shared" si="43"/>
        <v>0.01</v>
      </c>
      <c r="Y271" s="260">
        <f t="shared" si="43"/>
        <v>0.01</v>
      </c>
      <c r="Z271" s="260">
        <f t="shared" si="43"/>
        <v>0.01</v>
      </c>
      <c r="AA271" s="260">
        <f t="shared" si="43"/>
        <v>0.01</v>
      </c>
      <c r="AB271" s="260">
        <f t="shared" si="43"/>
        <v>0.01</v>
      </c>
      <c r="AC271" s="76"/>
      <c r="AD271" s="76"/>
      <c r="AE271" s="76"/>
      <c r="AF271" s="97">
        <v>1</v>
      </c>
      <c r="AG271" s="97">
        <v>1</v>
      </c>
      <c r="AH271" s="73"/>
      <c r="AI271" s="57"/>
      <c r="AJ271" s="45"/>
      <c r="AK271" s="45"/>
      <c r="AL271" s="45"/>
    </row>
    <row r="272" spans="1:38" outlineLevel="2" x14ac:dyDescent="0.25">
      <c r="A272" s="45"/>
      <c r="B272" s="54"/>
      <c r="C272" s="47">
        <f t="shared" si="41"/>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3"/>
        <v>0.1</v>
      </c>
      <c r="V272" s="260">
        <f t="shared" si="43"/>
        <v>0.1</v>
      </c>
      <c r="W272" s="260">
        <f t="shared" si="43"/>
        <v>0.1</v>
      </c>
      <c r="X272" s="260">
        <f t="shared" si="43"/>
        <v>0.1</v>
      </c>
      <c r="Y272" s="260">
        <f t="shared" si="43"/>
        <v>0.1</v>
      </c>
      <c r="Z272" s="260">
        <f t="shared" si="43"/>
        <v>0.1</v>
      </c>
      <c r="AA272" s="260">
        <f t="shared" si="43"/>
        <v>0.1</v>
      </c>
      <c r="AB272" s="260">
        <f t="shared" si="43"/>
        <v>0.1</v>
      </c>
      <c r="AC272" s="76"/>
      <c r="AD272" s="76"/>
      <c r="AE272" s="76"/>
      <c r="AF272" s="97">
        <v>1</v>
      </c>
      <c r="AG272" s="97">
        <v>1</v>
      </c>
      <c r="AH272" s="73"/>
      <c r="AI272" s="57"/>
      <c r="AJ272" s="45"/>
      <c r="AK272" s="45"/>
      <c r="AL272" s="45"/>
    </row>
    <row r="273" spans="1:38" outlineLevel="2" x14ac:dyDescent="0.25">
      <c r="A273" s="45"/>
      <c r="B273" s="54"/>
      <c r="C273" s="47">
        <f t="shared" si="41"/>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3"/>
        <v>1.6</v>
      </c>
      <c r="V273" s="260">
        <f t="shared" si="43"/>
        <v>1.6</v>
      </c>
      <c r="W273" s="260">
        <f t="shared" si="43"/>
        <v>1.6</v>
      </c>
      <c r="X273" s="260">
        <f t="shared" si="43"/>
        <v>1.6</v>
      </c>
      <c r="Y273" s="260">
        <f t="shared" si="43"/>
        <v>1.6</v>
      </c>
      <c r="Z273" s="260">
        <f t="shared" si="43"/>
        <v>1.6</v>
      </c>
      <c r="AA273" s="260">
        <f t="shared" si="43"/>
        <v>1.6</v>
      </c>
      <c r="AB273" s="260">
        <f t="shared" si="43"/>
        <v>1.6</v>
      </c>
      <c r="AC273" s="76"/>
      <c r="AD273" s="76"/>
      <c r="AE273" s="76"/>
      <c r="AF273" s="97">
        <v>1</v>
      </c>
      <c r="AG273" s="97">
        <v>1</v>
      </c>
      <c r="AH273" s="73"/>
      <c r="AI273" s="57"/>
      <c r="AJ273" s="45"/>
      <c r="AK273" s="45"/>
      <c r="AL273" s="45"/>
    </row>
    <row r="274" spans="1:38" outlineLevel="2" x14ac:dyDescent="0.25">
      <c r="A274" s="45"/>
      <c r="B274" s="54"/>
      <c r="C274" s="47">
        <f t="shared" si="41"/>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3"/>
        <v>4</v>
      </c>
      <c r="V274" s="260">
        <f t="shared" si="43"/>
        <v>4</v>
      </c>
      <c r="W274" s="260">
        <f t="shared" si="43"/>
        <v>4</v>
      </c>
      <c r="X274" s="260">
        <f t="shared" si="43"/>
        <v>4</v>
      </c>
      <c r="Y274" s="260">
        <f t="shared" si="43"/>
        <v>4</v>
      </c>
      <c r="Z274" s="260">
        <f t="shared" si="43"/>
        <v>4</v>
      </c>
      <c r="AA274" s="260">
        <f t="shared" si="43"/>
        <v>4</v>
      </c>
      <c r="AB274" s="260">
        <f t="shared" si="43"/>
        <v>4</v>
      </c>
      <c r="AC274" s="76"/>
      <c r="AD274" s="76"/>
      <c r="AE274" s="76"/>
      <c r="AF274" s="97">
        <v>1</v>
      </c>
      <c r="AG274" s="97">
        <v>1</v>
      </c>
      <c r="AH274" s="73"/>
      <c r="AI274" s="57"/>
      <c r="AJ274" s="45"/>
      <c r="AK274" s="45"/>
      <c r="AL274" s="45"/>
    </row>
    <row r="275" spans="1:38" outlineLevel="2" x14ac:dyDescent="0.25">
      <c r="A275" s="45"/>
      <c r="B275" s="54"/>
      <c r="C275" s="47">
        <f t="shared" si="41"/>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3"/>
        <v>8.0000000000000002E-3</v>
      </c>
      <c r="V275" s="260">
        <f t="shared" si="43"/>
        <v>8.0000000000000002E-3</v>
      </c>
      <c r="W275" s="260">
        <f t="shared" si="43"/>
        <v>8.0000000000000002E-3</v>
      </c>
      <c r="X275" s="260">
        <f t="shared" si="43"/>
        <v>8.0000000000000002E-3</v>
      </c>
      <c r="Y275" s="260">
        <f t="shared" si="43"/>
        <v>8.0000000000000002E-3</v>
      </c>
      <c r="Z275" s="260">
        <f t="shared" si="43"/>
        <v>8.0000000000000002E-3</v>
      </c>
      <c r="AA275" s="260">
        <f t="shared" si="43"/>
        <v>8.0000000000000002E-3</v>
      </c>
      <c r="AB275" s="260">
        <f t="shared" si="43"/>
        <v>8.0000000000000002E-3</v>
      </c>
      <c r="AC275" s="76"/>
      <c r="AD275" s="76"/>
      <c r="AE275" s="76"/>
      <c r="AF275" s="97">
        <v>1</v>
      </c>
      <c r="AG275" s="97">
        <v>1</v>
      </c>
      <c r="AH275" s="73"/>
      <c r="AI275" s="57"/>
      <c r="AJ275" s="45"/>
      <c r="AK275" s="45"/>
      <c r="AL275" s="45"/>
    </row>
    <row r="276" spans="1:38" outlineLevel="2" x14ac:dyDescent="0.25">
      <c r="A276" s="45"/>
      <c r="B276" s="54"/>
      <c r="C276" s="47">
        <f t="shared" si="41"/>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3"/>
        <v>1.2E-2</v>
      </c>
      <c r="V276" s="260">
        <f t="shared" si="43"/>
        <v>1.2E-2</v>
      </c>
      <c r="W276" s="260">
        <f t="shared" si="43"/>
        <v>1.2E-2</v>
      </c>
      <c r="X276" s="260">
        <f t="shared" si="43"/>
        <v>1.2E-2</v>
      </c>
      <c r="Y276" s="260">
        <f t="shared" si="43"/>
        <v>1.2E-2</v>
      </c>
      <c r="Z276" s="260">
        <f t="shared" si="43"/>
        <v>1.2E-2</v>
      </c>
      <c r="AA276" s="260">
        <f t="shared" si="43"/>
        <v>1.2E-2</v>
      </c>
      <c r="AB276" s="260">
        <f t="shared" si="43"/>
        <v>1.2E-2</v>
      </c>
      <c r="AC276" s="76"/>
      <c r="AD276" s="76"/>
      <c r="AE276" s="76"/>
      <c r="AF276" s="97">
        <v>1</v>
      </c>
      <c r="AG276" s="97">
        <v>1</v>
      </c>
      <c r="AH276" s="73"/>
      <c r="AI276" s="57"/>
      <c r="AJ276" s="45"/>
      <c r="AK276" s="45"/>
      <c r="AL276" s="45"/>
    </row>
    <row r="277" spans="1:38" outlineLevel="2" x14ac:dyDescent="0.25">
      <c r="A277" s="45"/>
      <c r="B277" s="54"/>
      <c r="C277" s="47">
        <f t="shared" si="41"/>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3"/>
        <v>3</v>
      </c>
      <c r="V277" s="260">
        <f t="shared" si="43"/>
        <v>3</v>
      </c>
      <c r="W277" s="260">
        <f t="shared" si="43"/>
        <v>3</v>
      </c>
      <c r="X277" s="260">
        <f t="shared" si="43"/>
        <v>3</v>
      </c>
      <c r="Y277" s="260">
        <f t="shared" si="43"/>
        <v>3</v>
      </c>
      <c r="Z277" s="260">
        <f t="shared" si="43"/>
        <v>3</v>
      </c>
      <c r="AA277" s="260">
        <f t="shared" si="43"/>
        <v>3</v>
      </c>
      <c r="AB277" s="260">
        <f t="shared" si="43"/>
        <v>3</v>
      </c>
      <c r="AC277" s="76"/>
      <c r="AD277" s="76"/>
      <c r="AE277" s="76"/>
      <c r="AF277" s="97">
        <v>1</v>
      </c>
      <c r="AG277" s="97">
        <v>1</v>
      </c>
      <c r="AH277" s="73"/>
      <c r="AI277" s="57"/>
      <c r="AJ277" s="45"/>
      <c r="AK277" s="45"/>
      <c r="AL277" s="45"/>
    </row>
    <row r="278" spans="1:38" outlineLevel="2" x14ac:dyDescent="0.25">
      <c r="A278" s="45"/>
      <c r="B278" s="54"/>
      <c r="C278" s="47">
        <f t="shared" si="41"/>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3"/>
        <v>0.6</v>
      </c>
      <c r="V278" s="260">
        <f t="shared" si="43"/>
        <v>0.6</v>
      </c>
      <c r="W278" s="260">
        <f t="shared" si="43"/>
        <v>0.6</v>
      </c>
      <c r="X278" s="260">
        <f t="shared" si="43"/>
        <v>0.6</v>
      </c>
      <c r="Y278" s="260">
        <f t="shared" si="43"/>
        <v>0.6</v>
      </c>
      <c r="Z278" s="260">
        <f t="shared" si="43"/>
        <v>0.6</v>
      </c>
      <c r="AA278" s="260">
        <f t="shared" si="43"/>
        <v>0.6</v>
      </c>
      <c r="AB278" s="260">
        <f t="shared" si="43"/>
        <v>0.6</v>
      </c>
      <c r="AC278" s="76"/>
      <c r="AD278" s="76"/>
      <c r="AE278" s="76"/>
      <c r="AF278" s="97">
        <v>1</v>
      </c>
      <c r="AG278" s="97">
        <v>1</v>
      </c>
      <c r="AH278" s="73"/>
      <c r="AI278" s="57"/>
      <c r="AJ278" s="45"/>
      <c r="AK278" s="45"/>
      <c r="AL278" s="45"/>
    </row>
    <row r="279" spans="1:38" outlineLevel="2" x14ac:dyDescent="0.25">
      <c r="A279" s="45"/>
      <c r="B279" s="54"/>
      <c r="C279" s="47">
        <f t="shared" si="41"/>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3"/>
        <v>0.17</v>
      </c>
      <c r="V279" s="260">
        <f t="shared" si="43"/>
        <v>0.17</v>
      </c>
      <c r="W279" s="260">
        <f t="shared" si="43"/>
        <v>0.17</v>
      </c>
      <c r="X279" s="260">
        <f t="shared" si="43"/>
        <v>0.17</v>
      </c>
      <c r="Y279" s="260">
        <f t="shared" si="43"/>
        <v>0.17</v>
      </c>
      <c r="Z279" s="260">
        <f t="shared" si="43"/>
        <v>0.17</v>
      </c>
      <c r="AA279" s="260">
        <f t="shared" si="43"/>
        <v>0.17</v>
      </c>
      <c r="AB279" s="260">
        <f t="shared" si="43"/>
        <v>0.17</v>
      </c>
      <c r="AC279" s="76"/>
      <c r="AD279" s="76"/>
      <c r="AE279" s="76"/>
      <c r="AF279" s="97">
        <v>1</v>
      </c>
      <c r="AG279" s="97">
        <v>1</v>
      </c>
      <c r="AH279" s="73"/>
      <c r="AI279" s="57"/>
      <c r="AJ279" s="45"/>
      <c r="AK279" s="45"/>
      <c r="AL279" s="45"/>
    </row>
    <row r="280" spans="1:38" outlineLevel="1" x14ac:dyDescent="0.2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2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25">
      <c r="A282" s="45"/>
      <c r="B282" s="54"/>
      <c r="C282" s="47">
        <f t="shared" ref="C282:C294" si="44">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5">INDEX($K282:$Q282,1,U$43)</f>
        <v>19.55</v>
      </c>
      <c r="V282" s="260">
        <f t="shared" si="45"/>
        <v>19.55</v>
      </c>
      <c r="W282" s="260">
        <f t="shared" si="45"/>
        <v>19.55</v>
      </c>
      <c r="X282" s="260">
        <f t="shared" si="45"/>
        <v>18.7</v>
      </c>
      <c r="Y282" s="260">
        <f t="shared" si="45"/>
        <v>18.7</v>
      </c>
      <c r="Z282" s="260">
        <f t="shared" si="45"/>
        <v>18.7</v>
      </c>
      <c r="AA282" s="260">
        <f t="shared" si="45"/>
        <v>18.7</v>
      </c>
      <c r="AB282" s="260">
        <f t="shared" si="45"/>
        <v>18.7</v>
      </c>
      <c r="AC282" s="76"/>
      <c r="AD282" s="76"/>
      <c r="AE282" s="76"/>
      <c r="AF282" s="97">
        <v>1</v>
      </c>
      <c r="AG282" s="97">
        <v>1</v>
      </c>
      <c r="AH282" s="73"/>
      <c r="AI282" s="57"/>
      <c r="AJ282" s="45"/>
      <c r="AK282" s="45"/>
      <c r="AL282" s="45"/>
    </row>
    <row r="283" spans="1:38" outlineLevel="2" x14ac:dyDescent="0.25">
      <c r="A283" s="45"/>
      <c r="B283" s="54"/>
      <c r="C283" s="47">
        <f t="shared" si="44"/>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5"/>
        <v>4.0000000000000001E-3</v>
      </c>
      <c r="V283" s="260">
        <f t="shared" si="45"/>
        <v>4.0000000000000001E-3</v>
      </c>
      <c r="W283" s="260">
        <f t="shared" si="45"/>
        <v>4.0000000000000001E-3</v>
      </c>
      <c r="X283" s="260">
        <f t="shared" si="45"/>
        <v>4.0000000000000001E-3</v>
      </c>
      <c r="Y283" s="260">
        <f t="shared" si="45"/>
        <v>4.0000000000000001E-3</v>
      </c>
      <c r="Z283" s="260">
        <f t="shared" si="45"/>
        <v>4.0000000000000001E-3</v>
      </c>
      <c r="AA283" s="260">
        <f t="shared" si="45"/>
        <v>4.0000000000000001E-3</v>
      </c>
      <c r="AB283" s="260">
        <f t="shared" si="45"/>
        <v>4.0000000000000001E-3</v>
      </c>
      <c r="AC283" s="76"/>
      <c r="AD283" s="76"/>
      <c r="AE283" s="76"/>
      <c r="AF283" s="97">
        <v>1</v>
      </c>
      <c r="AG283" s="97">
        <v>1</v>
      </c>
      <c r="AH283" s="73"/>
      <c r="AI283" s="57"/>
      <c r="AJ283" s="45"/>
      <c r="AK283" s="45"/>
      <c r="AL283" s="45"/>
    </row>
    <row r="284" spans="1:38" outlineLevel="2" x14ac:dyDescent="0.25">
      <c r="A284" s="45"/>
      <c r="B284" s="54"/>
      <c r="C284" s="47">
        <f t="shared" si="44"/>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25">
      <c r="A285" s="45"/>
      <c r="B285" s="54"/>
      <c r="C285" s="47">
        <f t="shared" si="44"/>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46">INDEX($K285:$Q285,1,U$43)</f>
        <v>0.04</v>
      </c>
      <c r="V285" s="260">
        <f t="shared" si="46"/>
        <v>0.04</v>
      </c>
      <c r="W285" s="260">
        <f t="shared" si="46"/>
        <v>0.04</v>
      </c>
      <c r="X285" s="260">
        <f t="shared" si="46"/>
        <v>0.04</v>
      </c>
      <c r="Y285" s="260">
        <f t="shared" si="46"/>
        <v>0.04</v>
      </c>
      <c r="Z285" s="260">
        <f t="shared" si="46"/>
        <v>0.04</v>
      </c>
      <c r="AA285" s="260">
        <f t="shared" si="46"/>
        <v>0.04</v>
      </c>
      <c r="AB285" s="260">
        <f t="shared" si="46"/>
        <v>0.04</v>
      </c>
      <c r="AC285" s="76"/>
      <c r="AD285" s="76"/>
      <c r="AE285" s="76"/>
      <c r="AF285" s="97">
        <v>1</v>
      </c>
      <c r="AG285" s="97">
        <v>1</v>
      </c>
      <c r="AH285" s="73"/>
      <c r="AI285" s="57"/>
      <c r="AJ285" s="45"/>
      <c r="AK285" s="45"/>
      <c r="AL285" s="45"/>
    </row>
    <row r="286" spans="1:38" outlineLevel="2" x14ac:dyDescent="0.25">
      <c r="A286" s="45"/>
      <c r="B286" s="54"/>
      <c r="C286" s="47">
        <f t="shared" si="44"/>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46"/>
        <v>0.25</v>
      </c>
      <c r="V286" s="260">
        <f t="shared" si="46"/>
        <v>0.25</v>
      </c>
      <c r="W286" s="260">
        <f t="shared" si="46"/>
        <v>0.25</v>
      </c>
      <c r="X286" s="260">
        <f t="shared" si="46"/>
        <v>0.25</v>
      </c>
      <c r="Y286" s="260">
        <f t="shared" si="46"/>
        <v>0.25</v>
      </c>
      <c r="Z286" s="260">
        <f t="shared" si="46"/>
        <v>0.25</v>
      </c>
      <c r="AA286" s="260">
        <f t="shared" si="46"/>
        <v>0.25</v>
      </c>
      <c r="AB286" s="260">
        <f t="shared" si="46"/>
        <v>0.25</v>
      </c>
      <c r="AC286" s="76"/>
      <c r="AD286" s="76"/>
      <c r="AE286" s="76"/>
      <c r="AF286" s="97">
        <v>1</v>
      </c>
      <c r="AG286" s="97">
        <v>1</v>
      </c>
      <c r="AH286" s="73"/>
      <c r="AI286" s="57"/>
      <c r="AJ286" s="45"/>
      <c r="AK286" s="45"/>
      <c r="AL286" s="45"/>
    </row>
    <row r="287" spans="1:38" outlineLevel="2" x14ac:dyDescent="0.25">
      <c r="A287" s="45"/>
      <c r="B287" s="54"/>
      <c r="C287" s="47">
        <f t="shared" si="44"/>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25">
      <c r="A288" s="45"/>
      <c r="B288" s="54"/>
      <c r="C288" s="47">
        <f t="shared" si="44"/>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47">INDEX($K288:$Q288,1,U$43)</f>
        <v>1.35</v>
      </c>
      <c r="V288" s="260">
        <f t="shared" si="47"/>
        <v>1.35</v>
      </c>
      <c r="W288" s="260">
        <f t="shared" si="47"/>
        <v>1.35</v>
      </c>
      <c r="X288" s="260">
        <f t="shared" si="47"/>
        <v>1.35</v>
      </c>
      <c r="Y288" s="260">
        <f t="shared" si="47"/>
        <v>1.35</v>
      </c>
      <c r="Z288" s="260">
        <f t="shared" si="47"/>
        <v>1.35</v>
      </c>
      <c r="AA288" s="260">
        <f t="shared" si="47"/>
        <v>1.35</v>
      </c>
      <c r="AB288" s="260">
        <f t="shared" si="47"/>
        <v>1.35</v>
      </c>
      <c r="AC288" s="76"/>
      <c r="AD288" s="76"/>
      <c r="AE288" s="76"/>
      <c r="AF288" s="97">
        <v>1</v>
      </c>
      <c r="AG288" s="97">
        <v>1</v>
      </c>
      <c r="AH288" s="73"/>
      <c r="AI288" s="57"/>
      <c r="AJ288" s="45"/>
      <c r="AK288" s="45"/>
      <c r="AL288" s="45"/>
    </row>
    <row r="289" spans="1:38" outlineLevel="2" x14ac:dyDescent="0.25">
      <c r="A289" s="45"/>
      <c r="B289" s="54"/>
      <c r="C289" s="47">
        <f t="shared" si="44"/>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47"/>
        <v>1.6E-2</v>
      </c>
      <c r="V289" s="260">
        <f t="shared" si="47"/>
        <v>1.6E-2</v>
      </c>
      <c r="W289" s="260">
        <f t="shared" si="47"/>
        <v>1.6E-2</v>
      </c>
      <c r="X289" s="260">
        <f t="shared" si="47"/>
        <v>1.6E-2</v>
      </c>
      <c r="Y289" s="260">
        <f t="shared" si="47"/>
        <v>1.6E-2</v>
      </c>
      <c r="Z289" s="260">
        <f t="shared" si="47"/>
        <v>1.6E-2</v>
      </c>
      <c r="AA289" s="260">
        <f t="shared" si="47"/>
        <v>1.6E-2</v>
      </c>
      <c r="AB289" s="260">
        <f t="shared" si="47"/>
        <v>1.6E-2</v>
      </c>
      <c r="AC289" s="76"/>
      <c r="AD289" s="76"/>
      <c r="AE289" s="76"/>
      <c r="AF289" s="97">
        <v>1</v>
      </c>
      <c r="AG289" s="97">
        <v>1</v>
      </c>
      <c r="AH289" s="73"/>
      <c r="AI289" s="57"/>
      <c r="AJ289" s="45"/>
      <c r="AK289" s="45"/>
      <c r="AL289" s="45"/>
    </row>
    <row r="290" spans="1:38" outlineLevel="2" x14ac:dyDescent="0.25">
      <c r="A290" s="45"/>
      <c r="B290" s="54"/>
      <c r="C290" s="47">
        <f t="shared" si="44"/>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47"/>
        <v>1</v>
      </c>
      <c r="V290" s="260">
        <f t="shared" si="47"/>
        <v>1</v>
      </c>
      <c r="W290" s="260">
        <f t="shared" si="47"/>
        <v>1</v>
      </c>
      <c r="X290" s="260">
        <f t="shared" si="47"/>
        <v>1</v>
      </c>
      <c r="Y290" s="260">
        <f t="shared" si="47"/>
        <v>1</v>
      </c>
      <c r="Z290" s="260">
        <f t="shared" si="47"/>
        <v>1</v>
      </c>
      <c r="AA290" s="260">
        <f t="shared" si="47"/>
        <v>1</v>
      </c>
      <c r="AB290" s="260">
        <f t="shared" si="47"/>
        <v>1</v>
      </c>
      <c r="AC290" s="76"/>
      <c r="AD290" s="76"/>
      <c r="AE290" s="76"/>
      <c r="AF290" s="97">
        <v>1</v>
      </c>
      <c r="AG290" s="97">
        <v>1</v>
      </c>
      <c r="AH290" s="73"/>
      <c r="AI290" s="57"/>
      <c r="AJ290" s="45"/>
      <c r="AK290" s="45"/>
      <c r="AL290" s="45"/>
    </row>
    <row r="291" spans="1:38" outlineLevel="2" x14ac:dyDescent="0.25">
      <c r="A291" s="45"/>
      <c r="B291" s="54"/>
      <c r="C291" s="47">
        <f t="shared" si="44"/>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47"/>
        <v>1350</v>
      </c>
      <c r="V291" s="260">
        <f t="shared" si="47"/>
        <v>1350</v>
      </c>
      <c r="W291" s="260">
        <f t="shared" si="47"/>
        <v>1350</v>
      </c>
      <c r="X291" s="260">
        <f t="shared" si="47"/>
        <v>1350</v>
      </c>
      <c r="Y291" s="260">
        <f t="shared" si="47"/>
        <v>1350</v>
      </c>
      <c r="Z291" s="260">
        <f t="shared" si="47"/>
        <v>1350</v>
      </c>
      <c r="AA291" s="260">
        <f t="shared" si="47"/>
        <v>1350</v>
      </c>
      <c r="AB291" s="260">
        <f t="shared" si="47"/>
        <v>1350</v>
      </c>
      <c r="AC291" s="76"/>
      <c r="AD291" s="76"/>
      <c r="AE291" s="76"/>
      <c r="AF291" s="97">
        <v>1</v>
      </c>
      <c r="AG291" s="97">
        <v>1</v>
      </c>
      <c r="AH291" s="73"/>
      <c r="AI291" s="57"/>
      <c r="AJ291" s="45"/>
      <c r="AK291" s="45"/>
      <c r="AL291" s="45"/>
    </row>
    <row r="292" spans="1:38" outlineLevel="2" x14ac:dyDescent="0.25">
      <c r="A292" s="45"/>
      <c r="B292" s="54"/>
      <c r="C292" s="47">
        <f t="shared" si="44"/>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48">W292</f>
        <v>60000000</v>
      </c>
      <c r="Y292" s="262">
        <f t="shared" si="48"/>
        <v>60000000</v>
      </c>
      <c r="Z292" s="262">
        <f t="shared" si="48"/>
        <v>60000000</v>
      </c>
      <c r="AA292" s="262">
        <f t="shared" si="48"/>
        <v>60000000</v>
      </c>
      <c r="AB292" s="97">
        <f>U292*(51.8-2*(51.8-31.5))/51.8</f>
        <v>12972972.972972976</v>
      </c>
      <c r="AC292" s="76"/>
      <c r="AD292" s="97"/>
      <c r="AE292" s="76"/>
      <c r="AF292" s="97">
        <v>1</v>
      </c>
      <c r="AG292" s="97">
        <v>1</v>
      </c>
      <c r="AH292" s="73"/>
      <c r="AI292" s="57"/>
      <c r="AJ292" s="45"/>
      <c r="AK292" s="45"/>
      <c r="AL292" s="45"/>
    </row>
    <row r="293" spans="1:38" outlineLevel="2" x14ac:dyDescent="0.25">
      <c r="A293" s="45"/>
      <c r="B293" s="54"/>
      <c r="C293" s="47">
        <f t="shared" si="44"/>
        <v>3</v>
      </c>
      <c r="D293" s="73"/>
      <c r="E293" s="70"/>
      <c r="F293" s="70" t="s">
        <v>945</v>
      </c>
      <c r="G293" s="73"/>
      <c r="H293" s="76" t="s">
        <v>2421</v>
      </c>
      <c r="I293" s="96" t="s">
        <v>3002</v>
      </c>
      <c r="J293" s="96"/>
      <c r="K293" s="76"/>
      <c r="L293" s="76"/>
      <c r="M293" s="76"/>
      <c r="N293" s="76"/>
      <c r="O293" s="76"/>
      <c r="P293" s="76"/>
      <c r="Q293" s="76"/>
      <c r="R293" s="76"/>
      <c r="S293" s="76"/>
      <c r="T293" s="76"/>
      <c r="U293" s="97">
        <v>2.5000000000000001E-2</v>
      </c>
      <c r="V293" s="97">
        <v>2.5000000000000001E-2</v>
      </c>
      <c r="W293" s="97">
        <v>2.5000000000000001E-2</v>
      </c>
      <c r="X293" s="97">
        <f t="shared" si="48"/>
        <v>2.5000000000000001E-2</v>
      </c>
      <c r="Y293" s="262">
        <f t="shared" si="48"/>
        <v>2.5000000000000001E-2</v>
      </c>
      <c r="Z293" s="262">
        <f t="shared" si="48"/>
        <v>2.5000000000000001E-2</v>
      </c>
      <c r="AA293" s="262">
        <f t="shared" si="48"/>
        <v>2.5000000000000001E-2</v>
      </c>
      <c r="AB293" s="262">
        <f t="shared" si="48"/>
        <v>2.5000000000000001E-2</v>
      </c>
      <c r="AC293" s="76"/>
      <c r="AD293" s="97" t="s">
        <v>2422</v>
      </c>
      <c r="AE293" s="76"/>
      <c r="AF293" s="97">
        <v>1</v>
      </c>
      <c r="AG293" s="97">
        <v>1</v>
      </c>
      <c r="AH293" s="73"/>
      <c r="AI293" s="57"/>
      <c r="AJ293" s="45"/>
      <c r="AK293" s="45"/>
      <c r="AL293" s="45"/>
    </row>
    <row r="294" spans="1:38" outlineLevel="2" x14ac:dyDescent="0.25">
      <c r="A294" s="45"/>
      <c r="B294" s="54"/>
      <c r="C294" s="47">
        <f t="shared" si="44"/>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48"/>
        <v>0.18</v>
      </c>
      <c r="Y294" s="262">
        <f t="shared" si="48"/>
        <v>0.18</v>
      </c>
      <c r="Z294" s="262">
        <f t="shared" si="48"/>
        <v>0.18</v>
      </c>
      <c r="AA294" s="262">
        <f t="shared" si="48"/>
        <v>0.18</v>
      </c>
      <c r="AB294" s="262">
        <f t="shared" si="48"/>
        <v>0.18</v>
      </c>
      <c r="AC294" s="76"/>
      <c r="AD294" s="97" t="s">
        <v>679</v>
      </c>
      <c r="AE294" s="76"/>
      <c r="AF294" s="97">
        <v>1</v>
      </c>
      <c r="AG294" s="97">
        <v>1</v>
      </c>
      <c r="AH294" s="73"/>
      <c r="AI294" s="57"/>
      <c r="AJ294" s="45"/>
      <c r="AK294" s="45"/>
      <c r="AL294" s="45"/>
    </row>
    <row r="295" spans="1:38" outlineLevel="2" x14ac:dyDescent="0.2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49">INDEX($K295:$Q295,1,U$43)</f>
        <v>0.2</v>
      </c>
      <c r="V295" s="260">
        <f t="shared" si="49"/>
        <v>0.2</v>
      </c>
      <c r="W295" s="260">
        <f t="shared" si="49"/>
        <v>0.2</v>
      </c>
      <c r="X295" s="260">
        <f t="shared" si="49"/>
        <v>0.2</v>
      </c>
      <c r="Y295" s="260">
        <f t="shared" si="49"/>
        <v>0.2</v>
      </c>
      <c r="Z295" s="260">
        <f t="shared" si="49"/>
        <v>0.2</v>
      </c>
      <c r="AA295" s="260">
        <f t="shared" si="49"/>
        <v>0.2</v>
      </c>
      <c r="AB295" s="260">
        <f t="shared" si="49"/>
        <v>0.2</v>
      </c>
      <c r="AC295" s="76"/>
      <c r="AD295" s="76"/>
      <c r="AE295" s="76"/>
      <c r="AF295" s="97">
        <v>1</v>
      </c>
      <c r="AG295" s="97">
        <v>1</v>
      </c>
      <c r="AH295" s="73"/>
      <c r="AI295" s="57"/>
      <c r="AJ295" s="45"/>
      <c r="AK295" s="45"/>
      <c r="AL295" s="45"/>
    </row>
    <row r="296" spans="1:38" outlineLevel="2" x14ac:dyDescent="0.2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49"/>
        <v>0.85470085470085477</v>
      </c>
      <c r="V296" s="260">
        <f t="shared" si="49"/>
        <v>0.85470085470085477</v>
      </c>
      <c r="W296" s="260">
        <f t="shared" si="49"/>
        <v>0.85470085470085477</v>
      </c>
      <c r="X296" s="260">
        <f t="shared" si="49"/>
        <v>0.85470085470085477</v>
      </c>
      <c r="Y296" s="260">
        <f t="shared" si="49"/>
        <v>0.85470085470085477</v>
      </c>
      <c r="Z296" s="260">
        <f t="shared" si="49"/>
        <v>0.85470085470085477</v>
      </c>
      <c r="AA296" s="260">
        <f t="shared" si="49"/>
        <v>0.85470085470085477</v>
      </c>
      <c r="AB296" s="260">
        <f t="shared" si="49"/>
        <v>0.85470085470085477</v>
      </c>
      <c r="AC296" s="76"/>
      <c r="AD296" s="76"/>
      <c r="AE296" s="76"/>
      <c r="AF296" s="97">
        <v>1</v>
      </c>
      <c r="AG296" s="97">
        <v>1</v>
      </c>
      <c r="AH296" s="73"/>
      <c r="AI296" s="57"/>
      <c r="AJ296" s="45"/>
      <c r="AK296" s="45"/>
      <c r="AL296" s="45"/>
    </row>
    <row r="297" spans="1:38" outlineLevel="2" x14ac:dyDescent="0.25">
      <c r="A297" s="45"/>
      <c r="B297" s="54"/>
      <c r="C297" s="47">
        <f t="shared" ref="C297:C299" si="50">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49"/>
        <v>51</v>
      </c>
      <c r="V297" s="260">
        <f t="shared" si="49"/>
        <v>51</v>
      </c>
      <c r="W297" s="260">
        <f t="shared" si="49"/>
        <v>51</v>
      </c>
      <c r="X297" s="260">
        <f t="shared" si="49"/>
        <v>51</v>
      </c>
      <c r="Y297" s="260">
        <f t="shared" si="49"/>
        <v>51</v>
      </c>
      <c r="Z297" s="260">
        <f t="shared" si="49"/>
        <v>51</v>
      </c>
      <c r="AA297" s="260">
        <f t="shared" si="49"/>
        <v>51</v>
      </c>
      <c r="AB297" s="260">
        <f t="shared" si="49"/>
        <v>51</v>
      </c>
      <c r="AC297" s="76"/>
      <c r="AD297" s="76"/>
      <c r="AE297" s="76"/>
      <c r="AF297" s="97">
        <v>1</v>
      </c>
      <c r="AG297" s="97">
        <v>1</v>
      </c>
      <c r="AH297" s="73"/>
      <c r="AI297" s="57"/>
      <c r="AJ297" s="45"/>
      <c r="AK297" s="45"/>
      <c r="AL297" s="45"/>
    </row>
    <row r="298" spans="1:38" outlineLevel="2" x14ac:dyDescent="0.25">
      <c r="A298" s="45"/>
      <c r="B298" s="54"/>
      <c r="C298" s="47">
        <f t="shared" si="50"/>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1">0.006/(365^2)</f>
        <v>4.503659223118784E-8</v>
      </c>
      <c r="W298" s="267">
        <f t="shared" si="51"/>
        <v>4.503659223118784E-8</v>
      </c>
      <c r="X298" s="97">
        <f t="shared" ref="X298:X299" si="52">W298</f>
        <v>4.503659223118784E-8</v>
      </c>
      <c r="Y298" s="262">
        <f t="shared" ref="Y298:Y302" si="53">X298</f>
        <v>4.503659223118784E-8</v>
      </c>
      <c r="Z298" s="262">
        <f t="shared" ref="Z298:Z302" si="54">Y298</f>
        <v>4.503659223118784E-8</v>
      </c>
      <c r="AA298" s="262">
        <f t="shared" ref="AA298:AA302" si="55">Z298</f>
        <v>4.503659223118784E-8</v>
      </c>
      <c r="AB298" s="262">
        <f t="shared" ref="AB298:AB302" si="56">AA298</f>
        <v>4.503659223118784E-8</v>
      </c>
      <c r="AC298" s="76"/>
      <c r="AD298" s="97" t="s">
        <v>2376</v>
      </c>
      <c r="AE298" s="76"/>
      <c r="AF298" s="97">
        <v>1</v>
      </c>
      <c r="AG298" s="97">
        <v>1</v>
      </c>
      <c r="AH298" s="73"/>
      <c r="AI298" s="57"/>
      <c r="AJ298" s="45"/>
      <c r="AK298" s="45"/>
      <c r="AL298" s="45"/>
    </row>
    <row r="299" spans="1:38" outlineLevel="2" x14ac:dyDescent="0.25">
      <c r="A299" s="45"/>
      <c r="B299" s="54"/>
      <c r="C299" s="47">
        <f t="shared" si="50"/>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2"/>
        <v>1095</v>
      </c>
      <c r="Y299" s="262">
        <f t="shared" ref="Y299:Y302" si="57">X299</f>
        <v>1095</v>
      </c>
      <c r="Z299" s="262">
        <f t="shared" ref="Z299:Z302" si="58">Y299</f>
        <v>1095</v>
      </c>
      <c r="AA299" s="262">
        <f t="shared" ref="AA299:AA302" si="59">Z299</f>
        <v>1095</v>
      </c>
      <c r="AB299" s="262">
        <f t="shared" ref="AB299:AB302" si="60">AA299</f>
        <v>1095</v>
      </c>
      <c r="AC299" s="76"/>
      <c r="AD299" s="97" t="s">
        <v>2376</v>
      </c>
      <c r="AE299" s="76"/>
      <c r="AF299" s="97">
        <v>1</v>
      </c>
      <c r="AG299" s="97">
        <v>1</v>
      </c>
      <c r="AH299" s="73"/>
      <c r="AI299" s="57"/>
      <c r="AJ299" s="45"/>
      <c r="AK299" s="45"/>
      <c r="AL299" s="45"/>
    </row>
    <row r="300" spans="1:38" outlineLevel="2" x14ac:dyDescent="0.2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X302" si="61">W300</f>
        <v>2</v>
      </c>
      <c r="Y300" s="262">
        <f t="shared" si="57"/>
        <v>2</v>
      </c>
      <c r="Z300" s="262">
        <f t="shared" si="58"/>
        <v>2</v>
      </c>
      <c r="AA300" s="262">
        <f t="shared" si="59"/>
        <v>2</v>
      </c>
      <c r="AB300" s="262">
        <f t="shared" si="60"/>
        <v>2</v>
      </c>
      <c r="AC300" s="76"/>
      <c r="AD300" s="76"/>
      <c r="AE300" s="76"/>
      <c r="AF300" s="97">
        <v>1</v>
      </c>
      <c r="AG300" s="97">
        <v>1</v>
      </c>
      <c r="AH300" s="73"/>
      <c r="AI300" s="57"/>
      <c r="AJ300" s="45"/>
      <c r="AK300" s="45"/>
      <c r="AL300" s="45"/>
    </row>
    <row r="301" spans="1:38" outlineLevel="2" x14ac:dyDescent="0.25">
      <c r="A301" s="45"/>
      <c r="B301" s="54"/>
      <c r="C301" s="47">
        <f>INT($C$29)+2</f>
        <v>3</v>
      </c>
      <c r="D301" s="73"/>
      <c r="E301" s="70"/>
      <c r="F301" s="70" t="s">
        <v>2986</v>
      </c>
      <c r="G301" s="73"/>
      <c r="H301" s="76" t="s">
        <v>2987</v>
      </c>
      <c r="I301" s="96"/>
      <c r="J301" s="96"/>
      <c r="K301" s="76"/>
      <c r="L301" s="76"/>
      <c r="M301" s="76"/>
      <c r="N301" s="76"/>
      <c r="O301" s="76"/>
      <c r="P301" s="76"/>
      <c r="Q301" s="76"/>
      <c r="R301" s="76"/>
      <c r="S301" s="76"/>
      <c r="T301" s="76"/>
      <c r="U301" s="97">
        <v>0.85</v>
      </c>
      <c r="V301" s="262">
        <f t="shared" ref="V301" si="62">U301</f>
        <v>0.85</v>
      </c>
      <c r="W301" s="262">
        <f t="shared" ref="W301" si="63">V301</f>
        <v>0.85</v>
      </c>
      <c r="X301" s="262">
        <f t="shared" ref="X301:X302" si="64">W301</f>
        <v>0.85</v>
      </c>
      <c r="Y301" s="262">
        <f t="shared" si="57"/>
        <v>0.85</v>
      </c>
      <c r="Z301" s="262">
        <f t="shared" si="58"/>
        <v>0.85</v>
      </c>
      <c r="AA301" s="262">
        <f t="shared" si="59"/>
        <v>0.85</v>
      </c>
      <c r="AB301" s="262">
        <f t="shared" si="60"/>
        <v>0.85</v>
      </c>
      <c r="AC301" s="76"/>
      <c r="AD301" s="76"/>
      <c r="AE301" s="76"/>
      <c r="AF301" s="97">
        <v>1</v>
      </c>
      <c r="AG301" s="97">
        <v>1</v>
      </c>
      <c r="AH301" s="73"/>
      <c r="AI301" s="57"/>
      <c r="AJ301" s="45"/>
      <c r="AK301" s="45"/>
      <c r="AL301" s="45"/>
    </row>
    <row r="302" spans="1:38" outlineLevel="2" x14ac:dyDescent="0.25">
      <c r="A302" s="45"/>
      <c r="B302" s="54"/>
      <c r="C302" s="47">
        <f>INT($C$29)+2</f>
        <v>3</v>
      </c>
      <c r="D302" s="73"/>
      <c r="E302" s="70"/>
      <c r="F302" s="70" t="s">
        <v>3001</v>
      </c>
      <c r="G302" s="73"/>
      <c r="H302" s="76" t="s">
        <v>2421</v>
      </c>
      <c r="I302" s="96" t="s">
        <v>3002</v>
      </c>
      <c r="J302" s="96"/>
      <c r="K302" s="76"/>
      <c r="L302" s="76"/>
      <c r="M302" s="76"/>
      <c r="N302" s="76"/>
      <c r="O302" s="76"/>
      <c r="P302" s="76"/>
      <c r="Q302" s="76"/>
      <c r="R302" s="76"/>
      <c r="S302" s="76"/>
      <c r="T302" s="76"/>
      <c r="U302" s="97">
        <f>0.068/30.4</f>
        <v>2.2368421052631582E-3</v>
      </c>
      <c r="V302" s="97">
        <f t="shared" ref="V302:X302" si="65">0.068/30.4</f>
        <v>2.2368421052631582E-3</v>
      </c>
      <c r="W302" s="97">
        <f t="shared" si="65"/>
        <v>2.2368421052631582E-3</v>
      </c>
      <c r="X302" s="97">
        <f t="shared" si="65"/>
        <v>2.2368421052631582E-3</v>
      </c>
      <c r="Y302" s="262">
        <f t="shared" si="57"/>
        <v>2.2368421052631582E-3</v>
      </c>
      <c r="Z302" s="262">
        <f t="shared" si="58"/>
        <v>2.2368421052631582E-3</v>
      </c>
      <c r="AA302" s="262">
        <f t="shared" si="59"/>
        <v>2.2368421052631582E-3</v>
      </c>
      <c r="AB302" s="262">
        <f t="shared" si="60"/>
        <v>2.2368421052631582E-3</v>
      </c>
      <c r="AC302" s="76"/>
      <c r="AD302" s="97" t="s">
        <v>3003</v>
      </c>
      <c r="AE302" s="76"/>
      <c r="AF302" s="97">
        <v>1</v>
      </c>
      <c r="AG302" s="97">
        <v>1</v>
      </c>
      <c r="AH302" s="73"/>
      <c r="AI302" s="57"/>
      <c r="AJ302" s="45"/>
      <c r="AK302" s="45"/>
      <c r="AL302" s="45"/>
    </row>
    <row r="303" spans="1:38" outlineLevel="1" x14ac:dyDescent="0.2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25">
      <c r="A305" s="45"/>
      <c r="B305" s="54"/>
      <c r="C305" s="47">
        <f t="shared" ref="C305:C320" si="66">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67">INDEX($K305:$Q305,1,U$43)</f>
        <v>0.09</v>
      </c>
      <c r="V305" s="260">
        <f t="shared" si="67"/>
        <v>0.09</v>
      </c>
      <c r="W305" s="260">
        <f t="shared" si="67"/>
        <v>0.09</v>
      </c>
      <c r="X305" s="260">
        <f t="shared" si="67"/>
        <v>0.09</v>
      </c>
      <c r="Y305" s="260">
        <f t="shared" si="67"/>
        <v>0.09</v>
      </c>
      <c r="Z305" s="260">
        <f t="shared" si="67"/>
        <v>0.09</v>
      </c>
      <c r="AA305" s="260">
        <f t="shared" si="67"/>
        <v>0.09</v>
      </c>
      <c r="AB305" s="260">
        <f t="shared" si="67"/>
        <v>0.09</v>
      </c>
      <c r="AC305" s="76"/>
      <c r="AD305" s="76"/>
      <c r="AE305" s="76"/>
      <c r="AF305" s="97">
        <v>1</v>
      </c>
      <c r="AG305" s="97">
        <v>1</v>
      </c>
      <c r="AH305" s="73"/>
      <c r="AI305" s="57"/>
      <c r="AJ305" s="45"/>
      <c r="AK305" s="45"/>
      <c r="AL305" s="45"/>
    </row>
    <row r="306" spans="1:38" outlineLevel="2" x14ac:dyDescent="0.25">
      <c r="A306" s="45"/>
      <c r="B306" s="54"/>
      <c r="C306" s="47">
        <f t="shared" si="66"/>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67"/>
        <v>4.0999999999999996</v>
      </c>
      <c r="V306" s="260">
        <f t="shared" si="67"/>
        <v>4.0999999999999996</v>
      </c>
      <c r="W306" s="260">
        <f t="shared" si="67"/>
        <v>4.0999999999999996</v>
      </c>
      <c r="X306" s="260">
        <f t="shared" si="67"/>
        <v>4.0999999999999996</v>
      </c>
      <c r="Y306" s="260">
        <f t="shared" si="67"/>
        <v>4.0999999999999996</v>
      </c>
      <c r="Z306" s="260">
        <f t="shared" si="67"/>
        <v>4.0999999999999996</v>
      </c>
      <c r="AA306" s="260">
        <f t="shared" si="67"/>
        <v>4.0999999999999996</v>
      </c>
      <c r="AB306" s="260">
        <f t="shared" si="67"/>
        <v>4.0999999999999996</v>
      </c>
      <c r="AC306" s="76"/>
      <c r="AD306" s="76"/>
      <c r="AE306" s="76"/>
      <c r="AF306" s="97">
        <v>1</v>
      </c>
      <c r="AG306" s="97">
        <v>1</v>
      </c>
      <c r="AH306" s="73"/>
      <c r="AI306" s="57"/>
      <c r="AJ306" s="45"/>
      <c r="AK306" s="45"/>
      <c r="AL306" s="45"/>
    </row>
    <row r="307" spans="1:38" outlineLevel="2" x14ac:dyDescent="0.25">
      <c r="A307" s="45"/>
      <c r="B307" s="54"/>
      <c r="C307" s="47">
        <f t="shared" si="66"/>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67"/>
        <v>1.3</v>
      </c>
      <c r="V307" s="260">
        <f t="shared" si="67"/>
        <v>1.3</v>
      </c>
      <c r="W307" s="260">
        <f t="shared" si="67"/>
        <v>1.3</v>
      </c>
      <c r="X307" s="260">
        <f t="shared" si="67"/>
        <v>1.3</v>
      </c>
      <c r="Y307" s="260">
        <f t="shared" si="67"/>
        <v>1.3</v>
      </c>
      <c r="Z307" s="260">
        <f t="shared" si="67"/>
        <v>1.3</v>
      </c>
      <c r="AA307" s="260">
        <f t="shared" si="67"/>
        <v>1.3</v>
      </c>
      <c r="AB307" s="260">
        <f t="shared" si="67"/>
        <v>1.3</v>
      </c>
      <c r="AC307" s="76"/>
      <c r="AD307" s="76"/>
      <c r="AE307" s="76"/>
      <c r="AF307" s="97">
        <v>1</v>
      </c>
      <c r="AG307" s="97">
        <v>1</v>
      </c>
      <c r="AH307" s="73"/>
      <c r="AI307" s="57"/>
      <c r="AJ307" s="45"/>
      <c r="AK307" s="45"/>
      <c r="AL307" s="45"/>
    </row>
    <row r="308" spans="1:38" outlineLevel="2" x14ac:dyDescent="0.25">
      <c r="A308" s="45"/>
      <c r="B308" s="54"/>
      <c r="C308" s="47">
        <f t="shared" si="66"/>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67"/>
        <v>0.5</v>
      </c>
      <c r="V308" s="260">
        <f t="shared" si="67"/>
        <v>0.5</v>
      </c>
      <c r="W308" s="260">
        <f t="shared" si="67"/>
        <v>0.5</v>
      </c>
      <c r="X308" s="260">
        <f t="shared" si="67"/>
        <v>0.5</v>
      </c>
      <c r="Y308" s="260">
        <f t="shared" si="67"/>
        <v>0.5</v>
      </c>
      <c r="Z308" s="260">
        <f t="shared" si="67"/>
        <v>0.5</v>
      </c>
      <c r="AA308" s="260">
        <f t="shared" si="67"/>
        <v>0.5</v>
      </c>
      <c r="AB308" s="260">
        <f t="shared" si="67"/>
        <v>0.5</v>
      </c>
      <c r="AC308" s="76"/>
      <c r="AD308" s="76"/>
      <c r="AE308" s="76"/>
      <c r="AF308" s="97">
        <v>1</v>
      </c>
      <c r="AG308" s="97">
        <v>1</v>
      </c>
      <c r="AH308" s="73"/>
      <c r="AI308" s="57"/>
      <c r="AJ308" s="45"/>
      <c r="AK308" s="45"/>
      <c r="AL308" s="45"/>
    </row>
    <row r="309" spans="1:38" outlineLevel="2" x14ac:dyDescent="0.25">
      <c r="A309" s="45"/>
      <c r="B309" s="54"/>
      <c r="C309" s="47">
        <f t="shared" si="66"/>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67"/>
        <v>0.7</v>
      </c>
      <c r="V309" s="260">
        <f t="shared" si="67"/>
        <v>0.7</v>
      </c>
      <c r="W309" s="260">
        <f t="shared" si="67"/>
        <v>0.7</v>
      </c>
      <c r="X309" s="260">
        <f t="shared" si="67"/>
        <v>0.7</v>
      </c>
      <c r="Y309" s="260">
        <f t="shared" si="67"/>
        <v>0.7</v>
      </c>
      <c r="Z309" s="260">
        <f t="shared" si="67"/>
        <v>0.7</v>
      </c>
      <c r="AA309" s="260">
        <f t="shared" si="67"/>
        <v>0.7</v>
      </c>
      <c r="AB309" s="260">
        <f t="shared" si="67"/>
        <v>0.7</v>
      </c>
      <c r="AC309" s="76"/>
      <c r="AD309" s="76"/>
      <c r="AE309" s="76"/>
      <c r="AF309" s="97">
        <v>1</v>
      </c>
      <c r="AG309" s="97">
        <v>1</v>
      </c>
      <c r="AH309" s="73"/>
      <c r="AI309" s="57"/>
      <c r="AJ309" s="45"/>
      <c r="AK309" s="45"/>
      <c r="AL309" s="45"/>
    </row>
    <row r="310" spans="1:38" outlineLevel="2" x14ac:dyDescent="0.25">
      <c r="A310" s="45"/>
      <c r="B310" s="54"/>
      <c r="C310" s="47">
        <f t="shared" si="66"/>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67"/>
        <v>0.15</v>
      </c>
      <c r="V310" s="260">
        <f t="shared" si="67"/>
        <v>0.15</v>
      </c>
      <c r="W310" s="260">
        <f t="shared" si="67"/>
        <v>0.15</v>
      </c>
      <c r="X310" s="260">
        <f t="shared" si="67"/>
        <v>0.15</v>
      </c>
      <c r="Y310" s="260">
        <f t="shared" si="67"/>
        <v>0.15</v>
      </c>
      <c r="Z310" s="260">
        <f t="shared" si="67"/>
        <v>0.15</v>
      </c>
      <c r="AA310" s="260">
        <f t="shared" si="67"/>
        <v>0.15</v>
      </c>
      <c r="AB310" s="260">
        <f t="shared" si="67"/>
        <v>0.15</v>
      </c>
      <c r="AC310" s="76"/>
      <c r="AD310" s="76"/>
      <c r="AE310" s="76"/>
      <c r="AF310" s="97">
        <v>1</v>
      </c>
      <c r="AG310" s="97">
        <v>1</v>
      </c>
      <c r="AH310" s="73"/>
      <c r="AI310" s="57"/>
      <c r="AJ310" s="45"/>
      <c r="AK310" s="45"/>
      <c r="AL310" s="45"/>
    </row>
    <row r="311" spans="1:38" outlineLevel="2" x14ac:dyDescent="0.25">
      <c r="A311" s="45"/>
      <c r="B311" s="54"/>
      <c r="C311" s="47">
        <f t="shared" si="66"/>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67"/>
        <v>0.48099999999999998</v>
      </c>
      <c r="V311" s="260">
        <f t="shared" si="67"/>
        <v>0.48099999999999998</v>
      </c>
      <c r="W311" s="260">
        <f t="shared" si="67"/>
        <v>0.48099999999999998</v>
      </c>
      <c r="X311" s="260">
        <f t="shared" si="67"/>
        <v>0.48099999999999998</v>
      </c>
      <c r="Y311" s="260">
        <f t="shared" si="67"/>
        <v>0.48099999999999998</v>
      </c>
      <c r="Z311" s="260">
        <f t="shared" si="67"/>
        <v>0.48099999999999998</v>
      </c>
      <c r="AA311" s="260">
        <f t="shared" si="67"/>
        <v>0.48099999999999998</v>
      </c>
      <c r="AB311" s="260">
        <f t="shared" si="67"/>
        <v>0.48099999999999998</v>
      </c>
      <c r="AC311" s="76"/>
      <c r="AD311" s="76"/>
      <c r="AE311" s="76"/>
      <c r="AF311" s="97">
        <v>1</v>
      </c>
      <c r="AG311" s="97">
        <v>1</v>
      </c>
      <c r="AH311" s="73"/>
      <c r="AI311" s="57"/>
      <c r="AJ311" s="45"/>
      <c r="AK311" s="45"/>
      <c r="AL311" s="45"/>
    </row>
    <row r="312" spans="1:38" outlineLevel="2" x14ac:dyDescent="0.25">
      <c r="A312" s="45"/>
      <c r="B312" s="54"/>
      <c r="C312" s="47">
        <f t="shared" si="66"/>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67"/>
        <v>0.61899999999999999</v>
      </c>
      <c r="V312" s="260">
        <f t="shared" si="67"/>
        <v>0.61899999999999999</v>
      </c>
      <c r="W312" s="260">
        <f t="shared" si="67"/>
        <v>0.61899999999999999</v>
      </c>
      <c r="X312" s="260">
        <f t="shared" si="67"/>
        <v>0.61899999999999999</v>
      </c>
      <c r="Y312" s="260">
        <f t="shared" si="67"/>
        <v>0.61899999999999999</v>
      </c>
      <c r="Z312" s="260">
        <f t="shared" si="67"/>
        <v>0.61899999999999999</v>
      </c>
      <c r="AA312" s="260">
        <f t="shared" si="67"/>
        <v>0.61899999999999999</v>
      </c>
      <c r="AB312" s="260">
        <f t="shared" si="67"/>
        <v>0.61899999999999999</v>
      </c>
      <c r="AC312" s="76"/>
      <c r="AD312" s="76"/>
      <c r="AE312" s="76"/>
      <c r="AF312" s="97">
        <v>1</v>
      </c>
      <c r="AG312" s="97">
        <v>1</v>
      </c>
      <c r="AH312" s="73"/>
      <c r="AI312" s="57"/>
      <c r="AJ312" s="45"/>
      <c r="AK312" s="45"/>
      <c r="AL312" s="45"/>
    </row>
    <row r="313" spans="1:38" outlineLevel="2" x14ac:dyDescent="0.25">
      <c r="A313" s="45"/>
      <c r="B313" s="54"/>
      <c r="C313" s="47">
        <f t="shared" si="66"/>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67"/>
        <v>1.41</v>
      </c>
      <c r="V313" s="260">
        <f t="shared" si="67"/>
        <v>1.41</v>
      </c>
      <c r="W313" s="260">
        <f t="shared" si="67"/>
        <v>1.41</v>
      </c>
      <c r="X313" s="260">
        <f t="shared" si="67"/>
        <v>1.41</v>
      </c>
      <c r="Y313" s="260">
        <f t="shared" si="67"/>
        <v>1.41</v>
      </c>
      <c r="Z313" s="260">
        <f t="shared" si="67"/>
        <v>1.41</v>
      </c>
      <c r="AA313" s="260">
        <f t="shared" si="67"/>
        <v>1.41</v>
      </c>
      <c r="AB313" s="260">
        <f t="shared" si="67"/>
        <v>1.41</v>
      </c>
      <c r="AC313" s="76"/>
      <c r="AD313" s="76"/>
      <c r="AE313" s="76"/>
      <c r="AF313" s="97">
        <v>1</v>
      </c>
      <c r="AG313" s="97">
        <v>1</v>
      </c>
      <c r="AH313" s="73"/>
      <c r="AI313" s="57"/>
      <c r="AJ313" s="45"/>
      <c r="AK313" s="45"/>
      <c r="AL313" s="45"/>
    </row>
    <row r="314" spans="1:38" outlineLevel="2" x14ac:dyDescent="0.25">
      <c r="A314" s="45"/>
      <c r="B314" s="54"/>
      <c r="C314" s="47">
        <f t="shared" si="66"/>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67"/>
        <v>0.32200000000000001</v>
      </c>
      <c r="V314" s="260">
        <f t="shared" si="67"/>
        <v>0.32200000000000001</v>
      </c>
      <c r="W314" s="260">
        <f t="shared" si="67"/>
        <v>0.32200000000000001</v>
      </c>
      <c r="X314" s="260">
        <f t="shared" si="67"/>
        <v>0.32200000000000001</v>
      </c>
      <c r="Y314" s="260">
        <f t="shared" si="67"/>
        <v>0.32200000000000001</v>
      </c>
      <c r="Z314" s="260">
        <f t="shared" si="67"/>
        <v>0.32200000000000001</v>
      </c>
      <c r="AA314" s="260">
        <f t="shared" si="67"/>
        <v>0.32200000000000001</v>
      </c>
      <c r="AB314" s="260">
        <f t="shared" si="67"/>
        <v>0.32200000000000001</v>
      </c>
      <c r="AC314" s="76"/>
      <c r="AD314" s="76"/>
      <c r="AE314" s="76"/>
      <c r="AF314" s="97">
        <v>1</v>
      </c>
      <c r="AG314" s="97">
        <v>1</v>
      </c>
      <c r="AH314" s="73"/>
      <c r="AI314" s="57"/>
      <c r="AJ314" s="45"/>
      <c r="AK314" s="45"/>
      <c r="AL314" s="45"/>
    </row>
    <row r="315" spans="1:38" outlineLevel="2" x14ac:dyDescent="0.25">
      <c r="A315" s="45"/>
      <c r="B315" s="54"/>
      <c r="C315" s="47">
        <f t="shared" si="66"/>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67"/>
        <v>39</v>
      </c>
      <c r="V315" s="260">
        <f t="shared" si="67"/>
        <v>39</v>
      </c>
      <c r="W315" s="260">
        <f t="shared" si="67"/>
        <v>39</v>
      </c>
      <c r="X315" s="260">
        <f t="shared" si="67"/>
        <v>39</v>
      </c>
      <c r="Y315" s="260">
        <f t="shared" si="67"/>
        <v>39</v>
      </c>
      <c r="Z315" s="260">
        <f t="shared" si="67"/>
        <v>39</v>
      </c>
      <c r="AA315" s="260">
        <f t="shared" si="67"/>
        <v>39</v>
      </c>
      <c r="AB315" s="260">
        <f t="shared" si="67"/>
        <v>39</v>
      </c>
      <c r="AC315" s="76"/>
      <c r="AD315" s="76"/>
      <c r="AE315" s="76"/>
      <c r="AF315" s="97">
        <v>1</v>
      </c>
      <c r="AG315" s="97">
        <v>1</v>
      </c>
      <c r="AH315" s="73"/>
      <c r="AI315" s="57"/>
      <c r="AJ315" s="45"/>
      <c r="AK315" s="45"/>
      <c r="AL315" s="45"/>
    </row>
    <row r="316" spans="1:38" outlineLevel="2" x14ac:dyDescent="0.25">
      <c r="A316" s="45"/>
      <c r="B316" s="54"/>
      <c r="C316" s="47">
        <f t="shared" si="66"/>
        <v>3</v>
      </c>
      <c r="D316" s="73"/>
      <c r="E316" s="70"/>
      <c r="F316" s="70" t="s">
        <v>988</v>
      </c>
      <c r="G316" s="73"/>
      <c r="H316" s="76" t="s">
        <v>3004</v>
      </c>
      <c r="I316" s="96" t="s">
        <v>989</v>
      </c>
      <c r="J316" s="96"/>
      <c r="K316" s="97">
        <v>1.3</v>
      </c>
      <c r="L316" s="97">
        <v>1.3</v>
      </c>
      <c r="M316" s="97">
        <v>1.5</v>
      </c>
      <c r="N316" s="97">
        <v>1.5</v>
      </c>
      <c r="O316" s="97">
        <v>1.5</v>
      </c>
      <c r="P316" s="97">
        <v>1.5</v>
      </c>
      <c r="Q316" s="76"/>
      <c r="R316" s="76" t="s">
        <v>580</v>
      </c>
      <c r="S316" s="76" t="s">
        <v>580</v>
      </c>
      <c r="T316" s="76"/>
      <c r="U316" s="260">
        <f t="shared" si="67"/>
        <v>1.3</v>
      </c>
      <c r="V316" s="260">
        <f t="shared" si="67"/>
        <v>1.3</v>
      </c>
      <c r="W316" s="260">
        <f t="shared" si="67"/>
        <v>1.3</v>
      </c>
      <c r="X316" s="260">
        <f t="shared" si="67"/>
        <v>1.3</v>
      </c>
      <c r="Y316" s="260">
        <f t="shared" si="67"/>
        <v>1.3</v>
      </c>
      <c r="Z316" s="260">
        <f t="shared" si="67"/>
        <v>1.3</v>
      </c>
      <c r="AA316" s="260">
        <f t="shared" si="67"/>
        <v>1.3</v>
      </c>
      <c r="AB316" s="260">
        <f t="shared" si="67"/>
        <v>1.3</v>
      </c>
      <c r="AC316" s="76"/>
      <c r="AD316" s="76"/>
      <c r="AE316" s="76"/>
      <c r="AF316" s="97">
        <v>1</v>
      </c>
      <c r="AG316" s="97">
        <v>1</v>
      </c>
      <c r="AH316" s="73"/>
      <c r="AI316" s="57"/>
      <c r="AJ316" s="45"/>
      <c r="AK316" s="45"/>
      <c r="AL316" s="45"/>
    </row>
    <row r="317" spans="1:38" outlineLevel="2" x14ac:dyDescent="0.25">
      <c r="A317" s="45"/>
      <c r="B317" s="54"/>
      <c r="C317" s="47">
        <f t="shared" si="66"/>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67"/>
        <v>5</v>
      </c>
      <c r="V317" s="260">
        <f t="shared" si="67"/>
        <v>5</v>
      </c>
      <c r="W317" s="260">
        <f t="shared" si="67"/>
        <v>5</v>
      </c>
      <c r="X317" s="260">
        <f t="shared" si="67"/>
        <v>5</v>
      </c>
      <c r="Y317" s="260">
        <f t="shared" si="67"/>
        <v>5</v>
      </c>
      <c r="Z317" s="260">
        <f t="shared" si="67"/>
        <v>5</v>
      </c>
      <c r="AA317" s="260">
        <f t="shared" si="67"/>
        <v>5</v>
      </c>
      <c r="AB317" s="260">
        <f t="shared" si="67"/>
        <v>5</v>
      </c>
      <c r="AC317" s="76"/>
      <c r="AD317" s="76"/>
      <c r="AE317" s="76"/>
      <c r="AF317" s="97">
        <v>1</v>
      </c>
      <c r="AG317" s="97">
        <v>1</v>
      </c>
      <c r="AH317" s="73"/>
      <c r="AI317" s="57"/>
      <c r="AJ317" s="45"/>
      <c r="AK317" s="45"/>
      <c r="AL317" s="45"/>
    </row>
    <row r="318" spans="1:38" outlineLevel="2" x14ac:dyDescent="0.25">
      <c r="A318" s="45"/>
      <c r="B318" s="54"/>
      <c r="C318" s="47">
        <f t="shared" si="66"/>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67"/>
        <v>0.15</v>
      </c>
      <c r="V318" s="260">
        <f t="shared" si="67"/>
        <v>0.15</v>
      </c>
      <c r="W318" s="260">
        <f t="shared" si="67"/>
        <v>0.15</v>
      </c>
      <c r="X318" s="260">
        <f t="shared" si="67"/>
        <v>0.15</v>
      </c>
      <c r="Y318" s="260">
        <f t="shared" si="67"/>
        <v>0.15</v>
      </c>
      <c r="Z318" s="260">
        <f t="shared" si="67"/>
        <v>0.15</v>
      </c>
      <c r="AA318" s="260">
        <f t="shared" si="67"/>
        <v>0.15</v>
      </c>
      <c r="AB318" s="260">
        <f t="shared" si="67"/>
        <v>0.15</v>
      </c>
      <c r="AC318" s="76"/>
      <c r="AD318" s="76"/>
      <c r="AE318" s="76"/>
      <c r="AF318" s="97">
        <v>1</v>
      </c>
      <c r="AG318" s="97">
        <v>1</v>
      </c>
      <c r="AH318" s="73"/>
      <c r="AI318" s="57"/>
      <c r="AJ318" s="45"/>
      <c r="AK318" s="45"/>
      <c r="AL318" s="45"/>
    </row>
    <row r="319" spans="1:38" outlineLevel="2" x14ac:dyDescent="0.25">
      <c r="A319" s="45"/>
      <c r="B319" s="54"/>
      <c r="C319" s="47">
        <f t="shared" si="66"/>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67"/>
        <v>10</v>
      </c>
      <c r="V319" s="260">
        <f t="shared" si="67"/>
        <v>10</v>
      </c>
      <c r="W319" s="260">
        <f t="shared" si="67"/>
        <v>10</v>
      </c>
      <c r="X319" s="260">
        <f t="shared" si="67"/>
        <v>10</v>
      </c>
      <c r="Y319" s="260">
        <f t="shared" si="67"/>
        <v>10</v>
      </c>
      <c r="Z319" s="260">
        <f t="shared" si="67"/>
        <v>10</v>
      </c>
      <c r="AA319" s="260">
        <f t="shared" si="67"/>
        <v>10</v>
      </c>
      <c r="AB319" s="260">
        <f t="shared" si="67"/>
        <v>10</v>
      </c>
      <c r="AC319" s="76"/>
      <c r="AD319" s="76"/>
      <c r="AE319" s="76"/>
      <c r="AF319" s="97">
        <v>1</v>
      </c>
      <c r="AG319" s="97">
        <v>1</v>
      </c>
      <c r="AH319" s="73"/>
      <c r="AI319" s="57"/>
      <c r="AJ319" s="45"/>
      <c r="AK319" s="45"/>
      <c r="AL319" s="45"/>
    </row>
    <row r="320" spans="1:38" outlineLevel="2" x14ac:dyDescent="0.25">
      <c r="A320" s="45"/>
      <c r="B320" s="54"/>
      <c r="C320" s="47">
        <f t="shared" si="66"/>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67"/>
        <v>0.38</v>
      </c>
      <c r="V320" s="260">
        <f t="shared" si="67"/>
        <v>0.38</v>
      </c>
      <c r="W320" s="260">
        <f t="shared" si="67"/>
        <v>0.38</v>
      </c>
      <c r="X320" s="260">
        <f t="shared" si="67"/>
        <v>0.38</v>
      </c>
      <c r="Y320" s="260">
        <f t="shared" si="67"/>
        <v>0.38</v>
      </c>
      <c r="Z320" s="260">
        <f t="shared" si="67"/>
        <v>0.38</v>
      </c>
      <c r="AA320" s="260">
        <f t="shared" si="67"/>
        <v>0.38</v>
      </c>
      <c r="AB320" s="260">
        <f t="shared" si="67"/>
        <v>0.38</v>
      </c>
      <c r="AC320" s="76"/>
      <c r="AD320" s="76"/>
      <c r="AE320" s="76"/>
      <c r="AF320" s="97">
        <v>1</v>
      </c>
      <c r="AG320" s="97">
        <v>1</v>
      </c>
      <c r="AH320" s="73"/>
      <c r="AI320" s="57"/>
      <c r="AJ320" s="45"/>
      <c r="AK320" s="45"/>
      <c r="AL320" s="45"/>
    </row>
    <row r="321" spans="1:38" outlineLevel="1" x14ac:dyDescent="0.2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2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25">
      <c r="A323" s="45"/>
      <c r="B323" s="54"/>
      <c r="C323" s="47">
        <f t="shared" ref="C323:C359" si="68">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69">INDEX($K323:$Q323,1,U$43)</f>
        <v>0.6</v>
      </c>
      <c r="V323" s="260">
        <f t="shared" si="69"/>
        <v>0.6</v>
      </c>
      <c r="W323" s="260">
        <f t="shared" si="69"/>
        <v>0.6</v>
      </c>
      <c r="X323" s="260">
        <f t="shared" si="69"/>
        <v>0.6</v>
      </c>
      <c r="Y323" s="260">
        <f t="shared" si="69"/>
        <v>0.6</v>
      </c>
      <c r="Z323" s="260">
        <f t="shared" si="69"/>
        <v>0.6</v>
      </c>
      <c r="AA323" s="260">
        <f t="shared" si="69"/>
        <v>0.6</v>
      </c>
      <c r="AB323" s="260">
        <f t="shared" si="69"/>
        <v>0.6</v>
      </c>
      <c r="AC323" s="76"/>
      <c r="AD323" s="76"/>
      <c r="AE323" s="76"/>
      <c r="AF323" s="97">
        <v>1</v>
      </c>
      <c r="AG323" s="97">
        <v>1</v>
      </c>
      <c r="AH323" s="73"/>
      <c r="AI323" s="57"/>
      <c r="AJ323" s="45"/>
      <c r="AK323" s="45"/>
      <c r="AL323" s="45"/>
    </row>
    <row r="324" spans="1:38" outlineLevel="2" x14ac:dyDescent="0.25">
      <c r="A324" s="45"/>
      <c r="B324" s="54"/>
      <c r="C324" s="47">
        <f t="shared" si="68"/>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69"/>
        <v>0.7</v>
      </c>
      <c r="V324" s="260">
        <f t="shared" si="69"/>
        <v>0.7</v>
      </c>
      <c r="W324" s="260">
        <f t="shared" si="69"/>
        <v>0.7</v>
      </c>
      <c r="X324" s="260">
        <f t="shared" si="69"/>
        <v>0.7</v>
      </c>
      <c r="Y324" s="260">
        <f t="shared" si="69"/>
        <v>0.7</v>
      </c>
      <c r="Z324" s="260">
        <f t="shared" si="69"/>
        <v>0.7</v>
      </c>
      <c r="AA324" s="260">
        <f t="shared" si="69"/>
        <v>0.7</v>
      </c>
      <c r="AB324" s="260">
        <f t="shared" si="69"/>
        <v>0.7</v>
      </c>
      <c r="AC324" s="76"/>
      <c r="AD324" s="76"/>
      <c r="AE324" s="76"/>
      <c r="AF324" s="97">
        <v>1</v>
      </c>
      <c r="AG324" s="97">
        <v>1</v>
      </c>
      <c r="AH324" s="73"/>
      <c r="AI324" s="57"/>
      <c r="AJ324" s="45"/>
      <c r="AK324" s="45"/>
      <c r="AL324" s="45"/>
    </row>
    <row r="325" spans="1:38" outlineLevel="2" x14ac:dyDescent="0.25">
      <c r="A325" s="45"/>
      <c r="B325" s="54"/>
      <c r="C325" s="47">
        <f t="shared" si="68"/>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69"/>
        <v>0.8</v>
      </c>
      <c r="V325" s="260">
        <f t="shared" si="69"/>
        <v>0.8</v>
      </c>
      <c r="W325" s="260">
        <f t="shared" si="69"/>
        <v>0.8</v>
      </c>
      <c r="X325" s="260">
        <f t="shared" si="69"/>
        <v>0.8</v>
      </c>
      <c r="Y325" s="260">
        <f t="shared" si="69"/>
        <v>0.8</v>
      </c>
      <c r="Z325" s="260">
        <f t="shared" si="69"/>
        <v>0.8</v>
      </c>
      <c r="AA325" s="260">
        <f t="shared" si="69"/>
        <v>0.8</v>
      </c>
      <c r="AB325" s="260">
        <f t="shared" si="69"/>
        <v>0.8</v>
      </c>
      <c r="AC325" s="76"/>
      <c r="AD325" s="76"/>
      <c r="AE325" s="76"/>
      <c r="AF325" s="97">
        <v>1</v>
      </c>
      <c r="AG325" s="97">
        <v>1</v>
      </c>
      <c r="AH325" s="73"/>
      <c r="AI325" s="57"/>
      <c r="AJ325" s="45"/>
      <c r="AK325" s="45"/>
      <c r="AL325" s="45"/>
    </row>
    <row r="326" spans="1:38" outlineLevel="2" x14ac:dyDescent="0.25">
      <c r="A326" s="45"/>
      <c r="B326" s="54"/>
      <c r="C326" s="47">
        <f t="shared" si="68"/>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69"/>
        <v>6</v>
      </c>
      <c r="V326" s="260">
        <f t="shared" si="69"/>
        <v>6</v>
      </c>
      <c r="W326" s="260">
        <f t="shared" si="69"/>
        <v>6</v>
      </c>
      <c r="X326" s="260">
        <f t="shared" si="69"/>
        <v>6</v>
      </c>
      <c r="Y326" s="260">
        <f t="shared" si="69"/>
        <v>6</v>
      </c>
      <c r="Z326" s="260">
        <f t="shared" si="69"/>
        <v>6</v>
      </c>
      <c r="AA326" s="260">
        <f t="shared" si="69"/>
        <v>6</v>
      </c>
      <c r="AB326" s="260">
        <f t="shared" si="69"/>
        <v>6</v>
      </c>
      <c r="AC326" s="76"/>
      <c r="AD326" s="76"/>
      <c r="AE326" s="76"/>
      <c r="AF326" s="97">
        <v>1</v>
      </c>
      <c r="AG326" s="97">
        <v>1</v>
      </c>
      <c r="AH326" s="73"/>
      <c r="AI326" s="57"/>
      <c r="AJ326" s="45"/>
      <c r="AK326" s="45"/>
      <c r="AL326" s="45"/>
    </row>
    <row r="327" spans="1:38" outlineLevel="2" x14ac:dyDescent="0.25">
      <c r="A327" s="45"/>
      <c r="B327" s="54"/>
      <c r="C327" s="47">
        <f t="shared" si="68"/>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69"/>
        <v>0.4</v>
      </c>
      <c r="V327" s="260">
        <f t="shared" si="69"/>
        <v>0.4</v>
      </c>
      <c r="W327" s="260">
        <f t="shared" si="69"/>
        <v>0.4</v>
      </c>
      <c r="X327" s="260">
        <f t="shared" si="69"/>
        <v>0.4</v>
      </c>
      <c r="Y327" s="260">
        <f t="shared" si="69"/>
        <v>0.4</v>
      </c>
      <c r="Z327" s="260">
        <f t="shared" si="69"/>
        <v>0.4</v>
      </c>
      <c r="AA327" s="260">
        <f t="shared" si="69"/>
        <v>0.4</v>
      </c>
      <c r="AB327" s="260">
        <f t="shared" si="69"/>
        <v>0.4</v>
      </c>
      <c r="AC327" s="76"/>
      <c r="AD327" s="76"/>
      <c r="AE327" s="76"/>
      <c r="AF327" s="97">
        <v>1</v>
      </c>
      <c r="AG327" s="97">
        <v>1</v>
      </c>
      <c r="AH327" s="73"/>
      <c r="AI327" s="57"/>
      <c r="AJ327" s="45"/>
      <c r="AK327" s="45"/>
      <c r="AL327" s="45"/>
    </row>
    <row r="328" spans="1:38" outlineLevel="2" x14ac:dyDescent="0.25">
      <c r="A328" s="45"/>
      <c r="B328" s="54"/>
      <c r="C328" s="47">
        <f t="shared" si="68"/>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69"/>
        <v>0.9</v>
      </c>
      <c r="V328" s="260">
        <f t="shared" si="69"/>
        <v>0.9</v>
      </c>
      <c r="W328" s="260">
        <f t="shared" si="69"/>
        <v>0.9</v>
      </c>
      <c r="X328" s="260">
        <f t="shared" si="69"/>
        <v>0.9</v>
      </c>
      <c r="Y328" s="260">
        <f t="shared" si="69"/>
        <v>0.9</v>
      </c>
      <c r="Z328" s="260">
        <f t="shared" si="69"/>
        <v>0.9</v>
      </c>
      <c r="AA328" s="260">
        <f t="shared" si="69"/>
        <v>0.9</v>
      </c>
      <c r="AB328" s="260">
        <f t="shared" si="69"/>
        <v>0.9</v>
      </c>
      <c r="AC328" s="76"/>
      <c r="AD328" s="76"/>
      <c r="AE328" s="76"/>
      <c r="AF328" s="97">
        <v>1</v>
      </c>
      <c r="AG328" s="97">
        <v>1</v>
      </c>
      <c r="AH328" s="73"/>
      <c r="AI328" s="57"/>
      <c r="AJ328" s="45"/>
      <c r="AK328" s="45"/>
      <c r="AL328" s="45"/>
    </row>
    <row r="329" spans="1:38" outlineLevel="2" x14ac:dyDescent="0.25">
      <c r="A329" s="45"/>
      <c r="B329" s="54"/>
      <c r="C329" s="47">
        <f t="shared" si="68"/>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69"/>
        <v>0.97</v>
      </c>
      <c r="V329" s="260">
        <f t="shared" si="69"/>
        <v>0.97</v>
      </c>
      <c r="W329" s="260">
        <f t="shared" si="69"/>
        <v>0.97</v>
      </c>
      <c r="X329" s="260">
        <f t="shared" si="69"/>
        <v>0.97</v>
      </c>
      <c r="Y329" s="260">
        <f t="shared" si="69"/>
        <v>0.97</v>
      </c>
      <c r="Z329" s="260">
        <f t="shared" si="69"/>
        <v>0.97</v>
      </c>
      <c r="AA329" s="260">
        <f t="shared" si="69"/>
        <v>0.97</v>
      </c>
      <c r="AB329" s="260">
        <f t="shared" si="69"/>
        <v>0.97</v>
      </c>
      <c r="AC329" s="76"/>
      <c r="AD329" s="76"/>
      <c r="AE329" s="76"/>
      <c r="AF329" s="97">
        <v>1</v>
      </c>
      <c r="AG329" s="97">
        <v>1</v>
      </c>
      <c r="AH329" s="73"/>
      <c r="AI329" s="57"/>
      <c r="AJ329" s="45"/>
      <c r="AK329" s="45"/>
      <c r="AL329" s="45"/>
    </row>
    <row r="330" spans="1:38" outlineLevel="2" x14ac:dyDescent="0.25">
      <c r="A330" s="45"/>
      <c r="B330" s="54"/>
      <c r="C330" s="47">
        <f t="shared" si="68"/>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69"/>
        <v>27</v>
      </c>
      <c r="V330" s="260">
        <f t="shared" si="69"/>
        <v>27</v>
      </c>
      <c r="W330" s="260">
        <f t="shared" si="69"/>
        <v>27</v>
      </c>
      <c r="X330" s="260">
        <f t="shared" si="69"/>
        <v>27</v>
      </c>
      <c r="Y330" s="383">
        <f>INDEX($K330:$Q330,1,Y$43)-(20.3-11)</f>
        <v>17.7</v>
      </c>
      <c r="Z330" s="260">
        <f t="shared" si="69"/>
        <v>27</v>
      </c>
      <c r="AA330" s="260">
        <f t="shared" si="69"/>
        <v>27</v>
      </c>
      <c r="AB330" s="383">
        <f>INDEX($K330:$Q330,1,AB$43)-(20.3-11)</f>
        <v>17.7</v>
      </c>
      <c r="AC330" s="323"/>
      <c r="AD330" s="97" t="s">
        <v>2462</v>
      </c>
      <c r="AE330" s="76"/>
      <c r="AF330" s="97">
        <v>1</v>
      </c>
      <c r="AG330" s="97">
        <v>1</v>
      </c>
      <c r="AH330" s="73"/>
      <c r="AI330" s="57"/>
      <c r="AJ330" s="45"/>
      <c r="AK330" s="45"/>
      <c r="AL330" s="45"/>
    </row>
    <row r="331" spans="1:38" outlineLevel="2" x14ac:dyDescent="0.25">
      <c r="A331" s="45"/>
      <c r="B331" s="54"/>
      <c r="C331" s="47">
        <f t="shared" si="68"/>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69"/>
        <v>20.3</v>
      </c>
      <c r="V331" s="260">
        <f t="shared" si="69"/>
        <v>20.3</v>
      </c>
      <c r="W331" s="260">
        <f t="shared" si="69"/>
        <v>20.3</v>
      </c>
      <c r="X331" s="260">
        <f t="shared" si="69"/>
        <v>20.3</v>
      </c>
      <c r="Y331" s="383">
        <v>11</v>
      </c>
      <c r="Z331" s="260">
        <f t="shared" si="69"/>
        <v>20.3</v>
      </c>
      <c r="AA331" s="260">
        <f t="shared" si="69"/>
        <v>20.3</v>
      </c>
      <c r="AB331" s="383">
        <v>11</v>
      </c>
      <c r="AC331" s="323"/>
      <c r="AD331" s="97" t="s">
        <v>2462</v>
      </c>
      <c r="AE331" s="76"/>
      <c r="AF331" s="97">
        <v>1</v>
      </c>
      <c r="AG331" s="97">
        <v>1</v>
      </c>
      <c r="AH331" s="73"/>
      <c r="AI331" s="57"/>
      <c r="AJ331" s="45"/>
      <c r="AK331" s="45"/>
      <c r="AL331" s="45"/>
    </row>
    <row r="332" spans="1:38" outlineLevel="2" x14ac:dyDescent="0.25">
      <c r="A332" s="45"/>
      <c r="B332" s="54"/>
      <c r="C332" s="47">
        <f t="shared" si="68"/>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69"/>
        <v>2</v>
      </c>
      <c r="V332" s="260">
        <f t="shared" si="69"/>
        <v>2</v>
      </c>
      <c r="W332" s="260">
        <f t="shared" si="69"/>
        <v>2</v>
      </c>
      <c r="X332" s="260">
        <f t="shared" si="69"/>
        <v>2</v>
      </c>
      <c r="Y332" s="260">
        <f t="shared" si="69"/>
        <v>2</v>
      </c>
      <c r="Z332" s="260">
        <f t="shared" si="69"/>
        <v>2</v>
      </c>
      <c r="AA332" s="260">
        <f t="shared" si="69"/>
        <v>2</v>
      </c>
      <c r="AB332" s="260">
        <f t="shared" si="69"/>
        <v>2</v>
      </c>
      <c r="AC332" s="76"/>
      <c r="AD332" s="76"/>
      <c r="AE332" s="76"/>
      <c r="AF332" s="97">
        <v>1</v>
      </c>
      <c r="AG332" s="97">
        <v>1</v>
      </c>
      <c r="AH332" s="73"/>
      <c r="AI332" s="57"/>
      <c r="AJ332" s="45"/>
      <c r="AK332" s="45"/>
      <c r="AL332" s="45"/>
    </row>
    <row r="333" spans="1:38" outlineLevel="2" x14ac:dyDescent="0.25">
      <c r="A333" s="45"/>
      <c r="B333" s="54"/>
      <c r="C333" s="47">
        <f t="shared" si="68"/>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69"/>
        <v>13.8</v>
      </c>
      <c r="V333" s="260">
        <f t="shared" si="69"/>
        <v>13.8</v>
      </c>
      <c r="W333" s="260">
        <f t="shared" si="69"/>
        <v>13.8</v>
      </c>
      <c r="X333" s="260">
        <f t="shared" si="69"/>
        <v>13.8</v>
      </c>
      <c r="Y333" s="260">
        <f t="shared" si="69"/>
        <v>13.8</v>
      </c>
      <c r="Z333" s="260">
        <f t="shared" si="69"/>
        <v>13.8</v>
      </c>
      <c r="AA333" s="260">
        <f t="shared" si="69"/>
        <v>13.8</v>
      </c>
      <c r="AB333" s="260">
        <f t="shared" si="69"/>
        <v>13.8</v>
      </c>
      <c r="AC333" s="76"/>
      <c r="AD333" s="76"/>
      <c r="AE333" s="76"/>
      <c r="AF333" s="97">
        <v>1</v>
      </c>
      <c r="AG333" s="97">
        <v>1</v>
      </c>
      <c r="AH333" s="73"/>
      <c r="AI333" s="57"/>
      <c r="AJ333" s="45"/>
      <c r="AK333" s="45"/>
      <c r="AL333" s="45"/>
    </row>
    <row r="334" spans="1:38" outlineLevel="2" x14ac:dyDescent="0.25">
      <c r="A334" s="45"/>
      <c r="B334" s="54"/>
      <c r="C334" s="47">
        <f t="shared" si="68"/>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69"/>
        <v>7.1999999999999995E-2</v>
      </c>
      <c r="V334" s="260">
        <f t="shared" si="69"/>
        <v>7.1999999999999995E-2</v>
      </c>
      <c r="W334" s="260">
        <f t="shared" si="69"/>
        <v>7.1999999999999995E-2</v>
      </c>
      <c r="X334" s="260">
        <f t="shared" si="69"/>
        <v>7.1999999999999995E-2</v>
      </c>
      <c r="Y334" s="260">
        <f t="shared" si="69"/>
        <v>7.1999999999999995E-2</v>
      </c>
      <c r="Z334" s="260">
        <f t="shared" si="69"/>
        <v>7.1999999999999995E-2</v>
      </c>
      <c r="AA334" s="260">
        <f t="shared" si="69"/>
        <v>7.1999999999999995E-2</v>
      </c>
      <c r="AB334" s="260">
        <f t="shared" si="69"/>
        <v>7.1999999999999995E-2</v>
      </c>
      <c r="AC334" s="76"/>
      <c r="AD334" s="76"/>
      <c r="AE334" s="76"/>
      <c r="AF334" s="97">
        <v>1</v>
      </c>
      <c r="AG334" s="97">
        <v>1</v>
      </c>
      <c r="AH334" s="73"/>
      <c r="AI334" s="57"/>
      <c r="AJ334" s="45"/>
      <c r="AK334" s="45"/>
      <c r="AL334" s="45"/>
    </row>
    <row r="335" spans="1:38" outlineLevel="2" x14ac:dyDescent="0.25">
      <c r="A335" s="45"/>
      <c r="B335" s="54"/>
      <c r="C335" s="47">
        <f t="shared" si="68"/>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69"/>
        <v>0.14000000000000001</v>
      </c>
      <c r="V335" s="260">
        <f t="shared" si="69"/>
        <v>0.14000000000000001</v>
      </c>
      <c r="W335" s="260">
        <f t="shared" si="69"/>
        <v>0.14000000000000001</v>
      </c>
      <c r="X335" s="260">
        <f t="shared" si="69"/>
        <v>0.14000000000000001</v>
      </c>
      <c r="Y335" s="260">
        <f t="shared" si="69"/>
        <v>0.14000000000000001</v>
      </c>
      <c r="Z335" s="260">
        <f t="shared" si="69"/>
        <v>0.14000000000000001</v>
      </c>
      <c r="AA335" s="260">
        <f t="shared" si="69"/>
        <v>0.14000000000000001</v>
      </c>
      <c r="AB335" s="260">
        <f t="shared" si="69"/>
        <v>0.14000000000000001</v>
      </c>
      <c r="AC335" s="76"/>
      <c r="AD335" s="76"/>
      <c r="AE335" s="76"/>
      <c r="AF335" s="97">
        <v>1</v>
      </c>
      <c r="AG335" s="97">
        <v>1</v>
      </c>
      <c r="AH335" s="73"/>
      <c r="AI335" s="57"/>
      <c r="AJ335" s="45"/>
      <c r="AK335" s="45"/>
      <c r="AL335" s="45"/>
    </row>
    <row r="336" spans="1:38" outlineLevel="2" x14ac:dyDescent="0.25">
      <c r="A336" s="45"/>
      <c r="B336" s="54"/>
      <c r="C336" s="47">
        <f t="shared" si="68"/>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69"/>
        <v>8.0000000000000002E-3</v>
      </c>
      <c r="V336" s="260">
        <f t="shared" si="69"/>
        <v>8.0000000000000002E-3</v>
      </c>
      <c r="W336" s="260">
        <f t="shared" si="69"/>
        <v>8.0000000000000002E-3</v>
      </c>
      <c r="X336" s="260">
        <f t="shared" si="69"/>
        <v>8.0000000000000002E-3</v>
      </c>
      <c r="Y336" s="260">
        <f t="shared" si="69"/>
        <v>8.0000000000000002E-3</v>
      </c>
      <c r="Z336" s="260">
        <f t="shared" si="69"/>
        <v>8.0000000000000002E-3</v>
      </c>
      <c r="AA336" s="260">
        <f t="shared" si="69"/>
        <v>8.0000000000000002E-3</v>
      </c>
      <c r="AB336" s="260">
        <f t="shared" si="69"/>
        <v>8.0000000000000002E-3</v>
      </c>
      <c r="AC336" s="76"/>
      <c r="AD336" s="76"/>
      <c r="AE336" s="76"/>
      <c r="AF336" s="97">
        <v>1</v>
      </c>
      <c r="AG336" s="97">
        <v>1</v>
      </c>
      <c r="AH336" s="73"/>
      <c r="AI336" s="57"/>
      <c r="AJ336" s="45"/>
      <c r="AK336" s="45"/>
      <c r="AL336" s="45"/>
    </row>
    <row r="337" spans="1:38" outlineLevel="2" collapsed="1" x14ac:dyDescent="0.25">
      <c r="A337" s="45"/>
      <c r="B337" s="54"/>
      <c r="C337" s="47">
        <f t="shared" si="68"/>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69"/>
        <v>0.115</v>
      </c>
      <c r="V337" s="260">
        <f t="shared" si="69"/>
        <v>0.115</v>
      </c>
      <c r="W337" s="260">
        <f t="shared" si="69"/>
        <v>0.115</v>
      </c>
      <c r="X337" s="260">
        <f t="shared" si="69"/>
        <v>0.115</v>
      </c>
      <c r="Y337" s="260">
        <f t="shared" si="69"/>
        <v>0.115</v>
      </c>
      <c r="Z337" s="260">
        <f t="shared" si="69"/>
        <v>0.115</v>
      </c>
      <c r="AA337" s="260">
        <f t="shared" si="69"/>
        <v>0.115</v>
      </c>
      <c r="AB337" s="260">
        <f t="shared" si="69"/>
        <v>0.115</v>
      </c>
      <c r="AC337" s="76"/>
      <c r="AD337" s="76"/>
      <c r="AE337" s="76"/>
      <c r="AF337" s="97">
        <v>1</v>
      </c>
      <c r="AG337" s="97">
        <v>1</v>
      </c>
      <c r="AH337" s="73"/>
      <c r="AI337" s="57"/>
      <c r="AJ337" s="45"/>
      <c r="AK337" s="45"/>
      <c r="AL337" s="45"/>
    </row>
    <row r="338" spans="1:38" hidden="1" outlineLevel="3" x14ac:dyDescent="0.2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2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68"/>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0">INDEX($K340:$Q340,1,U$43)</f>
        <v>1.0900000000000001</v>
      </c>
      <c r="V340" s="260">
        <f t="shared" si="70"/>
        <v>1.0900000000000001</v>
      </c>
      <c r="W340" s="260">
        <f t="shared" si="70"/>
        <v>1.0900000000000001</v>
      </c>
      <c r="X340" s="260">
        <f t="shared" si="70"/>
        <v>1.0900000000000001</v>
      </c>
      <c r="Y340" s="260">
        <f t="shared" si="70"/>
        <v>1.0900000000000001</v>
      </c>
      <c r="Z340" s="260">
        <f t="shared" si="70"/>
        <v>1.0900000000000001</v>
      </c>
      <c r="AA340" s="260">
        <f t="shared" si="70"/>
        <v>1.0900000000000001</v>
      </c>
      <c r="AB340" s="260">
        <f t="shared" si="70"/>
        <v>1.0900000000000001</v>
      </c>
      <c r="AC340" s="76"/>
      <c r="AD340" s="76"/>
      <c r="AE340" s="76"/>
      <c r="AF340" s="97">
        <v>1</v>
      </c>
      <c r="AG340" s="97">
        <v>1</v>
      </c>
      <c r="AH340" s="73"/>
      <c r="AI340" s="57"/>
      <c r="AJ340" s="45"/>
      <c r="AK340" s="45"/>
      <c r="AL340" s="45"/>
    </row>
    <row r="341" spans="1:38" outlineLevel="2" x14ac:dyDescent="0.25">
      <c r="A341" s="45"/>
      <c r="B341" s="54"/>
      <c r="C341" s="47">
        <f t="shared" si="68"/>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si="68"/>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0"/>
        <v>39.6</v>
      </c>
      <c r="V342" s="260">
        <f t="shared" si="70"/>
        <v>39.6</v>
      </c>
      <c r="W342" s="260">
        <f t="shared" si="70"/>
        <v>39.6</v>
      </c>
      <c r="X342" s="260">
        <f t="shared" si="70"/>
        <v>39.6</v>
      </c>
      <c r="Y342" s="260">
        <f t="shared" si="70"/>
        <v>39.6</v>
      </c>
      <c r="Z342" s="260">
        <f t="shared" si="70"/>
        <v>39.6</v>
      </c>
      <c r="AA342" s="260">
        <f t="shared" si="70"/>
        <v>39.6</v>
      </c>
      <c r="AB342" s="260">
        <f t="shared" si="70"/>
        <v>39.6</v>
      </c>
      <c r="AC342" s="76"/>
      <c r="AD342" s="76"/>
      <c r="AE342" s="76"/>
      <c r="AF342" s="97">
        <v>1</v>
      </c>
      <c r="AG342" s="97">
        <v>1</v>
      </c>
      <c r="AH342" s="73"/>
      <c r="AI342" s="57"/>
      <c r="AJ342" s="45"/>
      <c r="AK342" s="45"/>
      <c r="AL342" s="45"/>
    </row>
    <row r="343" spans="1:38" outlineLevel="2" x14ac:dyDescent="0.25">
      <c r="A343" s="45"/>
      <c r="B343" s="54"/>
      <c r="C343" s="47">
        <f t="shared" si="68"/>
        <v>3</v>
      </c>
      <c r="D343" s="73"/>
      <c r="E343" s="70"/>
      <c r="F343" s="70" t="s">
        <v>1045</v>
      </c>
      <c r="G343" s="73"/>
      <c r="H343" s="76" t="s">
        <v>2925</v>
      </c>
      <c r="I343" s="96" t="s">
        <v>2324</v>
      </c>
      <c r="J343" s="96"/>
      <c r="K343" s="97">
        <v>23.8</v>
      </c>
      <c r="L343" s="97">
        <v>23.8</v>
      </c>
      <c r="M343" s="97">
        <v>23.8</v>
      </c>
      <c r="N343" s="97">
        <v>23.8</v>
      </c>
      <c r="O343" s="97">
        <v>23.8</v>
      </c>
      <c r="P343" s="97">
        <v>23.8</v>
      </c>
      <c r="Q343" s="76"/>
      <c r="R343" s="76" t="s">
        <v>2325</v>
      </c>
      <c r="S343" s="76" t="s">
        <v>2325</v>
      </c>
      <c r="T343" s="76"/>
      <c r="U343" s="260">
        <f t="shared" ref="U343:AB345" si="71">INDEX($K343:$Q343,1,U$43)</f>
        <v>23.8</v>
      </c>
      <c r="V343" s="260">
        <f t="shared" si="71"/>
        <v>23.8</v>
      </c>
      <c r="W343" s="260">
        <f t="shared" si="71"/>
        <v>23.8</v>
      </c>
      <c r="X343" s="260">
        <f t="shared" si="71"/>
        <v>23.8</v>
      </c>
      <c r="Y343" s="260">
        <f t="shared" si="71"/>
        <v>23.8</v>
      </c>
      <c r="Z343" s="260">
        <f t="shared" si="71"/>
        <v>23.8</v>
      </c>
      <c r="AA343" s="260">
        <f t="shared" si="71"/>
        <v>23.8</v>
      </c>
      <c r="AB343" s="260">
        <f t="shared" si="71"/>
        <v>23.8</v>
      </c>
      <c r="AC343" s="76"/>
      <c r="AD343" s="76"/>
      <c r="AE343" s="76"/>
      <c r="AF343" s="97">
        <v>1</v>
      </c>
      <c r="AG343" s="97">
        <v>1</v>
      </c>
      <c r="AH343" s="73"/>
      <c r="AI343" s="57"/>
      <c r="AJ343" s="45"/>
      <c r="AK343" s="45"/>
      <c r="AL343" s="45"/>
    </row>
    <row r="344" spans="1:38" outlineLevel="2" x14ac:dyDescent="0.25">
      <c r="A344" s="45"/>
      <c r="B344" s="54"/>
      <c r="C344" s="47">
        <f t="shared" si="68"/>
        <v>3</v>
      </c>
      <c r="D344" s="73"/>
      <c r="E344" s="70"/>
      <c r="F344" s="70" t="s">
        <v>1046</v>
      </c>
      <c r="G344" s="73"/>
      <c r="H344" s="76" t="s">
        <v>2926</v>
      </c>
      <c r="I344" s="96" t="s">
        <v>2324</v>
      </c>
      <c r="J344" s="96"/>
      <c r="K344" s="97">
        <v>23.8</v>
      </c>
      <c r="L344" s="97">
        <v>23.8</v>
      </c>
      <c r="M344" s="97">
        <v>23.8</v>
      </c>
      <c r="N344" s="97">
        <v>23.8</v>
      </c>
      <c r="O344" s="97">
        <v>23.8</v>
      </c>
      <c r="P344" s="97">
        <v>23.8</v>
      </c>
      <c r="Q344" s="76"/>
      <c r="R344" s="76" t="s">
        <v>2325</v>
      </c>
      <c r="S344" s="76" t="s">
        <v>2325</v>
      </c>
      <c r="T344" s="76"/>
      <c r="U344" s="260">
        <f t="shared" si="71"/>
        <v>23.8</v>
      </c>
      <c r="V344" s="260">
        <f t="shared" si="71"/>
        <v>23.8</v>
      </c>
      <c r="W344" s="260">
        <f t="shared" si="71"/>
        <v>23.8</v>
      </c>
      <c r="X344" s="260">
        <f t="shared" si="71"/>
        <v>23.8</v>
      </c>
      <c r="Y344" s="260">
        <f t="shared" si="71"/>
        <v>23.8</v>
      </c>
      <c r="Z344" s="260">
        <f t="shared" si="71"/>
        <v>23.8</v>
      </c>
      <c r="AA344" s="260">
        <f t="shared" si="71"/>
        <v>23.8</v>
      </c>
      <c r="AB344" s="260">
        <f t="shared" si="71"/>
        <v>23.8</v>
      </c>
      <c r="AC344" s="76"/>
      <c r="AD344" s="76"/>
      <c r="AE344" s="76"/>
      <c r="AF344" s="97">
        <v>1</v>
      </c>
      <c r="AG344" s="97">
        <v>1</v>
      </c>
      <c r="AH344" s="73"/>
      <c r="AI344" s="57"/>
      <c r="AJ344" s="45"/>
      <c r="AK344" s="45"/>
      <c r="AL344" s="45"/>
    </row>
    <row r="345" spans="1:38" outlineLevel="2" x14ac:dyDescent="0.25">
      <c r="A345" s="45"/>
      <c r="B345" s="54"/>
      <c r="C345" s="47">
        <f t="shared" si="68"/>
        <v>3</v>
      </c>
      <c r="D345" s="73"/>
      <c r="E345" s="70"/>
      <c r="F345" s="70" t="s">
        <v>2919</v>
      </c>
      <c r="G345" s="73"/>
      <c r="H345" s="76" t="s">
        <v>2927</v>
      </c>
      <c r="I345" s="96" t="s">
        <v>2324</v>
      </c>
      <c r="J345" s="96"/>
      <c r="K345" s="97">
        <v>23.8</v>
      </c>
      <c r="L345" s="97">
        <v>23.8</v>
      </c>
      <c r="M345" s="97"/>
      <c r="N345" s="97"/>
      <c r="O345" s="97"/>
      <c r="P345" s="97"/>
      <c r="Q345" s="76"/>
      <c r="R345" s="76" t="s">
        <v>2325</v>
      </c>
      <c r="S345" s="76" t="s">
        <v>2325</v>
      </c>
      <c r="T345" s="76"/>
      <c r="U345" s="260">
        <f t="shared" si="71"/>
        <v>23.8</v>
      </c>
      <c r="V345" s="260">
        <f t="shared" si="71"/>
        <v>23.8</v>
      </c>
      <c r="W345" s="260">
        <f t="shared" si="71"/>
        <v>23.8</v>
      </c>
      <c r="X345" s="260">
        <f t="shared" si="71"/>
        <v>23.8</v>
      </c>
      <c r="Y345" s="260">
        <f t="shared" si="71"/>
        <v>23.8</v>
      </c>
      <c r="Z345" s="260">
        <f t="shared" si="71"/>
        <v>23.8</v>
      </c>
      <c r="AA345" s="260">
        <f t="shared" si="71"/>
        <v>23.8</v>
      </c>
      <c r="AB345" s="260">
        <f t="shared" si="71"/>
        <v>23.8</v>
      </c>
      <c r="AC345" s="76"/>
      <c r="AD345" s="76"/>
      <c r="AE345" s="76"/>
      <c r="AF345" s="97">
        <v>1</v>
      </c>
      <c r="AG345" s="97">
        <v>1</v>
      </c>
      <c r="AH345" s="73"/>
      <c r="AI345" s="57"/>
      <c r="AJ345" s="45"/>
      <c r="AK345" s="45"/>
      <c r="AL345" s="45"/>
    </row>
    <row r="346" spans="1:38" outlineLevel="2" x14ac:dyDescent="0.25">
      <c r="A346" s="45"/>
      <c r="B346" s="54"/>
      <c r="C346" s="47">
        <f t="shared" si="68"/>
        <v>3</v>
      </c>
      <c r="D346" s="73"/>
      <c r="E346" s="70"/>
      <c r="F346" s="70" t="s">
        <v>2920</v>
      </c>
      <c r="G346" s="73"/>
      <c r="H346" s="76" t="s">
        <v>2936</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 t="shared" si="68"/>
        <v>3</v>
      </c>
      <c r="D347" s="73"/>
      <c r="E347" s="70"/>
      <c r="F347" s="70" t="s">
        <v>2921</v>
      </c>
      <c r="G347" s="73"/>
      <c r="H347" s="76" t="s">
        <v>2937</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25">
      <c r="A348" s="45"/>
      <c r="B348" s="54"/>
      <c r="C348" s="47">
        <f t="shared" si="68"/>
        <v>3</v>
      </c>
      <c r="D348" s="73"/>
      <c r="E348" s="70"/>
      <c r="F348" s="70" t="s">
        <v>2922</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2">INDEX($K348:$Q348,1,U$43)</f>
        <v>0.9</v>
      </c>
      <c r="V348" s="260">
        <f t="shared" si="72"/>
        <v>0.9</v>
      </c>
      <c r="W348" s="260">
        <f t="shared" si="72"/>
        <v>0.9</v>
      </c>
      <c r="X348" s="260">
        <f t="shared" si="72"/>
        <v>0.9</v>
      </c>
      <c r="Y348" s="260">
        <f t="shared" si="72"/>
        <v>0.9</v>
      </c>
      <c r="Z348" s="260">
        <f t="shared" si="72"/>
        <v>0.9</v>
      </c>
      <c r="AA348" s="260">
        <f t="shared" si="72"/>
        <v>0.9</v>
      </c>
      <c r="AB348" s="260">
        <f t="shared" si="72"/>
        <v>0.9</v>
      </c>
      <c r="AC348" s="76"/>
      <c r="AD348" s="76"/>
      <c r="AE348" s="76"/>
      <c r="AF348" s="97">
        <v>1</v>
      </c>
      <c r="AG348" s="97">
        <v>1</v>
      </c>
      <c r="AH348" s="73"/>
      <c r="AI348" s="57"/>
      <c r="AJ348" s="45"/>
      <c r="AK348" s="45"/>
      <c r="AL348" s="45"/>
    </row>
    <row r="349" spans="1:38" outlineLevel="2" x14ac:dyDescent="0.25">
      <c r="A349" s="45"/>
      <c r="B349" s="54"/>
      <c r="C349" s="47">
        <f t="shared" si="68"/>
        <v>3</v>
      </c>
      <c r="D349" s="73"/>
      <c r="E349" s="70"/>
      <c r="F349" s="70" t="s">
        <v>2923</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2"/>
        <v>0.21</v>
      </c>
      <c r="V349" s="260">
        <f t="shared" si="72"/>
        <v>0.21</v>
      </c>
      <c r="W349" s="260">
        <f t="shared" si="72"/>
        <v>0.21</v>
      </c>
      <c r="X349" s="260">
        <f t="shared" si="72"/>
        <v>0.21</v>
      </c>
      <c r="Y349" s="260">
        <f t="shared" si="72"/>
        <v>0.21</v>
      </c>
      <c r="Z349" s="260">
        <f t="shared" si="72"/>
        <v>0.21</v>
      </c>
      <c r="AA349" s="260">
        <f t="shared" si="72"/>
        <v>0.21</v>
      </c>
      <c r="AB349" s="260">
        <f t="shared" si="72"/>
        <v>0.21</v>
      </c>
      <c r="AC349" s="76"/>
      <c r="AD349" s="76"/>
      <c r="AE349" s="76"/>
      <c r="AF349" s="97">
        <v>1</v>
      </c>
      <c r="AG349" s="97">
        <v>1</v>
      </c>
      <c r="AH349" s="73"/>
      <c r="AI349" s="57"/>
      <c r="AJ349" s="45"/>
      <c r="AK349" s="45"/>
      <c r="AL349" s="45"/>
    </row>
    <row r="350" spans="1:38" outlineLevel="2" x14ac:dyDescent="0.25">
      <c r="A350" s="45"/>
      <c r="B350" s="54"/>
      <c r="C350" s="47">
        <f t="shared" si="68"/>
        <v>3</v>
      </c>
      <c r="D350" s="73"/>
      <c r="E350" s="70"/>
      <c r="F350" s="70" t="s">
        <v>2924</v>
      </c>
      <c r="G350" s="73"/>
      <c r="H350" s="76" t="s">
        <v>2929</v>
      </c>
      <c r="I350" s="96" t="s">
        <v>570</v>
      </c>
      <c r="J350" s="96"/>
      <c r="K350" s="97">
        <v>0.157</v>
      </c>
      <c r="L350" s="97">
        <v>0.157</v>
      </c>
      <c r="M350" s="97">
        <v>0.157</v>
      </c>
      <c r="N350" s="97">
        <v>0.157</v>
      </c>
      <c r="O350" s="97">
        <v>0.157</v>
      </c>
      <c r="P350" s="97">
        <v>0.157</v>
      </c>
      <c r="Q350" s="76"/>
      <c r="R350" s="76" t="s">
        <v>2930</v>
      </c>
      <c r="S350" s="76"/>
      <c r="T350" s="76"/>
      <c r="U350" s="260">
        <f t="shared" si="72"/>
        <v>0.157</v>
      </c>
      <c r="V350" s="260">
        <f t="shared" si="72"/>
        <v>0.157</v>
      </c>
      <c r="W350" s="260">
        <f t="shared" si="72"/>
        <v>0.157</v>
      </c>
      <c r="X350" s="260">
        <f t="shared" si="72"/>
        <v>0.157</v>
      </c>
      <c r="Y350" s="260">
        <f t="shared" si="72"/>
        <v>0.157</v>
      </c>
      <c r="Z350" s="260">
        <f t="shared" si="72"/>
        <v>0.157</v>
      </c>
      <c r="AA350" s="260">
        <f t="shared" si="72"/>
        <v>0.157</v>
      </c>
      <c r="AB350" s="260">
        <f t="shared" si="72"/>
        <v>0.157</v>
      </c>
      <c r="AC350" s="76"/>
      <c r="AD350" s="76"/>
      <c r="AE350" s="76"/>
      <c r="AF350" s="97">
        <v>1</v>
      </c>
      <c r="AG350" s="97">
        <v>1</v>
      </c>
      <c r="AH350" s="73"/>
      <c r="AI350" s="57"/>
      <c r="AJ350" s="45"/>
      <c r="AK350" s="45"/>
      <c r="AL350" s="45"/>
    </row>
    <row r="351" spans="1:38" outlineLevel="2" x14ac:dyDescent="0.25">
      <c r="A351" s="45"/>
      <c r="B351" s="54"/>
      <c r="C351" s="47">
        <f t="shared" si="68"/>
        <v>3</v>
      </c>
      <c r="D351" s="73"/>
      <c r="E351" s="70"/>
      <c r="F351" s="70" t="s">
        <v>2935</v>
      </c>
      <c r="G351" s="73"/>
      <c r="H351" s="76" t="s">
        <v>2928</v>
      </c>
      <c r="I351" s="96" t="s">
        <v>570</v>
      </c>
      <c r="J351" s="96"/>
      <c r="K351" s="97">
        <v>0.85</v>
      </c>
      <c r="L351" s="97">
        <v>0.85</v>
      </c>
      <c r="M351" s="97"/>
      <c r="N351" s="97"/>
      <c r="O351" s="97"/>
      <c r="P351" s="97"/>
      <c r="Q351" s="76"/>
      <c r="R351" s="76" t="s">
        <v>2934</v>
      </c>
      <c r="S351" s="76"/>
      <c r="T351" s="76"/>
      <c r="U351" s="260">
        <f t="shared" si="72"/>
        <v>0.85</v>
      </c>
      <c r="V351" s="260">
        <f t="shared" si="72"/>
        <v>0.85</v>
      </c>
      <c r="W351" s="260">
        <f t="shared" si="72"/>
        <v>0.85</v>
      </c>
      <c r="X351" s="260">
        <f t="shared" si="72"/>
        <v>0.85</v>
      </c>
      <c r="Y351" s="260">
        <f t="shared" si="72"/>
        <v>0.85</v>
      </c>
      <c r="Z351" s="260">
        <f t="shared" si="72"/>
        <v>0.85</v>
      </c>
      <c r="AA351" s="260">
        <f t="shared" si="72"/>
        <v>0.85</v>
      </c>
      <c r="AB351" s="260">
        <f t="shared" si="72"/>
        <v>0.85</v>
      </c>
      <c r="AC351" s="76"/>
      <c r="AD351" s="76"/>
      <c r="AE351" s="76"/>
      <c r="AF351" s="97">
        <v>1</v>
      </c>
      <c r="AG351" s="97">
        <v>1</v>
      </c>
      <c r="AH351" s="73"/>
      <c r="AI351" s="57"/>
      <c r="AJ351" s="45"/>
      <c r="AK351" s="45"/>
      <c r="AL351" s="45"/>
    </row>
    <row r="352" spans="1:38" outlineLevel="2" x14ac:dyDescent="0.25">
      <c r="A352" s="45"/>
      <c r="B352" s="54"/>
      <c r="C352" s="47">
        <f t="shared" si="68"/>
        <v>3</v>
      </c>
      <c r="D352" s="73"/>
      <c r="E352" s="70"/>
      <c r="F352" s="70" t="s">
        <v>2970</v>
      </c>
      <c r="G352" s="73"/>
      <c r="H352" s="76" t="s">
        <v>2936</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25">
      <c r="A353" s="45"/>
      <c r="B353" s="54"/>
      <c r="C353" s="47">
        <f t="shared" si="68"/>
        <v>3</v>
      </c>
      <c r="D353" s="73"/>
      <c r="E353" s="70"/>
      <c r="F353" s="70" t="s">
        <v>2971</v>
      </c>
      <c r="G353" s="73"/>
      <c r="H353" s="76" t="s">
        <v>2937</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25">
      <c r="A354" s="45"/>
      <c r="B354" s="54"/>
      <c r="C354" s="47">
        <f t="shared" si="68"/>
        <v>3</v>
      </c>
      <c r="D354" s="73"/>
      <c r="E354" s="70"/>
      <c r="F354" s="70" t="s">
        <v>2972</v>
      </c>
      <c r="G354" s="73"/>
      <c r="H354" s="76" t="s">
        <v>2980</v>
      </c>
      <c r="I354" s="96" t="s">
        <v>570</v>
      </c>
      <c r="J354" s="96"/>
      <c r="K354" s="97">
        <v>0.22600000000000001</v>
      </c>
      <c r="L354" s="97">
        <v>0.22600000000000001</v>
      </c>
      <c r="M354" s="97">
        <v>0.22600000000000001</v>
      </c>
      <c r="N354" s="97">
        <v>0.22600000000000001</v>
      </c>
      <c r="O354" s="97">
        <v>0.22600000000000001</v>
      </c>
      <c r="P354" s="97">
        <v>0.22600000000000001</v>
      </c>
      <c r="Q354" s="76"/>
      <c r="R354" s="76" t="s">
        <v>2956</v>
      </c>
      <c r="S354" s="76" t="s">
        <v>2956</v>
      </c>
      <c r="T354" s="76"/>
      <c r="U354" s="260">
        <f t="shared" ref="U354:AB359" si="73">INDEX($K354:$Q354,1,U$43)</f>
        <v>0.22600000000000001</v>
      </c>
      <c r="V354" s="260">
        <f t="shared" si="73"/>
        <v>0.22600000000000001</v>
      </c>
      <c r="W354" s="260">
        <f t="shared" si="73"/>
        <v>0.22600000000000001</v>
      </c>
      <c r="X354" s="260">
        <f t="shared" si="73"/>
        <v>0.22600000000000001</v>
      </c>
      <c r="Y354" s="260">
        <f t="shared" si="73"/>
        <v>0.22600000000000001</v>
      </c>
      <c r="Z354" s="260">
        <f t="shared" si="73"/>
        <v>0.22600000000000001</v>
      </c>
      <c r="AA354" s="260">
        <f t="shared" si="73"/>
        <v>0.22600000000000001</v>
      </c>
      <c r="AB354" s="260">
        <f t="shared" si="73"/>
        <v>0.22600000000000001</v>
      </c>
      <c r="AC354" s="76"/>
      <c r="AD354" s="76"/>
      <c r="AE354" s="76"/>
      <c r="AF354" s="97">
        <v>1</v>
      </c>
      <c r="AG354" s="97">
        <v>1</v>
      </c>
      <c r="AH354" s="73"/>
      <c r="AI354" s="57"/>
      <c r="AJ354" s="45"/>
      <c r="AK354" s="45"/>
      <c r="AL354" s="45"/>
    </row>
    <row r="355" spans="1:38" outlineLevel="2" x14ac:dyDescent="0.25">
      <c r="A355" s="45"/>
      <c r="B355" s="54"/>
      <c r="C355" s="47">
        <f t="shared" si="68"/>
        <v>3</v>
      </c>
      <c r="D355" s="73"/>
      <c r="E355" s="70"/>
      <c r="F355" s="70" t="s">
        <v>2973</v>
      </c>
      <c r="G355" s="73"/>
      <c r="H355" s="76" t="s">
        <v>2978</v>
      </c>
      <c r="I355" s="96" t="s">
        <v>570</v>
      </c>
      <c r="J355" s="96"/>
      <c r="K355" s="97">
        <v>0.05</v>
      </c>
      <c r="L355" s="97">
        <v>0.05</v>
      </c>
      <c r="M355" s="97">
        <v>0.05</v>
      </c>
      <c r="N355" s="97">
        <v>0.05</v>
      </c>
      <c r="O355" s="97">
        <v>0.05</v>
      </c>
      <c r="P355" s="97">
        <v>0.05</v>
      </c>
      <c r="Q355" s="76"/>
      <c r="R355" s="76" t="s">
        <v>2956</v>
      </c>
      <c r="S355" s="76" t="s">
        <v>2956</v>
      </c>
      <c r="T355" s="76"/>
      <c r="U355" s="260">
        <f t="shared" si="73"/>
        <v>0.05</v>
      </c>
      <c r="V355" s="260">
        <f t="shared" si="73"/>
        <v>0.05</v>
      </c>
      <c r="W355" s="260">
        <f t="shared" si="73"/>
        <v>0.05</v>
      </c>
      <c r="X355" s="260">
        <f t="shared" si="73"/>
        <v>0.05</v>
      </c>
      <c r="Y355" s="260">
        <f t="shared" si="73"/>
        <v>0.05</v>
      </c>
      <c r="Z355" s="260">
        <f t="shared" si="73"/>
        <v>0.05</v>
      </c>
      <c r="AA355" s="260">
        <f t="shared" si="73"/>
        <v>0.05</v>
      </c>
      <c r="AB355" s="260">
        <f t="shared" si="73"/>
        <v>0.05</v>
      </c>
      <c r="AC355" s="76"/>
      <c r="AD355" s="76"/>
      <c r="AE355" s="76"/>
      <c r="AF355" s="97">
        <v>1</v>
      </c>
      <c r="AG355" s="97">
        <v>1</v>
      </c>
      <c r="AH355" s="73"/>
      <c r="AI355" s="57"/>
      <c r="AJ355" s="45"/>
      <c r="AK355" s="45"/>
      <c r="AL355" s="45"/>
    </row>
    <row r="356" spans="1:38" outlineLevel="2" x14ac:dyDescent="0.25">
      <c r="A356" s="45"/>
      <c r="B356" s="54"/>
      <c r="C356" s="47">
        <f t="shared" si="68"/>
        <v>3</v>
      </c>
      <c r="D356" s="73"/>
      <c r="E356" s="70"/>
      <c r="F356" s="70" t="s">
        <v>2974</v>
      </c>
      <c r="G356" s="73"/>
      <c r="H356" s="76" t="s">
        <v>2979</v>
      </c>
      <c r="I356" s="96" t="s">
        <v>570</v>
      </c>
      <c r="J356" s="96"/>
      <c r="K356" s="97">
        <v>0.24859999999999999</v>
      </c>
      <c r="L356" s="97">
        <v>0.24859999999999999</v>
      </c>
      <c r="M356" s="97">
        <v>0.24859999999999999</v>
      </c>
      <c r="N356" s="97">
        <v>0.24859999999999999</v>
      </c>
      <c r="O356" s="97">
        <v>0.24859999999999999</v>
      </c>
      <c r="P356" s="97">
        <v>0.24859999999999999</v>
      </c>
      <c r="Q356" s="76"/>
      <c r="R356" s="76" t="s">
        <v>2956</v>
      </c>
      <c r="S356" s="76" t="s">
        <v>2956</v>
      </c>
      <c r="T356" s="76"/>
      <c r="U356" s="260">
        <f t="shared" si="73"/>
        <v>0.24859999999999999</v>
      </c>
      <c r="V356" s="260">
        <f t="shared" si="73"/>
        <v>0.24859999999999999</v>
      </c>
      <c r="W356" s="260">
        <f t="shared" si="73"/>
        <v>0.24859999999999999</v>
      </c>
      <c r="X356" s="260">
        <f t="shared" si="73"/>
        <v>0.24859999999999999</v>
      </c>
      <c r="Y356" s="260">
        <f t="shared" si="73"/>
        <v>0.24859999999999999</v>
      </c>
      <c r="Z356" s="260">
        <f t="shared" si="73"/>
        <v>0.24859999999999999</v>
      </c>
      <c r="AA356" s="260">
        <f t="shared" si="73"/>
        <v>0.24859999999999999</v>
      </c>
      <c r="AB356" s="260">
        <f t="shared" si="73"/>
        <v>0.24859999999999999</v>
      </c>
      <c r="AC356" s="76"/>
      <c r="AD356" s="76"/>
      <c r="AE356" s="76"/>
      <c r="AF356" s="97">
        <v>1</v>
      </c>
      <c r="AG356" s="97">
        <v>1</v>
      </c>
      <c r="AH356" s="73"/>
      <c r="AI356" s="57"/>
      <c r="AJ356" s="45"/>
      <c r="AK356" s="45"/>
      <c r="AL356" s="45"/>
    </row>
    <row r="357" spans="1:38" outlineLevel="2" x14ac:dyDescent="0.25">
      <c r="A357" s="45"/>
      <c r="B357" s="54"/>
      <c r="C357" s="47">
        <f t="shared" si="68"/>
        <v>3</v>
      </c>
      <c r="D357" s="73"/>
      <c r="E357" s="70"/>
      <c r="F357" s="70" t="s">
        <v>2975</v>
      </c>
      <c r="G357" s="73"/>
      <c r="H357" s="76" t="s">
        <v>2983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2956</v>
      </c>
      <c r="S357" s="76" t="s">
        <v>2956</v>
      </c>
      <c r="T357" s="76"/>
      <c r="U357" s="260">
        <f t="shared" si="73"/>
        <v>0.67600000000000005</v>
      </c>
      <c r="V357" s="260">
        <f t="shared" si="73"/>
        <v>0.67600000000000005</v>
      </c>
      <c r="W357" s="260">
        <f t="shared" si="73"/>
        <v>0.67600000000000005</v>
      </c>
      <c r="X357" s="260">
        <f t="shared" si="73"/>
        <v>0.67600000000000005</v>
      </c>
      <c r="Y357" s="260">
        <f t="shared" si="73"/>
        <v>0.67600000000000005</v>
      </c>
      <c r="Z357" s="260">
        <f t="shared" si="73"/>
        <v>0.67600000000000005</v>
      </c>
      <c r="AA357" s="260">
        <f t="shared" si="73"/>
        <v>0.67600000000000005</v>
      </c>
      <c r="AB357" s="260">
        <f t="shared" si="73"/>
        <v>0.67600000000000005</v>
      </c>
      <c r="AC357" s="76"/>
      <c r="AD357" s="76"/>
      <c r="AE357" s="76"/>
      <c r="AF357" s="97">
        <v>1</v>
      </c>
      <c r="AG357" s="97">
        <v>1</v>
      </c>
      <c r="AH357" s="73"/>
      <c r="AI357" s="57"/>
      <c r="AJ357" s="45"/>
      <c r="AK357" s="45"/>
      <c r="AL357" s="45"/>
    </row>
    <row r="358" spans="1:38" outlineLevel="2" x14ac:dyDescent="0.25">
      <c r="A358" s="45"/>
      <c r="B358" s="54"/>
      <c r="C358" s="47">
        <f t="shared" si="68"/>
        <v>3</v>
      </c>
      <c r="D358" s="73"/>
      <c r="E358" s="70"/>
      <c r="F358" s="70" t="s">
        <v>2976</v>
      </c>
      <c r="G358" s="73"/>
      <c r="H358" s="76" t="s">
        <v>2984</v>
      </c>
      <c r="I358" s="96" t="s">
        <v>570</v>
      </c>
      <c r="J358" s="96"/>
      <c r="K358" s="97">
        <v>2.0609999999999999</v>
      </c>
      <c r="L358" s="97">
        <v>2.0609999999999999</v>
      </c>
      <c r="M358" s="97">
        <v>2.0609999999999999</v>
      </c>
      <c r="N358" s="97">
        <v>2.0609999999999999</v>
      </c>
      <c r="O358" s="97">
        <v>2.0609999999999999</v>
      </c>
      <c r="P358" s="97">
        <v>2.0609999999999999</v>
      </c>
      <c r="Q358" s="76"/>
      <c r="R358" s="76" t="s">
        <v>2956</v>
      </c>
      <c r="S358" s="76" t="s">
        <v>2956</v>
      </c>
      <c r="T358" s="76"/>
      <c r="U358" s="260">
        <f t="shared" si="73"/>
        <v>2.0609999999999999</v>
      </c>
      <c r="V358" s="260">
        <f t="shared" si="73"/>
        <v>2.0609999999999999</v>
      </c>
      <c r="W358" s="260">
        <f t="shared" si="73"/>
        <v>2.0609999999999999</v>
      </c>
      <c r="X358" s="260">
        <f t="shared" si="73"/>
        <v>2.0609999999999999</v>
      </c>
      <c r="Y358" s="260">
        <f t="shared" si="73"/>
        <v>2.0609999999999999</v>
      </c>
      <c r="Z358" s="260">
        <f t="shared" si="73"/>
        <v>2.0609999999999999</v>
      </c>
      <c r="AA358" s="260">
        <f t="shared" si="73"/>
        <v>2.0609999999999999</v>
      </c>
      <c r="AB358" s="260">
        <f t="shared" si="73"/>
        <v>2.0609999999999999</v>
      </c>
      <c r="AC358" s="76"/>
      <c r="AD358" s="76"/>
      <c r="AE358" s="76"/>
      <c r="AF358" s="97">
        <v>1</v>
      </c>
      <c r="AG358" s="97">
        <v>1</v>
      </c>
      <c r="AH358" s="73"/>
      <c r="AI358" s="57"/>
      <c r="AJ358" s="45"/>
      <c r="AK358" s="45"/>
      <c r="AL358" s="45"/>
    </row>
    <row r="359" spans="1:38" outlineLevel="2" x14ac:dyDescent="0.25">
      <c r="A359" s="45"/>
      <c r="B359" s="54"/>
      <c r="C359" s="47">
        <f t="shared" si="68"/>
        <v>3</v>
      </c>
      <c r="D359" s="73"/>
      <c r="E359" s="70"/>
      <c r="F359" s="70" t="s">
        <v>2977</v>
      </c>
      <c r="G359" s="73"/>
      <c r="H359" s="76" t="s">
        <v>2985</v>
      </c>
      <c r="I359" s="96" t="s">
        <v>570</v>
      </c>
      <c r="J359" s="96"/>
      <c r="K359" s="97">
        <v>-0.53</v>
      </c>
      <c r="L359" s="97">
        <v>-0.53</v>
      </c>
      <c r="M359" s="97">
        <v>-0.53</v>
      </c>
      <c r="N359" s="97">
        <v>-0.53</v>
      </c>
      <c r="O359" s="97">
        <v>-0.53</v>
      </c>
      <c r="P359" s="97">
        <v>-0.53</v>
      </c>
      <c r="Q359" s="76"/>
      <c r="R359" s="76" t="s">
        <v>2956</v>
      </c>
      <c r="S359" s="76" t="s">
        <v>2956</v>
      </c>
      <c r="T359" s="76"/>
      <c r="U359" s="260">
        <f t="shared" si="73"/>
        <v>-0.53</v>
      </c>
      <c r="V359" s="260">
        <f t="shared" si="73"/>
        <v>-0.53</v>
      </c>
      <c r="W359" s="260">
        <f t="shared" si="73"/>
        <v>-0.53</v>
      </c>
      <c r="X359" s="260">
        <f t="shared" si="73"/>
        <v>-0.53</v>
      </c>
      <c r="Y359" s="260">
        <f t="shared" si="73"/>
        <v>-0.53</v>
      </c>
      <c r="Z359" s="260">
        <f t="shared" si="73"/>
        <v>-0.53</v>
      </c>
      <c r="AA359" s="260">
        <f t="shared" si="73"/>
        <v>-0.53</v>
      </c>
      <c r="AB359" s="260">
        <f t="shared" si="73"/>
        <v>-0.53</v>
      </c>
      <c r="AC359" s="76"/>
      <c r="AD359" s="76"/>
      <c r="AE359" s="76"/>
      <c r="AF359" s="97">
        <v>1</v>
      </c>
      <c r="AG359" s="97">
        <v>1</v>
      </c>
      <c r="AH359" s="73"/>
      <c r="AI359" s="57"/>
      <c r="AJ359" s="45"/>
      <c r="AK359" s="45"/>
      <c r="AL359" s="45"/>
    </row>
    <row r="360" spans="1:38" outlineLevel="1" x14ac:dyDescent="0.2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2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4">INDEX($K362:$Q362,1,U$43)</f>
        <v>1.84E-2</v>
      </c>
      <c r="V362" s="260">
        <f t="shared" si="74"/>
        <v>1.84E-2</v>
      </c>
      <c r="W362" s="260">
        <f t="shared" si="74"/>
        <v>1.84E-2</v>
      </c>
      <c r="X362" s="260">
        <f t="shared" si="74"/>
        <v>1.84E-2</v>
      </c>
      <c r="Y362" s="260">
        <f t="shared" si="74"/>
        <v>1.84E-2</v>
      </c>
      <c r="Z362" s="260">
        <f t="shared" si="74"/>
        <v>1.84E-2</v>
      </c>
      <c r="AA362" s="260">
        <f t="shared" si="74"/>
        <v>1.84E-2</v>
      </c>
      <c r="AB362" s="260">
        <f t="shared" si="74"/>
        <v>1.84E-2</v>
      </c>
      <c r="AC362" s="76"/>
      <c r="AD362" s="76"/>
      <c r="AE362" s="76"/>
      <c r="AF362" s="97">
        <v>1</v>
      </c>
      <c r="AG362" s="97">
        <v>1</v>
      </c>
      <c r="AH362" s="73"/>
      <c r="AI362" s="57"/>
      <c r="AJ362" s="45"/>
      <c r="AK362" s="45"/>
      <c r="AL362" s="45"/>
    </row>
    <row r="363" spans="1:38" outlineLevel="2" x14ac:dyDescent="0.2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4"/>
        <v>13</v>
      </c>
      <c r="V363" s="260">
        <f t="shared" si="74"/>
        <v>13</v>
      </c>
      <c r="W363" s="260">
        <f t="shared" si="74"/>
        <v>13</v>
      </c>
      <c r="X363" s="260">
        <f t="shared" si="74"/>
        <v>13</v>
      </c>
      <c r="Y363" s="260">
        <f t="shared" si="74"/>
        <v>13</v>
      </c>
      <c r="Z363" s="260">
        <f t="shared" si="74"/>
        <v>13</v>
      </c>
      <c r="AA363" s="260">
        <f t="shared" si="74"/>
        <v>13</v>
      </c>
      <c r="AB363" s="260">
        <f t="shared" si="74"/>
        <v>13</v>
      </c>
      <c r="AC363" s="76"/>
      <c r="AD363" s="76"/>
      <c r="AE363" s="76"/>
      <c r="AF363" s="97">
        <v>1</v>
      </c>
      <c r="AG363" s="97">
        <v>1</v>
      </c>
      <c r="AH363" s="73"/>
      <c r="AI363" s="57"/>
      <c r="AJ363" s="45"/>
      <c r="AK363" s="45"/>
      <c r="AL363" s="45"/>
    </row>
    <row r="364" spans="1:38" outlineLevel="2" x14ac:dyDescent="0.2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4"/>
        <v>7.52</v>
      </c>
      <c r="V364" s="260">
        <f t="shared" si="74"/>
        <v>7.52</v>
      </c>
      <c r="W364" s="260">
        <f t="shared" si="74"/>
        <v>7.52</v>
      </c>
      <c r="X364" s="260">
        <f t="shared" si="74"/>
        <v>7.52</v>
      </c>
      <c r="Y364" s="260">
        <f t="shared" si="74"/>
        <v>7.52</v>
      </c>
      <c r="Z364" s="260">
        <f t="shared" si="74"/>
        <v>7.52</v>
      </c>
      <c r="AA364" s="260">
        <f t="shared" si="74"/>
        <v>7.52</v>
      </c>
      <c r="AB364" s="260">
        <f t="shared" si="74"/>
        <v>7.52</v>
      </c>
      <c r="AC364" s="76"/>
      <c r="AD364" s="76"/>
      <c r="AE364" s="76"/>
      <c r="AF364" s="97">
        <v>1</v>
      </c>
      <c r="AG364" s="97">
        <v>1</v>
      </c>
      <c r="AH364" s="73"/>
      <c r="AI364" s="57"/>
      <c r="AJ364" s="45"/>
      <c r="AK364" s="45"/>
      <c r="AL364" s="45"/>
    </row>
    <row r="365" spans="1:38" outlineLevel="2" x14ac:dyDescent="0.2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4"/>
        <v>23.7</v>
      </c>
      <c r="V365" s="260">
        <f t="shared" si="74"/>
        <v>23.7</v>
      </c>
      <c r="W365" s="260">
        <f t="shared" si="74"/>
        <v>23.7</v>
      </c>
      <c r="X365" s="260">
        <f t="shared" si="74"/>
        <v>23.7</v>
      </c>
      <c r="Y365" s="260">
        <f t="shared" si="74"/>
        <v>23.7</v>
      </c>
      <c r="Z365" s="260">
        <f t="shared" si="74"/>
        <v>23.7</v>
      </c>
      <c r="AA365" s="260">
        <f t="shared" si="74"/>
        <v>23.7</v>
      </c>
      <c r="AB365" s="260">
        <f t="shared" si="74"/>
        <v>23.7</v>
      </c>
      <c r="AC365" s="76"/>
      <c r="AD365" s="76"/>
      <c r="AE365" s="76"/>
      <c r="AF365" s="97">
        <v>1</v>
      </c>
      <c r="AG365" s="97">
        <v>1</v>
      </c>
      <c r="AH365" s="73"/>
      <c r="AI365" s="57"/>
      <c r="AJ365" s="45"/>
      <c r="AK365" s="45"/>
      <c r="AL365" s="45"/>
    </row>
    <row r="366" spans="1:38" outlineLevel="2" x14ac:dyDescent="0.2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4"/>
        <v>3.36</v>
      </c>
      <c r="V366" s="260">
        <f t="shared" si="74"/>
        <v>3.36</v>
      </c>
      <c r="W366" s="260">
        <f t="shared" si="74"/>
        <v>3.36</v>
      </c>
      <c r="X366" s="260">
        <f t="shared" si="74"/>
        <v>3.36</v>
      </c>
      <c r="Y366" s="260">
        <f t="shared" si="74"/>
        <v>3.36</v>
      </c>
      <c r="Z366" s="260">
        <f t="shared" si="74"/>
        <v>3.36</v>
      </c>
      <c r="AA366" s="260">
        <f t="shared" si="74"/>
        <v>3.36</v>
      </c>
      <c r="AB366" s="260">
        <f t="shared" si="74"/>
        <v>3.36</v>
      </c>
      <c r="AC366" s="76"/>
      <c r="AD366" s="76"/>
      <c r="AE366" s="76"/>
      <c r="AF366" s="97">
        <v>1</v>
      </c>
      <c r="AG366" s="97">
        <v>1</v>
      </c>
      <c r="AH366" s="73"/>
      <c r="AI366" s="57"/>
      <c r="AJ366" s="45"/>
      <c r="AK366" s="45"/>
      <c r="AL366" s="45"/>
    </row>
    <row r="367" spans="1:38" outlineLevel="1" x14ac:dyDescent="0.2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2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2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5">INDEX($K369:$Q369,1,U$43)</f>
        <v>9.375E-2</v>
      </c>
      <c r="V369" s="260">
        <f t="shared" si="75"/>
        <v>9.375E-2</v>
      </c>
      <c r="W369" s="260">
        <f t="shared" si="75"/>
        <v>9.375E-2</v>
      </c>
      <c r="X369" s="260">
        <f t="shared" si="75"/>
        <v>0.20499999999999999</v>
      </c>
      <c r="Y369" s="260">
        <f t="shared" si="75"/>
        <v>0.20499999999999999</v>
      </c>
      <c r="Z369" s="260">
        <f t="shared" si="75"/>
        <v>0.20499999999999999</v>
      </c>
      <c r="AA369" s="260">
        <f t="shared" si="75"/>
        <v>0.20499999999999999</v>
      </c>
      <c r="AB369" s="260">
        <f t="shared" si="75"/>
        <v>0.20499999999999999</v>
      </c>
      <c r="AC369" s="76"/>
      <c r="AD369" s="76"/>
      <c r="AE369" s="76"/>
      <c r="AF369" s="97">
        <v>1</v>
      </c>
      <c r="AG369" s="97">
        <v>1</v>
      </c>
      <c r="AH369" s="73"/>
      <c r="AI369" s="57"/>
      <c r="AJ369" s="45"/>
      <c r="AK369" s="45"/>
      <c r="AL369" s="45"/>
    </row>
    <row r="370" spans="1:38" hidden="1" outlineLevel="3" x14ac:dyDescent="0.2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25">
      <c r="A372" s="45"/>
      <c r="B372" s="54"/>
      <c r="C372" s="47">
        <f t="shared" ref="C372:C378" si="76">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77">INDEX($K372:$Q372,1,U$43)</f>
        <v>17</v>
      </c>
      <c r="V372" s="260">
        <f t="shared" si="77"/>
        <v>17</v>
      </c>
      <c r="W372" s="260">
        <f t="shared" si="77"/>
        <v>17</v>
      </c>
      <c r="X372" s="260">
        <f t="shared" si="77"/>
        <v>17</v>
      </c>
      <c r="Y372" s="260">
        <f t="shared" si="77"/>
        <v>17</v>
      </c>
      <c r="Z372" s="260">
        <f t="shared" si="77"/>
        <v>17</v>
      </c>
      <c r="AA372" s="260">
        <f t="shared" si="77"/>
        <v>17</v>
      </c>
      <c r="AB372" s="260">
        <f t="shared" si="77"/>
        <v>17</v>
      </c>
      <c r="AC372" s="76"/>
      <c r="AD372" s="76"/>
      <c r="AE372" s="76"/>
      <c r="AF372" s="97">
        <v>1</v>
      </c>
      <c r="AG372" s="97">
        <v>1</v>
      </c>
      <c r="AH372" s="73"/>
      <c r="AI372" s="57"/>
      <c r="AJ372" s="45"/>
      <c r="AK372" s="45"/>
      <c r="AL372" s="45"/>
    </row>
    <row r="373" spans="1:38" outlineLevel="2" x14ac:dyDescent="0.25">
      <c r="A373" s="45"/>
      <c r="B373" s="54"/>
      <c r="C373" s="47">
        <f t="shared" si="76"/>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2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2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25">
      <c r="A376" s="45"/>
      <c r="B376" s="54"/>
      <c r="C376" s="47">
        <f t="shared" si="76"/>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78">INDEX($K376:$Q376,1,U$43)</f>
        <v>8.219178082191781E-5</v>
      </c>
      <c r="V376" s="260">
        <f t="shared" si="78"/>
        <v>8.219178082191781E-5</v>
      </c>
      <c r="W376" s="260">
        <f t="shared" si="78"/>
        <v>8.219178082191781E-5</v>
      </c>
      <c r="X376" s="260">
        <f t="shared" si="78"/>
        <v>8.219178082191781E-5</v>
      </c>
      <c r="Y376" s="260">
        <f t="shared" si="78"/>
        <v>8.219178082191781E-5</v>
      </c>
      <c r="Z376" s="260">
        <f t="shared" si="78"/>
        <v>8.219178082191781E-5</v>
      </c>
      <c r="AA376" s="260">
        <f t="shared" si="78"/>
        <v>8.219178082191781E-5</v>
      </c>
      <c r="AB376" s="260">
        <f t="shared" si="78"/>
        <v>8.219178082191781E-5</v>
      </c>
      <c r="AC376" s="76"/>
      <c r="AD376" s="76"/>
      <c r="AE376" s="76"/>
      <c r="AF376" s="97">
        <v>1</v>
      </c>
      <c r="AG376" s="97">
        <v>1</v>
      </c>
      <c r="AH376" s="73"/>
      <c r="AI376" s="57"/>
      <c r="AJ376" s="45"/>
      <c r="AK376" s="45"/>
      <c r="AL376" s="45"/>
    </row>
    <row r="377" spans="1:38" outlineLevel="2" x14ac:dyDescent="0.25">
      <c r="A377" s="45"/>
      <c r="B377" s="54"/>
      <c r="C377" s="47">
        <f t="shared" si="76"/>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78"/>
        <v>0.3</v>
      </c>
      <c r="V377" s="260">
        <f t="shared" si="78"/>
        <v>0.3</v>
      </c>
      <c r="W377" s="260">
        <f t="shared" si="78"/>
        <v>0.3</v>
      </c>
      <c r="X377" s="260">
        <f t="shared" si="78"/>
        <v>0.3</v>
      </c>
      <c r="Y377" s="260">
        <f t="shared" si="78"/>
        <v>0.3</v>
      </c>
      <c r="Z377" s="260">
        <f t="shared" si="78"/>
        <v>0.3</v>
      </c>
      <c r="AA377" s="260">
        <f t="shared" si="78"/>
        <v>0.3</v>
      </c>
      <c r="AB377" s="260">
        <f t="shared" si="78"/>
        <v>0.3</v>
      </c>
      <c r="AC377" s="76"/>
      <c r="AD377" s="76"/>
      <c r="AE377" s="76"/>
      <c r="AF377" s="97">
        <v>1</v>
      </c>
      <c r="AG377" s="97">
        <v>1</v>
      </c>
      <c r="AH377" s="73"/>
      <c r="AI377" s="57"/>
      <c r="AJ377" s="45"/>
      <c r="AK377" s="45"/>
      <c r="AL377" s="45"/>
    </row>
    <row r="378" spans="1:38" outlineLevel="2" collapsed="1" x14ac:dyDescent="0.25">
      <c r="A378" s="45"/>
      <c r="B378" s="54"/>
      <c r="C378" s="47">
        <f t="shared" si="76"/>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78"/>
        <v>0.6</v>
      </c>
      <c r="V378" s="260">
        <f t="shared" si="78"/>
        <v>0.6</v>
      </c>
      <c r="W378" s="260">
        <f t="shared" si="78"/>
        <v>0.6</v>
      </c>
      <c r="X378" s="260">
        <f t="shared" si="78"/>
        <v>0.6</v>
      </c>
      <c r="Y378" s="260">
        <f t="shared" si="78"/>
        <v>0.6</v>
      </c>
      <c r="Z378" s="260">
        <f t="shared" si="78"/>
        <v>0.6</v>
      </c>
      <c r="AA378" s="260">
        <f t="shared" si="78"/>
        <v>0.6</v>
      </c>
      <c r="AB378" s="260">
        <f t="shared" si="78"/>
        <v>0.6</v>
      </c>
      <c r="AC378" s="76"/>
      <c r="AD378" s="76"/>
      <c r="AE378" s="76"/>
      <c r="AF378" s="97">
        <v>1</v>
      </c>
      <c r="AG378" s="97">
        <v>1</v>
      </c>
      <c r="AH378" s="73"/>
      <c r="AI378" s="57"/>
      <c r="AJ378" s="45"/>
      <c r="AK378" s="45"/>
      <c r="AL378" s="45"/>
    </row>
    <row r="379" spans="1:38" hidden="1" outlineLevel="3" x14ac:dyDescent="0.2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2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2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2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25">
      <c r="A387" s="45"/>
      <c r="B387" s="54"/>
      <c r="C387" s="47">
        <f t="shared" ref="C387:C401" si="79">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0">INDEX($K387:$Q387,1,U$43)</f>
        <v>0.1</v>
      </c>
      <c r="V387" s="260">
        <f t="shared" si="80"/>
        <v>0.1</v>
      </c>
      <c r="W387" s="260">
        <f t="shared" si="80"/>
        <v>0.1</v>
      </c>
      <c r="X387" s="260">
        <f t="shared" si="80"/>
        <v>0.1</v>
      </c>
      <c r="Y387" s="260">
        <f t="shared" si="80"/>
        <v>0.1</v>
      </c>
      <c r="Z387" s="260">
        <f t="shared" si="80"/>
        <v>0.1</v>
      </c>
      <c r="AA387" s="260">
        <f t="shared" si="80"/>
        <v>0.1</v>
      </c>
      <c r="AB387" s="260">
        <f t="shared" si="80"/>
        <v>0.1</v>
      </c>
      <c r="AC387" s="76"/>
      <c r="AD387" s="76"/>
      <c r="AE387" s="76"/>
      <c r="AF387" s="97">
        <v>1</v>
      </c>
      <c r="AG387" s="97">
        <v>1</v>
      </c>
      <c r="AH387" s="73"/>
      <c r="AI387" s="57"/>
      <c r="AJ387" s="45"/>
      <c r="AK387" s="45"/>
      <c r="AL387" s="45"/>
    </row>
    <row r="388" spans="1:38" outlineLevel="2" x14ac:dyDescent="0.25">
      <c r="A388" s="45"/>
      <c r="B388" s="54"/>
      <c r="C388" s="47">
        <f t="shared" si="79"/>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1">0.1/365</f>
        <v>2.7397260273972606E-4</v>
      </c>
      <c r="W388" s="97">
        <f t="shared" si="81"/>
        <v>2.7397260273972606E-4</v>
      </c>
      <c r="X388" s="97">
        <f t="shared" si="81"/>
        <v>2.7397260273972606E-4</v>
      </c>
      <c r="Y388" s="97">
        <f t="shared" si="81"/>
        <v>2.7397260273972606E-4</v>
      </c>
      <c r="Z388" s="97">
        <f t="shared" si="81"/>
        <v>2.7397260273972606E-4</v>
      </c>
      <c r="AA388" s="97">
        <f t="shared" si="81"/>
        <v>2.7397260273972606E-4</v>
      </c>
      <c r="AB388" s="97">
        <f t="shared" si="81"/>
        <v>2.7397260273972606E-4</v>
      </c>
      <c r="AC388" s="76"/>
      <c r="AD388" s="97" t="s">
        <v>1100</v>
      </c>
      <c r="AE388" s="76"/>
      <c r="AF388" s="97">
        <v>1</v>
      </c>
      <c r="AG388" s="97">
        <v>1</v>
      </c>
      <c r="AH388" s="73"/>
      <c r="AI388" s="57"/>
      <c r="AJ388" s="45"/>
      <c r="AK388" s="45"/>
      <c r="AL388" s="45"/>
    </row>
    <row r="389" spans="1:38" outlineLevel="2" x14ac:dyDescent="0.25">
      <c r="A389" s="45"/>
      <c r="B389" s="54"/>
      <c r="C389" s="47">
        <f t="shared" si="79"/>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2">INDEX($K389:$Q389,1,U$43)</f>
        <v>300</v>
      </c>
      <c r="V389" s="260">
        <f t="shared" si="82"/>
        <v>300</v>
      </c>
      <c r="W389" s="260">
        <f t="shared" si="82"/>
        <v>300</v>
      </c>
      <c r="X389" s="260">
        <f t="shared" si="82"/>
        <v>300</v>
      </c>
      <c r="Y389" s="260">
        <f t="shared" si="82"/>
        <v>300</v>
      </c>
      <c r="Z389" s="260">
        <f t="shared" si="82"/>
        <v>300</v>
      </c>
      <c r="AA389" s="260">
        <f t="shared" si="82"/>
        <v>300</v>
      </c>
      <c r="AB389" s="260">
        <f t="shared" si="82"/>
        <v>300</v>
      </c>
      <c r="AC389" s="76"/>
      <c r="AD389" s="76"/>
      <c r="AE389" s="76"/>
      <c r="AF389" s="97">
        <v>1</v>
      </c>
      <c r="AG389" s="97">
        <v>1</v>
      </c>
      <c r="AH389" s="73"/>
      <c r="AI389" s="57"/>
      <c r="AJ389" s="45"/>
      <c r="AK389" s="45"/>
      <c r="AL389" s="45"/>
    </row>
    <row r="390" spans="1:38" outlineLevel="2" x14ac:dyDescent="0.25">
      <c r="A390" s="45"/>
      <c r="B390" s="54"/>
      <c r="C390" s="47">
        <f t="shared" si="79"/>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2"/>
        <v>365</v>
      </c>
      <c r="V390" s="260">
        <f t="shared" si="82"/>
        <v>365</v>
      </c>
      <c r="W390" s="260">
        <f t="shared" si="82"/>
        <v>365</v>
      </c>
      <c r="X390" s="260">
        <f t="shared" si="82"/>
        <v>365</v>
      </c>
      <c r="Y390" s="260">
        <f t="shared" si="82"/>
        <v>365</v>
      </c>
      <c r="Z390" s="260">
        <f t="shared" si="82"/>
        <v>365</v>
      </c>
      <c r="AA390" s="260">
        <f t="shared" si="82"/>
        <v>365</v>
      </c>
      <c r="AB390" s="260">
        <f t="shared" si="82"/>
        <v>365</v>
      </c>
      <c r="AC390" s="76"/>
      <c r="AD390" s="76"/>
      <c r="AE390" s="76"/>
      <c r="AF390" s="97">
        <v>1</v>
      </c>
      <c r="AG390" s="97">
        <v>1</v>
      </c>
      <c r="AH390" s="73"/>
      <c r="AI390" s="57"/>
      <c r="AJ390" s="45"/>
      <c r="AK390" s="45"/>
      <c r="AL390" s="45"/>
    </row>
    <row r="391" spans="1:38" outlineLevel="2" x14ac:dyDescent="0.25">
      <c r="A391" s="45"/>
      <c r="B391" s="54"/>
      <c r="C391" s="47">
        <f t="shared" si="79"/>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2"/>
        <v>0.2</v>
      </c>
      <c r="V391" s="260">
        <f t="shared" si="82"/>
        <v>0.2</v>
      </c>
      <c r="W391" s="260">
        <f t="shared" si="82"/>
        <v>0.2</v>
      </c>
      <c r="X391" s="260">
        <f t="shared" si="82"/>
        <v>0.2</v>
      </c>
      <c r="Y391" s="260">
        <f t="shared" si="82"/>
        <v>0.2</v>
      </c>
      <c r="Z391" s="260">
        <f t="shared" si="82"/>
        <v>0.2</v>
      </c>
      <c r="AA391" s="260">
        <f t="shared" si="82"/>
        <v>0.2</v>
      </c>
      <c r="AB391" s="260">
        <f t="shared" si="82"/>
        <v>0.2</v>
      </c>
      <c r="AC391" s="76"/>
      <c r="AD391" s="76"/>
      <c r="AE391" s="76"/>
      <c r="AF391" s="97">
        <v>1</v>
      </c>
      <c r="AG391" s="97">
        <v>1</v>
      </c>
      <c r="AH391" s="73"/>
      <c r="AI391" s="57"/>
      <c r="AJ391" s="45"/>
      <c r="AK391" s="45"/>
      <c r="AL391" s="45"/>
    </row>
    <row r="392" spans="1:38" outlineLevel="2" x14ac:dyDescent="0.25">
      <c r="A392" s="45"/>
      <c r="B392" s="54"/>
      <c r="C392" s="47">
        <f t="shared" si="79"/>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2"/>
        <v>0.5</v>
      </c>
      <c r="V392" s="260">
        <f t="shared" si="82"/>
        <v>0.5</v>
      </c>
      <c r="W392" s="260">
        <f t="shared" si="82"/>
        <v>0.5</v>
      </c>
      <c r="X392" s="260">
        <f t="shared" si="82"/>
        <v>0.5</v>
      </c>
      <c r="Y392" s="260">
        <f t="shared" si="82"/>
        <v>0.5</v>
      </c>
      <c r="Z392" s="260">
        <f t="shared" si="82"/>
        <v>0.5</v>
      </c>
      <c r="AA392" s="260">
        <f t="shared" si="82"/>
        <v>0.5</v>
      </c>
      <c r="AB392" s="260">
        <f t="shared" si="82"/>
        <v>0.5</v>
      </c>
      <c r="AC392" s="76"/>
      <c r="AD392" s="76"/>
      <c r="AE392" s="76"/>
      <c r="AF392" s="97">
        <v>1</v>
      </c>
      <c r="AG392" s="97">
        <v>1</v>
      </c>
      <c r="AH392" s="73"/>
      <c r="AI392" s="57"/>
      <c r="AJ392" s="45"/>
      <c r="AK392" s="45"/>
      <c r="AL392" s="45"/>
    </row>
    <row r="393" spans="1:38" outlineLevel="2" x14ac:dyDescent="0.25">
      <c r="A393" s="45"/>
      <c r="B393" s="54"/>
      <c r="C393" s="47">
        <f t="shared" si="79"/>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2"/>
        <v>0.1</v>
      </c>
      <c r="V393" s="260">
        <f t="shared" si="82"/>
        <v>0.1</v>
      </c>
      <c r="W393" s="260">
        <f t="shared" si="82"/>
        <v>0.1</v>
      </c>
      <c r="X393" s="260">
        <f t="shared" si="82"/>
        <v>0</v>
      </c>
      <c r="Y393" s="260">
        <f t="shared" si="82"/>
        <v>0</v>
      </c>
      <c r="Z393" s="260">
        <f t="shared" si="82"/>
        <v>0</v>
      </c>
      <c r="AA393" s="260">
        <f t="shared" si="82"/>
        <v>0</v>
      </c>
      <c r="AB393" s="260">
        <f t="shared" si="82"/>
        <v>0</v>
      </c>
      <c r="AC393" s="76"/>
      <c r="AD393" s="76"/>
      <c r="AE393" s="76"/>
      <c r="AF393" s="97">
        <v>1</v>
      </c>
      <c r="AG393" s="97">
        <v>1</v>
      </c>
      <c r="AH393" s="73"/>
      <c r="AI393" s="57"/>
      <c r="AJ393" s="45"/>
      <c r="AK393" s="45"/>
      <c r="AL393" s="45"/>
    </row>
    <row r="394" spans="1:38" outlineLevel="2" x14ac:dyDescent="0.25">
      <c r="A394" s="45"/>
      <c r="B394" s="54"/>
      <c r="C394" s="47">
        <f t="shared" si="79"/>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2"/>
        <v>0.03</v>
      </c>
      <c r="V394" s="260">
        <f t="shared" si="82"/>
        <v>0.03</v>
      </c>
      <c r="W394" s="260">
        <f t="shared" si="82"/>
        <v>0.03</v>
      </c>
      <c r="X394" s="260">
        <f t="shared" si="82"/>
        <v>0</v>
      </c>
      <c r="Y394" s="260">
        <f t="shared" si="82"/>
        <v>0</v>
      </c>
      <c r="Z394" s="260">
        <f t="shared" si="82"/>
        <v>0</v>
      </c>
      <c r="AA394" s="260">
        <f t="shared" si="82"/>
        <v>0</v>
      </c>
      <c r="AB394" s="260">
        <f t="shared" si="82"/>
        <v>0</v>
      </c>
      <c r="AC394" s="76"/>
      <c r="AD394" s="76"/>
      <c r="AE394" s="76"/>
      <c r="AF394" s="97">
        <v>1</v>
      </c>
      <c r="AG394" s="97">
        <v>1</v>
      </c>
      <c r="AH394" s="73"/>
      <c r="AI394" s="57"/>
      <c r="AJ394" s="45"/>
      <c r="AK394" s="45"/>
      <c r="AL394" s="45"/>
    </row>
    <row r="395" spans="1:38" outlineLevel="2" x14ac:dyDescent="0.25">
      <c r="A395" s="45"/>
      <c r="B395" s="54"/>
      <c r="C395" s="47">
        <f t="shared" si="79"/>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2"/>
        <v>0.01</v>
      </c>
      <c r="V395" s="260">
        <f t="shared" si="82"/>
        <v>0.01</v>
      </c>
      <c r="W395" s="260">
        <f t="shared" si="82"/>
        <v>0.01</v>
      </c>
      <c r="X395" s="260">
        <f t="shared" si="82"/>
        <v>0</v>
      </c>
      <c r="Y395" s="260">
        <f t="shared" si="82"/>
        <v>0</v>
      </c>
      <c r="Z395" s="260">
        <f t="shared" si="82"/>
        <v>0</v>
      </c>
      <c r="AA395" s="260">
        <f t="shared" si="82"/>
        <v>0</v>
      </c>
      <c r="AB395" s="260">
        <f t="shared" si="82"/>
        <v>0</v>
      </c>
      <c r="AC395" s="76"/>
      <c r="AD395" s="76"/>
      <c r="AE395" s="76"/>
      <c r="AF395" s="97">
        <v>1</v>
      </c>
      <c r="AG395" s="97">
        <v>1</v>
      </c>
      <c r="AH395" s="73"/>
      <c r="AI395" s="57"/>
      <c r="AJ395" s="45"/>
      <c r="AK395" s="45"/>
      <c r="AL395" s="45"/>
    </row>
    <row r="396" spans="1:38" outlineLevel="2" x14ac:dyDescent="0.25">
      <c r="A396" s="45"/>
      <c r="B396" s="54"/>
      <c r="C396" s="47">
        <f t="shared" si="79"/>
        <v>3</v>
      </c>
      <c r="D396" s="73"/>
      <c r="E396" s="70"/>
      <c r="F396" s="70" t="s">
        <v>1115</v>
      </c>
      <c r="G396" s="73"/>
      <c r="H396" s="76" t="s">
        <v>1116</v>
      </c>
      <c r="I396" s="96" t="s">
        <v>570</v>
      </c>
      <c r="J396" s="96"/>
      <c r="K396" s="123">
        <v>0</v>
      </c>
      <c r="L396" s="97"/>
      <c r="M396" s="76"/>
      <c r="N396" s="76"/>
      <c r="O396" s="76"/>
      <c r="P396" s="76"/>
      <c r="Q396" s="76"/>
      <c r="R396" s="76"/>
      <c r="S396" s="76"/>
      <c r="T396" s="76"/>
      <c r="U396" s="260">
        <f t="shared" si="82"/>
        <v>0</v>
      </c>
      <c r="V396" s="260">
        <f t="shared" si="82"/>
        <v>0</v>
      </c>
      <c r="W396" s="260">
        <f t="shared" si="82"/>
        <v>0</v>
      </c>
      <c r="X396" s="260">
        <f t="shared" si="82"/>
        <v>0</v>
      </c>
      <c r="Y396" s="260">
        <f t="shared" si="82"/>
        <v>0</v>
      </c>
      <c r="Z396" s="260">
        <f t="shared" si="82"/>
        <v>0</v>
      </c>
      <c r="AA396" s="260">
        <f t="shared" si="82"/>
        <v>0</v>
      </c>
      <c r="AB396" s="260">
        <f t="shared" si="82"/>
        <v>0</v>
      </c>
      <c r="AC396" s="76"/>
      <c r="AD396" s="76"/>
      <c r="AE396" s="76"/>
      <c r="AF396" s="97">
        <v>1</v>
      </c>
      <c r="AG396" s="97">
        <v>1</v>
      </c>
      <c r="AH396" s="73"/>
      <c r="AI396" s="57"/>
      <c r="AJ396" s="45"/>
      <c r="AK396" s="45"/>
      <c r="AL396" s="45"/>
    </row>
    <row r="397" spans="1:38" outlineLevel="2" x14ac:dyDescent="0.25">
      <c r="A397" s="45"/>
      <c r="B397" s="54"/>
      <c r="C397" s="47">
        <f t="shared" si="79"/>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3">0.1/365</f>
        <v>2.7397260273972606E-4</v>
      </c>
      <c r="W397" s="97">
        <f t="shared" si="83"/>
        <v>2.7397260273972606E-4</v>
      </c>
      <c r="X397" s="97">
        <f t="shared" si="83"/>
        <v>2.7397260273972606E-4</v>
      </c>
      <c r="Y397" s="97">
        <f t="shared" si="83"/>
        <v>2.7397260273972606E-4</v>
      </c>
      <c r="Z397" s="97">
        <f t="shared" si="83"/>
        <v>2.7397260273972606E-4</v>
      </c>
      <c r="AA397" s="97">
        <f t="shared" si="83"/>
        <v>2.7397260273972606E-4</v>
      </c>
      <c r="AB397" s="97">
        <f t="shared" si="83"/>
        <v>2.7397260273972606E-4</v>
      </c>
      <c r="AC397" s="76"/>
      <c r="AD397" s="97" t="s">
        <v>1100</v>
      </c>
      <c r="AE397" s="76"/>
      <c r="AF397" s="97">
        <v>1</v>
      </c>
      <c r="AG397" s="97">
        <v>1</v>
      </c>
      <c r="AH397" s="73"/>
      <c r="AI397" s="57"/>
      <c r="AJ397" s="45"/>
      <c r="AK397" s="45"/>
      <c r="AL397" s="45"/>
    </row>
    <row r="398" spans="1:38" outlineLevel="2" x14ac:dyDescent="0.25">
      <c r="A398" s="45"/>
      <c r="B398" s="54"/>
      <c r="C398" s="47">
        <f t="shared" si="79"/>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25">
      <c r="A399" s="45"/>
      <c r="B399" s="54"/>
      <c r="C399" s="47">
        <f t="shared" si="79"/>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25">
      <c r="A400" s="45"/>
      <c r="B400" s="54"/>
      <c r="C400" s="47">
        <f t="shared" si="79"/>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25">
      <c r="A401" s="45"/>
      <c r="B401" s="54"/>
      <c r="C401" s="47">
        <f t="shared" si="79"/>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2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25">
      <c r="A403" s="45"/>
      <c r="B403" s="54"/>
      <c r="C403" s="47">
        <f t="shared" ref="C403:C466" si="84">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84"/>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84"/>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84"/>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84"/>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84"/>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84"/>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84"/>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84"/>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84"/>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84"/>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84"/>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84"/>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84"/>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84"/>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84"/>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25">
      <c r="A419" s="45"/>
      <c r="B419" s="54"/>
      <c r="C419" s="47">
        <f t="shared" si="84"/>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25">
      <c r="A420" s="45"/>
      <c r="B420" s="54"/>
      <c r="C420" s="47">
        <f t="shared" si="84"/>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25">
      <c r="A421" s="45"/>
      <c r="B421" s="54"/>
      <c r="C421" s="47">
        <f t="shared" si="84"/>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25">
      <c r="A422" s="45"/>
      <c r="B422" s="54"/>
      <c r="C422" s="47">
        <f t="shared" si="84"/>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collapsed="1" x14ac:dyDescent="0.25">
      <c r="A423" s="45"/>
      <c r="B423" s="54"/>
      <c r="C423" s="47">
        <f t="shared" si="84"/>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hidden="1" outlineLevel="3" x14ac:dyDescent="0.25">
      <c r="A424" s="45"/>
      <c r="B424" s="54"/>
      <c r="C424" s="47">
        <f t="shared" si="84"/>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5">X423</f>
        <v>0.33</v>
      </c>
      <c r="Y424" s="268">
        <f t="shared" si="85"/>
        <v>0.33</v>
      </c>
      <c r="Z424" s="268">
        <f t="shared" si="85"/>
        <v>0.33</v>
      </c>
      <c r="AA424" s="268">
        <f t="shared" si="85"/>
        <v>0.33</v>
      </c>
      <c r="AB424" s="268">
        <f t="shared" si="85"/>
        <v>0.33</v>
      </c>
      <c r="AC424" s="76"/>
      <c r="AD424" s="76"/>
      <c r="AE424" s="76"/>
      <c r="AF424" s="76">
        <v>1</v>
      </c>
      <c r="AG424" s="76">
        <v>1</v>
      </c>
      <c r="AH424" s="73"/>
      <c r="AI424" s="57"/>
      <c r="AJ424" s="45"/>
      <c r="AK424" s="45"/>
      <c r="AL424" s="45"/>
    </row>
    <row r="425" spans="1:38" hidden="1" outlineLevel="3" x14ac:dyDescent="0.25">
      <c r="A425" s="45"/>
      <c r="B425" s="54"/>
      <c r="C425" s="47">
        <f t="shared" si="84"/>
        <v>3</v>
      </c>
      <c r="D425" s="73"/>
      <c r="E425" s="70"/>
      <c r="F425" s="70" t="s">
        <v>1142</v>
      </c>
      <c r="G425" s="73"/>
      <c r="H425" s="76" t="s">
        <v>2352</v>
      </c>
      <c r="I425" s="96"/>
      <c r="J425" s="96"/>
      <c r="K425" s="76"/>
      <c r="L425" s="76"/>
      <c r="M425" s="76"/>
      <c r="N425" s="76"/>
      <c r="O425" s="76"/>
      <c r="P425" s="76"/>
      <c r="Q425" s="76"/>
      <c r="R425" s="76"/>
      <c r="S425" s="76"/>
      <c r="T425" s="76"/>
      <c r="U425" s="268">
        <f t="shared" ref="U425:AB425" si="86">U424</f>
        <v>0.33</v>
      </c>
      <c r="V425" s="268">
        <f t="shared" si="86"/>
        <v>0.33</v>
      </c>
      <c r="W425" s="268">
        <f t="shared" si="86"/>
        <v>0.33</v>
      </c>
      <c r="X425" s="268">
        <f t="shared" si="86"/>
        <v>0.33</v>
      </c>
      <c r="Y425" s="268">
        <f t="shared" si="86"/>
        <v>0.33</v>
      </c>
      <c r="Z425" s="268">
        <f t="shared" si="86"/>
        <v>0.33</v>
      </c>
      <c r="AA425" s="268">
        <f t="shared" si="86"/>
        <v>0.33</v>
      </c>
      <c r="AB425" s="268">
        <f t="shared" si="86"/>
        <v>0.33</v>
      </c>
      <c r="AC425" s="76"/>
      <c r="AD425" s="76"/>
      <c r="AE425" s="76"/>
      <c r="AF425" s="76">
        <v>1</v>
      </c>
      <c r="AG425" s="76">
        <v>1</v>
      </c>
      <c r="AH425" s="73"/>
      <c r="AI425" s="57"/>
      <c r="AJ425" s="45"/>
      <c r="AK425" s="45"/>
      <c r="AL425" s="45"/>
    </row>
    <row r="426" spans="1:38" hidden="1" outlineLevel="3" x14ac:dyDescent="0.25">
      <c r="A426" s="45"/>
      <c r="B426" s="54"/>
      <c r="C426" s="47">
        <f t="shared" si="84"/>
        <v>3</v>
      </c>
      <c r="D426" s="73"/>
      <c r="E426" s="70"/>
      <c r="F426" s="70" t="s">
        <v>1143</v>
      </c>
      <c r="G426" s="73"/>
      <c r="H426" s="76" t="s">
        <v>2353</v>
      </c>
      <c r="I426" s="96"/>
      <c r="J426" s="96"/>
      <c r="K426" s="76"/>
      <c r="L426" s="76"/>
      <c r="M426" s="76"/>
      <c r="N426" s="76"/>
      <c r="O426" s="76"/>
      <c r="P426" s="76"/>
      <c r="Q426" s="76"/>
      <c r="R426" s="76"/>
      <c r="S426" s="76"/>
      <c r="T426" s="76"/>
      <c r="U426" s="268">
        <f t="shared" ref="U426:AB426" si="87">U425</f>
        <v>0.33</v>
      </c>
      <c r="V426" s="268">
        <f t="shared" si="87"/>
        <v>0.33</v>
      </c>
      <c r="W426" s="268">
        <f t="shared" si="87"/>
        <v>0.33</v>
      </c>
      <c r="X426" s="268">
        <f t="shared" si="87"/>
        <v>0.33</v>
      </c>
      <c r="Y426" s="268">
        <f t="shared" si="87"/>
        <v>0.33</v>
      </c>
      <c r="Z426" s="268">
        <f t="shared" si="87"/>
        <v>0.33</v>
      </c>
      <c r="AA426" s="268">
        <f t="shared" si="87"/>
        <v>0.33</v>
      </c>
      <c r="AB426" s="268">
        <f t="shared" si="87"/>
        <v>0.33</v>
      </c>
      <c r="AC426" s="76"/>
      <c r="AD426" s="76"/>
      <c r="AE426" s="76"/>
      <c r="AF426" s="76">
        <v>1</v>
      </c>
      <c r="AG426" s="76">
        <v>1</v>
      </c>
      <c r="AH426" s="73"/>
      <c r="AI426" s="57"/>
      <c r="AJ426" s="45"/>
      <c r="AK426" s="45"/>
      <c r="AL426" s="45"/>
    </row>
    <row r="427" spans="1:38" hidden="1" outlineLevel="3" x14ac:dyDescent="0.25">
      <c r="A427" s="45"/>
      <c r="B427" s="54"/>
      <c r="C427" s="47">
        <f t="shared" si="84"/>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4"/>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4"/>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4"/>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4"/>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4"/>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4"/>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84"/>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84"/>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84"/>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84"/>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84"/>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84"/>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84"/>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84"/>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84"/>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4"/>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4"/>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4"/>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4"/>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4"/>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4"/>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4"/>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4"/>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4"/>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4"/>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4"/>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4"/>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4"/>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4"/>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4"/>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4"/>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4"/>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4"/>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4"/>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4"/>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4"/>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4"/>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4"/>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4"/>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25">
      <c r="A467" s="45"/>
      <c r="B467" s="54"/>
      <c r="C467" s="47">
        <f t="shared" ref="C467:C530" si="88">INT($C$29)+2</f>
        <v>3</v>
      </c>
      <c r="D467" s="73"/>
      <c r="E467" s="70"/>
      <c r="F467" s="70" t="s">
        <v>1184</v>
      </c>
      <c r="G467" s="73"/>
      <c r="H467" s="76" t="s">
        <v>2255</v>
      </c>
      <c r="I467" s="96"/>
      <c r="J467" s="96"/>
      <c r="K467" s="76"/>
      <c r="L467" s="76"/>
      <c r="M467" s="76"/>
      <c r="N467" s="76"/>
      <c r="O467" s="76"/>
      <c r="P467" s="76"/>
      <c r="Q467" s="76"/>
      <c r="R467" s="76"/>
      <c r="S467" s="76"/>
      <c r="T467" s="76"/>
      <c r="U467" s="97">
        <f t="shared" ref="U467" si="89">-1+0.4</f>
        <v>-0.6</v>
      </c>
      <c r="V467" s="262">
        <f t="shared" ref="V467" si="90">U467</f>
        <v>-0.6</v>
      </c>
      <c r="W467" s="262">
        <f t="shared" ref="W467" si="91">V467</f>
        <v>-0.6</v>
      </c>
      <c r="X467" s="262">
        <f t="shared" ref="X467" si="92">Y467</f>
        <v>-1</v>
      </c>
      <c r="Y467" s="97">
        <v>-1</v>
      </c>
      <c r="Z467" s="262">
        <f t="shared" ref="Z467:AB467" si="93">Y467</f>
        <v>-1</v>
      </c>
      <c r="AA467" s="262">
        <f t="shared" si="93"/>
        <v>-1</v>
      </c>
      <c r="AB467" s="262">
        <f t="shared" si="93"/>
        <v>-1</v>
      </c>
      <c r="AC467" s="76"/>
      <c r="AD467" s="97" t="s">
        <v>2674</v>
      </c>
      <c r="AE467" s="76"/>
      <c r="AF467" s="97">
        <v>1</v>
      </c>
      <c r="AG467" s="97">
        <v>1</v>
      </c>
      <c r="AH467" s="73"/>
      <c r="AI467" s="57"/>
      <c r="AJ467" s="45"/>
      <c r="AK467" s="45"/>
      <c r="AL467" s="45"/>
    </row>
    <row r="468" spans="1:38" outlineLevel="2" x14ac:dyDescent="0.25">
      <c r="A468" s="45"/>
      <c r="B468" s="54"/>
      <c r="C468" s="47">
        <f t="shared" si="88"/>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25">
      <c r="A469" s="45"/>
      <c r="B469" s="54"/>
      <c r="C469" s="47">
        <f t="shared" si="88"/>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25">
      <c r="A470" s="45"/>
      <c r="B470" s="54"/>
      <c r="C470" s="47">
        <f t="shared" si="88"/>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25">
      <c r="A474" s="45"/>
      <c r="B474" s="54"/>
      <c r="C474" s="47">
        <f t="shared" si="88"/>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88"/>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88"/>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88"/>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88"/>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88"/>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88"/>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88"/>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88"/>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88"/>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88"/>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88"/>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88"/>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88"/>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88"/>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88"/>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88"/>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88"/>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25">
      <c r="A499" s="45"/>
      <c r="B499" s="54"/>
      <c r="C499" s="47">
        <f t="shared" si="88"/>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4">W499</f>
        <v>-0.2</v>
      </c>
      <c r="Y499" s="262">
        <f t="shared" si="94"/>
        <v>-0.2</v>
      </c>
      <c r="Z499" s="262">
        <f t="shared" si="94"/>
        <v>-0.2</v>
      </c>
      <c r="AA499" s="262">
        <f t="shared" si="94"/>
        <v>-0.2</v>
      </c>
      <c r="AB499" s="262">
        <f t="shared" si="94"/>
        <v>-0.2</v>
      </c>
      <c r="AC499" s="76"/>
      <c r="AD499" s="97" t="s">
        <v>1220</v>
      </c>
      <c r="AE499" s="76"/>
      <c r="AF499" s="97">
        <v>1</v>
      </c>
      <c r="AG499" s="97">
        <v>1</v>
      </c>
      <c r="AH499" s="73"/>
      <c r="AI499" s="57"/>
      <c r="AJ499" s="45"/>
      <c r="AK499" s="45"/>
      <c r="AL499" s="45"/>
    </row>
    <row r="500" spans="1:38" outlineLevel="2" x14ac:dyDescent="0.25">
      <c r="A500" s="45"/>
      <c r="B500" s="54"/>
      <c r="C500" s="47">
        <f t="shared" si="88"/>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4"/>
        <v>-0.1</v>
      </c>
      <c r="Y500" s="262">
        <f t="shared" si="94"/>
        <v>-0.1</v>
      </c>
      <c r="Z500" s="262">
        <f t="shared" si="94"/>
        <v>-0.1</v>
      </c>
      <c r="AA500" s="262">
        <f t="shared" si="94"/>
        <v>-0.1</v>
      </c>
      <c r="AB500" s="262">
        <f t="shared" si="94"/>
        <v>-0.1</v>
      </c>
      <c r="AC500" s="76"/>
      <c r="AD500" s="97" t="s">
        <v>2679</v>
      </c>
      <c r="AE500" s="76"/>
      <c r="AF500" s="97">
        <v>1</v>
      </c>
      <c r="AG500" s="97">
        <v>1</v>
      </c>
      <c r="AH500" s="73"/>
      <c r="AI500" s="57"/>
      <c r="AJ500" s="45"/>
      <c r="AK500" s="45"/>
      <c r="AL500" s="45"/>
    </row>
    <row r="501" spans="1:38" outlineLevel="2" x14ac:dyDescent="0.25">
      <c r="A501" s="45"/>
      <c r="B501" s="54"/>
      <c r="C501" s="47">
        <f t="shared" si="88"/>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4"/>
        <v>0</v>
      </c>
      <c r="Y501" s="262">
        <f t="shared" si="94"/>
        <v>0</v>
      </c>
      <c r="Z501" s="262">
        <f t="shared" si="94"/>
        <v>0</v>
      </c>
      <c r="AA501" s="262">
        <f t="shared" si="94"/>
        <v>0</v>
      </c>
      <c r="AB501" s="262">
        <f t="shared" si="94"/>
        <v>0</v>
      </c>
      <c r="AC501" s="76"/>
      <c r="AD501" s="97"/>
      <c r="AE501" s="76"/>
      <c r="AF501" s="97">
        <v>1</v>
      </c>
      <c r="AG501" s="97">
        <v>1</v>
      </c>
      <c r="AH501" s="73"/>
      <c r="AI501" s="57"/>
      <c r="AJ501" s="45"/>
      <c r="AK501" s="45"/>
      <c r="AL501" s="45"/>
    </row>
    <row r="502" spans="1:38" outlineLevel="2" x14ac:dyDescent="0.25">
      <c r="A502" s="45"/>
      <c r="B502" s="54"/>
      <c r="C502" s="47">
        <f t="shared" si="88"/>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4"/>
        <v>0</v>
      </c>
      <c r="Y502" s="262">
        <f t="shared" si="94"/>
        <v>0</v>
      </c>
      <c r="Z502" s="262">
        <f t="shared" si="94"/>
        <v>0</v>
      </c>
      <c r="AA502" s="262">
        <f t="shared" si="94"/>
        <v>0</v>
      </c>
      <c r="AB502" s="262">
        <f t="shared" si="94"/>
        <v>0</v>
      </c>
      <c r="AC502" s="76"/>
      <c r="AD502" s="97"/>
      <c r="AE502" s="76"/>
      <c r="AF502" s="97">
        <v>1</v>
      </c>
      <c r="AG502" s="97">
        <v>1</v>
      </c>
      <c r="AH502" s="73"/>
      <c r="AI502" s="57"/>
      <c r="AJ502" s="45"/>
      <c r="AK502" s="45"/>
      <c r="AL502" s="45"/>
    </row>
    <row r="503" spans="1:38" outlineLevel="2" collapsed="1" x14ac:dyDescent="0.25">
      <c r="A503" s="45"/>
      <c r="B503" s="54"/>
      <c r="C503" s="47">
        <f t="shared" si="88"/>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4"/>
        <v>0</v>
      </c>
      <c r="Y503" s="262">
        <f t="shared" si="94"/>
        <v>0</v>
      </c>
      <c r="Z503" s="262">
        <f t="shared" si="94"/>
        <v>0</v>
      </c>
      <c r="AA503" s="262">
        <f t="shared" si="94"/>
        <v>0</v>
      </c>
      <c r="AB503" s="262">
        <f t="shared" si="94"/>
        <v>0</v>
      </c>
      <c r="AC503" s="76"/>
      <c r="AD503" s="97"/>
      <c r="AE503" s="76"/>
      <c r="AF503" s="97">
        <v>1</v>
      </c>
      <c r="AG503" s="97">
        <v>1</v>
      </c>
      <c r="AH503" s="73"/>
      <c r="AI503" s="57"/>
      <c r="AJ503" s="45"/>
      <c r="AK503" s="45"/>
      <c r="AL503" s="45"/>
    </row>
    <row r="504" spans="1:38" hidden="1" outlineLevel="3" x14ac:dyDescent="0.25">
      <c r="A504" s="45"/>
      <c r="B504" s="54"/>
      <c r="C504" s="47">
        <f t="shared" si="88"/>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5">X503</f>
        <v>0</v>
      </c>
      <c r="Y504" s="268">
        <f t="shared" si="95"/>
        <v>0</v>
      </c>
      <c r="Z504" s="268">
        <f t="shared" si="95"/>
        <v>0</v>
      </c>
      <c r="AA504" s="268">
        <f t="shared" si="95"/>
        <v>0</v>
      </c>
      <c r="AB504" s="268">
        <f t="shared" si="95"/>
        <v>0</v>
      </c>
      <c r="AC504" s="76"/>
      <c r="AD504" s="97"/>
      <c r="AE504" s="76"/>
      <c r="AF504" s="97">
        <v>1</v>
      </c>
      <c r="AG504" s="97">
        <v>1</v>
      </c>
      <c r="AH504" s="73"/>
      <c r="AI504" s="57"/>
      <c r="AJ504" s="45"/>
      <c r="AK504" s="45"/>
      <c r="AL504" s="45"/>
    </row>
    <row r="505" spans="1:38" hidden="1" outlineLevel="3" x14ac:dyDescent="0.25">
      <c r="A505" s="45"/>
      <c r="B505" s="54"/>
      <c r="C505" s="47">
        <f t="shared" si="88"/>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96">U504</f>
        <v>0</v>
      </c>
      <c r="V505" s="268">
        <f t="shared" si="96"/>
        <v>0</v>
      </c>
      <c r="W505" s="268">
        <f t="shared" si="96"/>
        <v>0</v>
      </c>
      <c r="X505" s="268">
        <f t="shared" si="95"/>
        <v>0</v>
      </c>
      <c r="Y505" s="268">
        <f t="shared" si="95"/>
        <v>0</v>
      </c>
      <c r="Z505" s="268">
        <f t="shared" si="95"/>
        <v>0</v>
      </c>
      <c r="AA505" s="268">
        <f t="shared" si="95"/>
        <v>0</v>
      </c>
      <c r="AB505" s="268">
        <f t="shared" si="95"/>
        <v>0</v>
      </c>
      <c r="AC505" s="76"/>
      <c r="AD505" s="97"/>
      <c r="AE505" s="76"/>
      <c r="AF505" s="97">
        <v>1</v>
      </c>
      <c r="AG505" s="97">
        <v>1</v>
      </c>
      <c r="AH505" s="73"/>
      <c r="AI505" s="57"/>
      <c r="AJ505" s="45"/>
      <c r="AK505" s="45"/>
      <c r="AL505" s="45"/>
    </row>
    <row r="506" spans="1:38" hidden="1" outlineLevel="3" x14ac:dyDescent="0.25">
      <c r="A506" s="45"/>
      <c r="B506" s="54"/>
      <c r="C506" s="47">
        <f t="shared" si="88"/>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96"/>
        <v>0</v>
      </c>
      <c r="V506" s="268">
        <f t="shared" si="96"/>
        <v>0</v>
      </c>
      <c r="W506" s="268">
        <f t="shared" si="96"/>
        <v>0</v>
      </c>
      <c r="X506" s="268">
        <f t="shared" si="95"/>
        <v>0</v>
      </c>
      <c r="Y506" s="268">
        <f t="shared" si="95"/>
        <v>0</v>
      </c>
      <c r="Z506" s="268">
        <f t="shared" si="95"/>
        <v>0</v>
      </c>
      <c r="AA506" s="268">
        <f t="shared" si="95"/>
        <v>0</v>
      </c>
      <c r="AB506" s="268">
        <f t="shared" si="95"/>
        <v>0</v>
      </c>
      <c r="AC506" s="76"/>
      <c r="AD506" s="97"/>
      <c r="AE506" s="76"/>
      <c r="AF506" s="97">
        <v>1</v>
      </c>
      <c r="AG506" s="97">
        <v>1</v>
      </c>
      <c r="AH506" s="73"/>
      <c r="AI506" s="57"/>
      <c r="AJ506" s="45"/>
      <c r="AK506" s="45"/>
      <c r="AL506" s="45"/>
    </row>
    <row r="507" spans="1:38" outlineLevel="2" x14ac:dyDescent="0.25">
      <c r="A507" s="45"/>
      <c r="B507" s="54"/>
      <c r="C507" s="47">
        <f t="shared" si="88"/>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4"/>
        <v>0</v>
      </c>
      <c r="Y507" s="262">
        <f t="shared" si="94"/>
        <v>0</v>
      </c>
      <c r="Z507" s="262">
        <f t="shared" si="94"/>
        <v>0</v>
      </c>
      <c r="AA507" s="262">
        <f t="shared" si="94"/>
        <v>0</v>
      </c>
      <c r="AB507" s="262">
        <f t="shared" si="94"/>
        <v>0</v>
      </c>
      <c r="AC507" s="76"/>
      <c r="AD507" s="97"/>
      <c r="AE507" s="76"/>
      <c r="AF507" s="97">
        <v>1</v>
      </c>
      <c r="AG507" s="97">
        <v>1</v>
      </c>
      <c r="AH507" s="73"/>
      <c r="AI507" s="57"/>
      <c r="AJ507" s="45"/>
      <c r="AK507" s="45"/>
      <c r="AL507" s="45"/>
    </row>
    <row r="508" spans="1:38" outlineLevel="2" x14ac:dyDescent="0.25">
      <c r="A508" s="45"/>
      <c r="B508" s="54"/>
      <c r="C508" s="47">
        <f t="shared" si="88"/>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4"/>
        <v>0</v>
      </c>
      <c r="Y508" s="262">
        <f t="shared" si="94"/>
        <v>0</v>
      </c>
      <c r="Z508" s="262">
        <f t="shared" si="94"/>
        <v>0</v>
      </c>
      <c r="AA508" s="262">
        <f t="shared" si="94"/>
        <v>0</v>
      </c>
      <c r="AB508" s="262">
        <f t="shared" si="94"/>
        <v>0</v>
      </c>
      <c r="AC508" s="76"/>
      <c r="AD508" s="97"/>
      <c r="AE508" s="76"/>
      <c r="AF508" s="97">
        <v>1</v>
      </c>
      <c r="AG508" s="97">
        <v>1</v>
      </c>
      <c r="AH508" s="73"/>
      <c r="AI508" s="57"/>
      <c r="AJ508" s="45"/>
      <c r="AK508" s="45"/>
      <c r="AL508" s="45"/>
    </row>
    <row r="509" spans="1:38" outlineLevel="2" x14ac:dyDescent="0.25">
      <c r="A509" s="45"/>
      <c r="B509" s="54"/>
      <c r="C509" s="47">
        <f t="shared" si="88"/>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4"/>
        <v>0</v>
      </c>
      <c r="Y509" s="262">
        <f t="shared" si="94"/>
        <v>0</v>
      </c>
      <c r="Z509" s="262">
        <f t="shared" si="94"/>
        <v>0</v>
      </c>
      <c r="AA509" s="262">
        <f t="shared" si="94"/>
        <v>0</v>
      </c>
      <c r="AB509" s="262">
        <f t="shared" si="94"/>
        <v>0</v>
      </c>
      <c r="AC509" s="76"/>
      <c r="AD509" s="97"/>
      <c r="AE509" s="76"/>
      <c r="AF509" s="97">
        <v>1</v>
      </c>
      <c r="AG509" s="97">
        <v>1</v>
      </c>
      <c r="AH509" s="73"/>
      <c r="AI509" s="57"/>
      <c r="AJ509" s="45"/>
      <c r="AK509" s="45"/>
      <c r="AL509" s="45"/>
    </row>
    <row r="510" spans="1:38" outlineLevel="2" x14ac:dyDescent="0.25">
      <c r="A510" s="45"/>
      <c r="B510" s="54"/>
      <c r="C510" s="47">
        <f t="shared" si="88"/>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4"/>
        <v>0</v>
      </c>
      <c r="Y510" s="262">
        <f t="shared" si="94"/>
        <v>0</v>
      </c>
      <c r="Z510" s="262">
        <f t="shared" si="94"/>
        <v>0</v>
      </c>
      <c r="AA510" s="262">
        <f t="shared" si="94"/>
        <v>0</v>
      </c>
      <c r="AB510" s="262">
        <f t="shared" si="94"/>
        <v>0</v>
      </c>
      <c r="AC510" s="76"/>
      <c r="AD510" s="97"/>
      <c r="AE510" s="76"/>
      <c r="AF510" s="97">
        <v>1</v>
      </c>
      <c r="AG510" s="97">
        <v>1</v>
      </c>
      <c r="AH510" s="73"/>
      <c r="AI510" s="57"/>
      <c r="AJ510" s="45"/>
      <c r="AK510" s="45"/>
      <c r="AL510" s="45"/>
    </row>
    <row r="511" spans="1:38" outlineLevel="2" collapsed="1" x14ac:dyDescent="0.25">
      <c r="A511" s="45"/>
      <c r="B511" s="54"/>
      <c r="C511" s="47">
        <f t="shared" si="88"/>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4"/>
        <v>0</v>
      </c>
      <c r="Y511" s="262">
        <f t="shared" si="94"/>
        <v>0</v>
      </c>
      <c r="Z511" s="262">
        <f t="shared" si="94"/>
        <v>0</v>
      </c>
      <c r="AA511" s="262">
        <f t="shared" si="94"/>
        <v>0</v>
      </c>
      <c r="AB511" s="262">
        <f t="shared" si="94"/>
        <v>0</v>
      </c>
      <c r="AC511" s="76"/>
      <c r="AD511" s="97"/>
      <c r="AE511" s="76"/>
      <c r="AF511" s="97">
        <v>1</v>
      </c>
      <c r="AG511" s="97">
        <v>1</v>
      </c>
      <c r="AH511" s="73"/>
      <c r="AI511" s="57"/>
      <c r="AJ511" s="45"/>
      <c r="AK511" s="45"/>
      <c r="AL511" s="45"/>
    </row>
    <row r="512" spans="1:38" hidden="1" outlineLevel="3" x14ac:dyDescent="0.25">
      <c r="A512" s="45"/>
      <c r="B512" s="54"/>
      <c r="C512" s="47">
        <f t="shared" si="88"/>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97">U511</f>
        <v>0</v>
      </c>
      <c r="V512" s="268">
        <f t="shared" si="97"/>
        <v>0</v>
      </c>
      <c r="W512" s="268">
        <f t="shared" si="97"/>
        <v>0</v>
      </c>
      <c r="X512" s="268">
        <f t="shared" si="97"/>
        <v>0</v>
      </c>
      <c r="Y512" s="268">
        <f t="shared" si="97"/>
        <v>0</v>
      </c>
      <c r="Z512" s="268">
        <f t="shared" si="97"/>
        <v>0</v>
      </c>
      <c r="AA512" s="268">
        <f t="shared" si="97"/>
        <v>0</v>
      </c>
      <c r="AB512" s="268">
        <f t="shared" si="97"/>
        <v>0</v>
      </c>
      <c r="AC512" s="76"/>
      <c r="AD512" s="97"/>
      <c r="AE512" s="76"/>
      <c r="AF512" s="97">
        <v>1</v>
      </c>
      <c r="AG512" s="97">
        <v>1</v>
      </c>
      <c r="AH512" s="73"/>
      <c r="AI512" s="57"/>
      <c r="AJ512" s="45"/>
      <c r="AK512" s="45"/>
      <c r="AL512" s="45"/>
    </row>
    <row r="513" spans="1:38" hidden="1" outlineLevel="3" x14ac:dyDescent="0.25">
      <c r="A513" s="45"/>
      <c r="B513" s="54"/>
      <c r="C513" s="47">
        <f t="shared" si="88"/>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97"/>
        <v>0</v>
      </c>
      <c r="V513" s="268">
        <f t="shared" si="97"/>
        <v>0</v>
      </c>
      <c r="W513" s="268">
        <f t="shared" si="97"/>
        <v>0</v>
      </c>
      <c r="X513" s="268">
        <f t="shared" si="97"/>
        <v>0</v>
      </c>
      <c r="Y513" s="268">
        <f t="shared" si="97"/>
        <v>0</v>
      </c>
      <c r="Z513" s="268">
        <f t="shared" si="97"/>
        <v>0</v>
      </c>
      <c r="AA513" s="268">
        <f t="shared" si="97"/>
        <v>0</v>
      </c>
      <c r="AB513" s="268">
        <f t="shared" si="97"/>
        <v>0</v>
      </c>
      <c r="AC513" s="76"/>
      <c r="AD513" s="97"/>
      <c r="AE513" s="76"/>
      <c r="AF513" s="97">
        <v>1</v>
      </c>
      <c r="AG513" s="97">
        <v>1</v>
      </c>
      <c r="AH513" s="73"/>
      <c r="AI513" s="57"/>
      <c r="AJ513" s="45"/>
      <c r="AK513" s="45"/>
      <c r="AL513" s="45"/>
    </row>
    <row r="514" spans="1:38" hidden="1" outlineLevel="3" collapsed="1" x14ac:dyDescent="0.25">
      <c r="A514" s="45"/>
      <c r="B514" s="54"/>
      <c r="C514" s="47">
        <f t="shared" si="88"/>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97"/>
        <v>0</v>
      </c>
      <c r="V514" s="268">
        <f t="shared" si="97"/>
        <v>0</v>
      </c>
      <c r="W514" s="268">
        <f t="shared" si="97"/>
        <v>0</v>
      </c>
      <c r="X514" s="268">
        <f t="shared" si="97"/>
        <v>0</v>
      </c>
      <c r="Y514" s="268">
        <f t="shared" si="97"/>
        <v>0</v>
      </c>
      <c r="Z514" s="268">
        <f t="shared" si="97"/>
        <v>0</v>
      </c>
      <c r="AA514" s="268">
        <f t="shared" si="97"/>
        <v>0</v>
      </c>
      <c r="AB514" s="268">
        <f t="shared" si="97"/>
        <v>0</v>
      </c>
      <c r="AC514" s="76"/>
      <c r="AD514" s="97"/>
      <c r="AE514" s="76"/>
      <c r="AF514" s="97">
        <v>1</v>
      </c>
      <c r="AG514" s="97">
        <v>1</v>
      </c>
      <c r="AH514" s="73"/>
      <c r="AI514" s="57"/>
      <c r="AJ514" s="45"/>
      <c r="AK514" s="45"/>
      <c r="AL514" s="45"/>
    </row>
    <row r="515" spans="1:38" hidden="1" outlineLevel="3" x14ac:dyDescent="0.25">
      <c r="A515" s="45"/>
      <c r="B515" s="54"/>
      <c r="C515" s="47">
        <f t="shared" si="88"/>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88"/>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88"/>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88"/>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8"/>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8"/>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8"/>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8"/>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25">
      <c r="A523" s="45"/>
      <c r="B523" s="54"/>
      <c r="C523" s="47">
        <f t="shared" si="88"/>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25">
      <c r="A524" s="45"/>
      <c r="B524" s="54"/>
      <c r="C524" s="47">
        <f t="shared" si="88"/>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collapsed="1" x14ac:dyDescent="0.25">
      <c r="A525" s="45"/>
      <c r="B525" s="54"/>
      <c r="C525" s="47">
        <f t="shared" si="88"/>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hidden="1" outlineLevel="3" x14ac:dyDescent="0.25">
      <c r="A526" s="45"/>
      <c r="B526" s="54"/>
      <c r="C526" s="47">
        <f t="shared" si="88"/>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hidden="1" outlineLevel="3" x14ac:dyDescent="0.25">
      <c r="A527" s="45"/>
      <c r="B527" s="54"/>
      <c r="C527" s="47">
        <f t="shared" si="88"/>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hidden="1" outlineLevel="3" x14ac:dyDescent="0.25">
      <c r="A528" s="45"/>
      <c r="B528" s="54"/>
      <c r="C528" s="47">
        <f t="shared" si="88"/>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hidden="1" outlineLevel="3" x14ac:dyDescent="0.25">
      <c r="A529" s="45"/>
      <c r="B529" s="54"/>
      <c r="C529" s="47">
        <f t="shared" si="88"/>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hidden="1" outlineLevel="3" x14ac:dyDescent="0.25">
      <c r="A530" s="45"/>
      <c r="B530" s="54"/>
      <c r="C530" s="47">
        <f t="shared" si="88"/>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25">
      <c r="A531" s="45"/>
      <c r="B531" s="54"/>
      <c r="C531" s="47">
        <f t="shared" ref="C531:C594" si="98">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99">Z531</f>
        <v>-0.55000000000000004</v>
      </c>
      <c r="AB531" s="262">
        <f t="shared" ref="AB531" si="100">AA531</f>
        <v>-0.55000000000000004</v>
      </c>
      <c r="AC531" s="76"/>
      <c r="AD531" s="97" t="s">
        <v>2783</v>
      </c>
      <c r="AE531" s="76"/>
      <c r="AF531" s="97">
        <v>1</v>
      </c>
      <c r="AG531" s="97">
        <v>1</v>
      </c>
      <c r="AH531" s="73"/>
      <c r="AI531" s="57"/>
      <c r="AJ531" s="45"/>
      <c r="AK531" s="45"/>
      <c r="AL531" s="45"/>
    </row>
    <row r="532" spans="1:38" outlineLevel="2" x14ac:dyDescent="0.25">
      <c r="A532" s="45"/>
      <c r="B532" s="54"/>
      <c r="C532" s="47">
        <f t="shared" si="98"/>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1">Y532</f>
        <v>-0.2</v>
      </c>
      <c r="Y532" s="262">
        <f t="shared" si="101"/>
        <v>-0.2</v>
      </c>
      <c r="Z532" s="97">
        <v>-0.2</v>
      </c>
      <c r="AA532" s="262">
        <f t="shared" ref="X532:AB554" si="102">Z532</f>
        <v>-0.2</v>
      </c>
      <c r="AB532" s="262">
        <f t="shared" si="102"/>
        <v>-0.2</v>
      </c>
      <c r="AC532" s="76"/>
      <c r="AD532" s="97" t="s">
        <v>2814</v>
      </c>
      <c r="AE532" s="76"/>
      <c r="AF532" s="97">
        <v>1</v>
      </c>
      <c r="AG532" s="97">
        <v>1</v>
      </c>
      <c r="AH532" s="73"/>
      <c r="AI532" s="57"/>
      <c r="AJ532" s="45"/>
      <c r="AK532" s="45"/>
      <c r="AL532" s="45"/>
    </row>
    <row r="533" spans="1:38" outlineLevel="2" collapsed="1" x14ac:dyDescent="0.25">
      <c r="A533" s="45"/>
      <c r="B533" s="54"/>
      <c r="C533" s="47">
        <f t="shared" si="98"/>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3">Y533</f>
        <v>0</v>
      </c>
      <c r="Y533" s="262">
        <f t="shared" si="103"/>
        <v>0</v>
      </c>
      <c r="Z533" s="97">
        <v>0</v>
      </c>
      <c r="AA533" s="262">
        <f t="shared" si="102"/>
        <v>0</v>
      </c>
      <c r="AB533" s="262">
        <f t="shared" si="102"/>
        <v>0</v>
      </c>
      <c r="AC533" s="76"/>
      <c r="AD533" s="97"/>
      <c r="AE533" s="76"/>
      <c r="AF533" s="97">
        <v>1</v>
      </c>
      <c r="AG533" s="97">
        <v>1</v>
      </c>
      <c r="AH533" s="73"/>
      <c r="AI533" s="57"/>
      <c r="AJ533" s="45"/>
      <c r="AK533" s="45"/>
      <c r="AL533" s="45"/>
    </row>
    <row r="534" spans="1:38" hidden="1" outlineLevel="3" x14ac:dyDescent="0.25">
      <c r="A534" s="45"/>
      <c r="B534" s="54"/>
      <c r="C534" s="47">
        <f t="shared" si="98"/>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4">Y534</f>
        <v>0</v>
      </c>
      <c r="Y534" s="262">
        <f t="shared" si="104"/>
        <v>0</v>
      </c>
      <c r="Z534" s="97">
        <v>0</v>
      </c>
      <c r="AA534" s="262">
        <f t="shared" si="102"/>
        <v>0</v>
      </c>
      <c r="AB534" s="262">
        <f t="shared" si="102"/>
        <v>0</v>
      </c>
      <c r="AC534" s="76"/>
      <c r="AD534" s="97"/>
      <c r="AE534" s="76"/>
      <c r="AF534" s="97">
        <v>1</v>
      </c>
      <c r="AG534" s="97">
        <v>1</v>
      </c>
      <c r="AH534" s="73"/>
      <c r="AI534" s="57"/>
      <c r="AJ534" s="45"/>
      <c r="AK534" s="45"/>
      <c r="AL534" s="45"/>
    </row>
    <row r="535" spans="1:38" hidden="1" outlineLevel="3" x14ac:dyDescent="0.25">
      <c r="A535" s="45"/>
      <c r="B535" s="54"/>
      <c r="C535" s="47">
        <f t="shared" si="98"/>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5">Y535</f>
        <v>0</v>
      </c>
      <c r="Y535" s="262">
        <f t="shared" si="105"/>
        <v>0</v>
      </c>
      <c r="Z535" s="97">
        <v>0</v>
      </c>
      <c r="AA535" s="262">
        <f t="shared" si="102"/>
        <v>0</v>
      </c>
      <c r="AB535" s="262">
        <f t="shared" si="102"/>
        <v>0</v>
      </c>
      <c r="AC535" s="76"/>
      <c r="AD535" s="97"/>
      <c r="AE535" s="76"/>
      <c r="AF535" s="97">
        <v>1</v>
      </c>
      <c r="AG535" s="97">
        <v>1</v>
      </c>
      <c r="AH535" s="73"/>
      <c r="AI535" s="57"/>
      <c r="AJ535" s="45"/>
      <c r="AK535" s="45"/>
      <c r="AL535" s="45"/>
    </row>
    <row r="536" spans="1:38" hidden="1" outlineLevel="3" x14ac:dyDescent="0.25">
      <c r="A536" s="45"/>
      <c r="B536" s="54"/>
      <c r="C536" s="47">
        <f t="shared" si="98"/>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06">Y536</f>
        <v>0</v>
      </c>
      <c r="Y536" s="262">
        <f t="shared" si="106"/>
        <v>0</v>
      </c>
      <c r="Z536" s="97">
        <v>0</v>
      </c>
      <c r="AA536" s="262">
        <f t="shared" si="102"/>
        <v>0</v>
      </c>
      <c r="AB536" s="262">
        <f t="shared" si="102"/>
        <v>0</v>
      </c>
      <c r="AC536" s="76"/>
      <c r="AD536" s="97"/>
      <c r="AE536" s="76"/>
      <c r="AF536" s="97">
        <v>1</v>
      </c>
      <c r="AG536" s="97">
        <v>1</v>
      </c>
      <c r="AH536" s="73"/>
      <c r="AI536" s="57"/>
      <c r="AJ536" s="45"/>
      <c r="AK536" s="45"/>
      <c r="AL536" s="45"/>
    </row>
    <row r="537" spans="1:38" hidden="1" outlineLevel="3" x14ac:dyDescent="0.25">
      <c r="A537" s="45"/>
      <c r="B537" s="54"/>
      <c r="C537" s="47">
        <f t="shared" si="98"/>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07">Y537</f>
        <v>0</v>
      </c>
      <c r="Y537" s="262">
        <f t="shared" si="107"/>
        <v>0</v>
      </c>
      <c r="Z537" s="97">
        <v>0</v>
      </c>
      <c r="AA537" s="262">
        <f t="shared" si="102"/>
        <v>0</v>
      </c>
      <c r="AB537" s="262">
        <f t="shared" si="102"/>
        <v>0</v>
      </c>
      <c r="AC537" s="76"/>
      <c r="AD537" s="97"/>
      <c r="AE537" s="76"/>
      <c r="AF537" s="97">
        <v>1</v>
      </c>
      <c r="AG537" s="97">
        <v>1</v>
      </c>
      <c r="AH537" s="73"/>
      <c r="AI537" s="57"/>
      <c r="AJ537" s="45"/>
      <c r="AK537" s="45"/>
      <c r="AL537" s="45"/>
    </row>
    <row r="538" spans="1:38" hidden="1" outlineLevel="3" x14ac:dyDescent="0.25">
      <c r="A538" s="45"/>
      <c r="B538" s="54"/>
      <c r="C538" s="47">
        <f t="shared" si="98"/>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08">Y538</f>
        <v>-0.2</v>
      </c>
      <c r="Y538" s="262">
        <f t="shared" si="108"/>
        <v>-0.2</v>
      </c>
      <c r="Z538" s="97">
        <f>Z532</f>
        <v>-0.2</v>
      </c>
      <c r="AA538" s="262">
        <f t="shared" si="102"/>
        <v>-0.2</v>
      </c>
      <c r="AB538" s="262">
        <f t="shared" si="102"/>
        <v>-0.2</v>
      </c>
      <c r="AC538" s="76"/>
      <c r="AD538" s="97"/>
      <c r="AE538" s="76"/>
      <c r="AF538" s="97">
        <v>1</v>
      </c>
      <c r="AG538" s="97">
        <v>1</v>
      </c>
      <c r="AH538" s="73"/>
      <c r="AI538" s="57"/>
      <c r="AJ538" s="45"/>
      <c r="AK538" s="45"/>
      <c r="AL538" s="45"/>
    </row>
    <row r="539" spans="1:38" outlineLevel="2" x14ac:dyDescent="0.25">
      <c r="A539" s="45"/>
      <c r="B539" s="54"/>
      <c r="C539" s="47">
        <f t="shared" si="98"/>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2"/>
        <v>0</v>
      </c>
      <c r="Y539" s="262">
        <f t="shared" si="102"/>
        <v>0</v>
      </c>
      <c r="Z539" s="262">
        <f t="shared" si="102"/>
        <v>0</v>
      </c>
      <c r="AA539" s="262">
        <f t="shared" si="102"/>
        <v>0</v>
      </c>
      <c r="AB539" s="262">
        <f t="shared" si="102"/>
        <v>0</v>
      </c>
      <c r="AC539" s="76"/>
      <c r="AD539" s="97"/>
      <c r="AE539" s="76"/>
      <c r="AF539" s="97">
        <v>1</v>
      </c>
      <c r="AG539" s="97">
        <v>1</v>
      </c>
      <c r="AH539" s="73"/>
      <c r="AI539" s="57"/>
      <c r="AJ539" s="45"/>
      <c r="AK539" s="45"/>
      <c r="AL539" s="45"/>
    </row>
    <row r="540" spans="1:38" outlineLevel="2" x14ac:dyDescent="0.25">
      <c r="A540" s="45"/>
      <c r="B540" s="54"/>
      <c r="C540" s="47">
        <f t="shared" si="98"/>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2"/>
        <v>0</v>
      </c>
      <c r="Y540" s="262">
        <f t="shared" si="102"/>
        <v>0</v>
      </c>
      <c r="Z540" s="262">
        <f t="shared" si="102"/>
        <v>0</v>
      </c>
      <c r="AA540" s="262">
        <f t="shared" si="102"/>
        <v>0</v>
      </c>
      <c r="AB540" s="262">
        <f t="shared" si="102"/>
        <v>0</v>
      </c>
      <c r="AC540" s="76"/>
      <c r="AD540" s="97"/>
      <c r="AE540" s="76"/>
      <c r="AF540" s="97">
        <v>1</v>
      </c>
      <c r="AG540" s="97">
        <v>1</v>
      </c>
      <c r="AH540" s="73"/>
      <c r="AI540" s="57"/>
      <c r="AJ540" s="45"/>
      <c r="AK540" s="45"/>
      <c r="AL540" s="45"/>
    </row>
    <row r="541" spans="1:38" outlineLevel="2" collapsed="1" x14ac:dyDescent="0.25">
      <c r="A541" s="45"/>
      <c r="B541" s="54"/>
      <c r="C541" s="47">
        <f t="shared" si="98"/>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2"/>
        <v>0</v>
      </c>
      <c r="Y541" s="262">
        <f t="shared" si="102"/>
        <v>0</v>
      </c>
      <c r="Z541" s="262">
        <f t="shared" si="102"/>
        <v>0</v>
      </c>
      <c r="AA541" s="262">
        <f t="shared" si="102"/>
        <v>0</v>
      </c>
      <c r="AB541" s="262">
        <f t="shared" si="102"/>
        <v>0</v>
      </c>
      <c r="AC541" s="76"/>
      <c r="AD541" s="97"/>
      <c r="AE541" s="76"/>
      <c r="AF541" s="97">
        <v>1</v>
      </c>
      <c r="AG541" s="97">
        <v>1</v>
      </c>
      <c r="AH541" s="73"/>
      <c r="AI541" s="57"/>
      <c r="AJ541" s="45"/>
      <c r="AK541" s="45"/>
      <c r="AL541" s="45"/>
    </row>
    <row r="542" spans="1:38" hidden="1" outlineLevel="3" x14ac:dyDescent="0.25">
      <c r="A542" s="45"/>
      <c r="B542" s="54"/>
      <c r="C542" s="47">
        <f t="shared" si="98"/>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2"/>
        <v>0</v>
      </c>
      <c r="Y542" s="262">
        <f t="shared" si="102"/>
        <v>0</v>
      </c>
      <c r="Z542" s="262">
        <f t="shared" si="102"/>
        <v>0</v>
      </c>
      <c r="AA542" s="262">
        <f t="shared" si="102"/>
        <v>0</v>
      </c>
      <c r="AB542" s="262">
        <f t="shared" si="102"/>
        <v>0</v>
      </c>
      <c r="AC542" s="76"/>
      <c r="AD542" s="97"/>
      <c r="AE542" s="76"/>
      <c r="AF542" s="97">
        <v>1</v>
      </c>
      <c r="AG542" s="97">
        <v>1</v>
      </c>
      <c r="AH542" s="73"/>
      <c r="AI542" s="57"/>
      <c r="AJ542" s="45"/>
      <c r="AK542" s="45"/>
      <c r="AL542" s="45"/>
    </row>
    <row r="543" spans="1:38" hidden="1" outlineLevel="3" x14ac:dyDescent="0.25">
      <c r="A543" s="45"/>
      <c r="B543" s="54"/>
      <c r="C543" s="47">
        <f t="shared" si="98"/>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2"/>
        <v>0</v>
      </c>
      <c r="Y543" s="262">
        <f t="shared" si="102"/>
        <v>0</v>
      </c>
      <c r="Z543" s="262">
        <f t="shared" si="102"/>
        <v>0</v>
      </c>
      <c r="AA543" s="262">
        <f t="shared" si="102"/>
        <v>0</v>
      </c>
      <c r="AB543" s="262">
        <f t="shared" si="102"/>
        <v>0</v>
      </c>
      <c r="AC543" s="76"/>
      <c r="AD543" s="97"/>
      <c r="AE543" s="76"/>
      <c r="AF543" s="97">
        <v>1</v>
      </c>
      <c r="AG543" s="97">
        <v>1</v>
      </c>
      <c r="AH543" s="73"/>
      <c r="AI543" s="57"/>
      <c r="AJ543" s="45"/>
      <c r="AK543" s="45"/>
      <c r="AL543" s="45"/>
    </row>
    <row r="544" spans="1:38" hidden="1" outlineLevel="3" x14ac:dyDescent="0.25">
      <c r="A544" s="45"/>
      <c r="B544" s="54"/>
      <c r="C544" s="47">
        <f t="shared" si="98"/>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2"/>
        <v>0</v>
      </c>
      <c r="Y544" s="262">
        <f t="shared" si="102"/>
        <v>0</v>
      </c>
      <c r="Z544" s="262">
        <f t="shared" si="102"/>
        <v>0</v>
      </c>
      <c r="AA544" s="262">
        <f t="shared" si="102"/>
        <v>0</v>
      </c>
      <c r="AB544" s="262">
        <f t="shared" si="102"/>
        <v>0</v>
      </c>
      <c r="AC544" s="76"/>
      <c r="AD544" s="97"/>
      <c r="AE544" s="76"/>
      <c r="AF544" s="97">
        <v>1</v>
      </c>
      <c r="AG544" s="97">
        <v>1</v>
      </c>
      <c r="AH544" s="73"/>
      <c r="AI544" s="57"/>
      <c r="AJ544" s="45"/>
      <c r="AK544" s="45"/>
      <c r="AL544" s="45"/>
    </row>
    <row r="545" spans="1:38" hidden="1" outlineLevel="3" x14ac:dyDescent="0.25">
      <c r="A545" s="45"/>
      <c r="B545" s="54"/>
      <c r="C545" s="47">
        <f t="shared" si="98"/>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2"/>
        <v>0</v>
      </c>
      <c r="Y545" s="262">
        <f t="shared" si="102"/>
        <v>0</v>
      </c>
      <c r="Z545" s="262">
        <f t="shared" si="102"/>
        <v>0</v>
      </c>
      <c r="AA545" s="262">
        <f t="shared" si="102"/>
        <v>0</v>
      </c>
      <c r="AB545" s="262">
        <f t="shared" si="102"/>
        <v>0</v>
      </c>
      <c r="AC545" s="76"/>
      <c r="AD545" s="97"/>
      <c r="AE545" s="76"/>
      <c r="AF545" s="97">
        <v>1</v>
      </c>
      <c r="AG545" s="97">
        <v>1</v>
      </c>
      <c r="AH545" s="73"/>
      <c r="AI545" s="57"/>
      <c r="AJ545" s="45"/>
      <c r="AK545" s="45"/>
      <c r="AL545" s="45"/>
    </row>
    <row r="546" spans="1:38" hidden="1" outlineLevel="3" x14ac:dyDescent="0.25">
      <c r="A546" s="45"/>
      <c r="B546" s="54"/>
      <c r="C546" s="47">
        <f t="shared" si="98"/>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2"/>
        <v>0</v>
      </c>
      <c r="Y546" s="262">
        <f t="shared" si="102"/>
        <v>0</v>
      </c>
      <c r="Z546" s="262">
        <f t="shared" si="102"/>
        <v>0</v>
      </c>
      <c r="AA546" s="262">
        <f t="shared" si="102"/>
        <v>0</v>
      </c>
      <c r="AB546" s="262">
        <f t="shared" si="102"/>
        <v>0</v>
      </c>
      <c r="AC546" s="76"/>
      <c r="AD546" s="97"/>
      <c r="AE546" s="76"/>
      <c r="AF546" s="97">
        <v>1</v>
      </c>
      <c r="AG546" s="97">
        <v>1</v>
      </c>
      <c r="AH546" s="73"/>
      <c r="AI546" s="57"/>
      <c r="AJ546" s="45"/>
      <c r="AK546" s="45"/>
      <c r="AL546" s="45"/>
    </row>
    <row r="547" spans="1:38" outlineLevel="2" x14ac:dyDescent="0.25">
      <c r="A547" s="45"/>
      <c r="B547" s="54"/>
      <c r="C547" s="47">
        <f t="shared" si="98"/>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2"/>
        <v>0</v>
      </c>
      <c r="Y547" s="262">
        <f t="shared" si="102"/>
        <v>0</v>
      </c>
      <c r="Z547" s="262">
        <f t="shared" si="102"/>
        <v>0</v>
      </c>
      <c r="AA547" s="262">
        <f t="shared" si="102"/>
        <v>0</v>
      </c>
      <c r="AB547" s="262">
        <f t="shared" si="102"/>
        <v>0</v>
      </c>
      <c r="AC547" s="76"/>
      <c r="AD547" s="97"/>
      <c r="AE547" s="76"/>
      <c r="AF547" s="97">
        <v>1</v>
      </c>
      <c r="AG547" s="97">
        <v>1</v>
      </c>
      <c r="AH547" s="73"/>
      <c r="AI547" s="57"/>
      <c r="AJ547" s="45"/>
      <c r="AK547" s="45"/>
      <c r="AL547" s="45"/>
    </row>
    <row r="548" spans="1:38" outlineLevel="2" x14ac:dyDescent="0.25">
      <c r="A548" s="45"/>
      <c r="B548" s="54"/>
      <c r="C548" s="47">
        <f t="shared" si="98"/>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2"/>
        <v>0</v>
      </c>
      <c r="Y548" s="262">
        <f t="shared" si="102"/>
        <v>0</v>
      </c>
      <c r="Z548" s="262">
        <f t="shared" si="102"/>
        <v>0</v>
      </c>
      <c r="AA548" s="262">
        <f t="shared" si="102"/>
        <v>0</v>
      </c>
      <c r="AB548" s="262">
        <f t="shared" si="102"/>
        <v>0</v>
      </c>
      <c r="AC548" s="76"/>
      <c r="AD548" s="97"/>
      <c r="AE548" s="76"/>
      <c r="AF548" s="97">
        <v>1</v>
      </c>
      <c r="AG548" s="97">
        <v>1</v>
      </c>
      <c r="AH548" s="73"/>
      <c r="AI548" s="57"/>
      <c r="AJ548" s="45"/>
      <c r="AK548" s="45"/>
      <c r="AL548" s="45"/>
    </row>
    <row r="549" spans="1:38" outlineLevel="2" collapsed="1" x14ac:dyDescent="0.25">
      <c r="A549" s="45"/>
      <c r="B549" s="54"/>
      <c r="C549" s="47">
        <f t="shared" si="98"/>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2"/>
        <v>0</v>
      </c>
      <c r="Y549" s="262">
        <f t="shared" si="102"/>
        <v>0</v>
      </c>
      <c r="Z549" s="262">
        <f t="shared" si="102"/>
        <v>0</v>
      </c>
      <c r="AA549" s="262">
        <f t="shared" si="102"/>
        <v>0</v>
      </c>
      <c r="AB549" s="262">
        <f t="shared" si="102"/>
        <v>0</v>
      </c>
      <c r="AC549" s="76"/>
      <c r="AD549" s="97"/>
      <c r="AE549" s="76"/>
      <c r="AF549" s="97">
        <v>1</v>
      </c>
      <c r="AG549" s="97">
        <v>1</v>
      </c>
      <c r="AH549" s="73"/>
      <c r="AI549" s="57"/>
      <c r="AJ549" s="45"/>
      <c r="AK549" s="45"/>
      <c r="AL549" s="45"/>
    </row>
    <row r="550" spans="1:38" hidden="1" outlineLevel="3" x14ac:dyDescent="0.25">
      <c r="A550" s="45"/>
      <c r="B550" s="54"/>
      <c r="C550" s="47">
        <f t="shared" si="98"/>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2"/>
        <v>0</v>
      </c>
      <c r="Y550" s="262">
        <f t="shared" si="102"/>
        <v>0</v>
      </c>
      <c r="Z550" s="262">
        <f t="shared" si="102"/>
        <v>0</v>
      </c>
      <c r="AA550" s="262">
        <f t="shared" si="102"/>
        <v>0</v>
      </c>
      <c r="AB550" s="262">
        <f t="shared" si="102"/>
        <v>0</v>
      </c>
      <c r="AC550" s="76"/>
      <c r="AD550" s="97"/>
      <c r="AE550" s="76"/>
      <c r="AF550" s="97">
        <v>1</v>
      </c>
      <c r="AG550" s="97">
        <v>1</v>
      </c>
      <c r="AH550" s="73"/>
      <c r="AI550" s="57"/>
      <c r="AJ550" s="45"/>
      <c r="AK550" s="45"/>
      <c r="AL550" s="45"/>
    </row>
    <row r="551" spans="1:38" hidden="1" outlineLevel="3" x14ac:dyDescent="0.25">
      <c r="A551" s="45"/>
      <c r="B551" s="54"/>
      <c r="C551" s="47">
        <f t="shared" si="98"/>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2"/>
        <v>0</v>
      </c>
      <c r="Y551" s="262">
        <f t="shared" si="102"/>
        <v>0</v>
      </c>
      <c r="Z551" s="262">
        <f t="shared" si="102"/>
        <v>0</v>
      </c>
      <c r="AA551" s="262">
        <f t="shared" si="102"/>
        <v>0</v>
      </c>
      <c r="AB551" s="262">
        <f t="shared" si="102"/>
        <v>0</v>
      </c>
      <c r="AC551" s="76"/>
      <c r="AD551" s="97"/>
      <c r="AE551" s="76"/>
      <c r="AF551" s="97">
        <v>1</v>
      </c>
      <c r="AG551" s="97">
        <v>1</v>
      </c>
      <c r="AH551" s="73"/>
      <c r="AI551" s="57"/>
      <c r="AJ551" s="45"/>
      <c r="AK551" s="45"/>
      <c r="AL551" s="45"/>
    </row>
    <row r="552" spans="1:38" hidden="1" outlineLevel="3" x14ac:dyDescent="0.25">
      <c r="A552" s="45"/>
      <c r="B552" s="54"/>
      <c r="C552" s="47">
        <f t="shared" si="98"/>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2"/>
        <v>0</v>
      </c>
      <c r="Y552" s="262">
        <f t="shared" si="102"/>
        <v>0</v>
      </c>
      <c r="Z552" s="262">
        <f t="shared" si="102"/>
        <v>0</v>
      </c>
      <c r="AA552" s="262">
        <f t="shared" si="102"/>
        <v>0</v>
      </c>
      <c r="AB552" s="262">
        <f t="shared" si="102"/>
        <v>0</v>
      </c>
      <c r="AC552" s="76"/>
      <c r="AD552" s="97"/>
      <c r="AE552" s="76"/>
      <c r="AF552" s="97">
        <v>1</v>
      </c>
      <c r="AG552" s="97">
        <v>1</v>
      </c>
      <c r="AH552" s="73"/>
      <c r="AI552" s="57"/>
      <c r="AJ552" s="45"/>
      <c r="AK552" s="45"/>
      <c r="AL552" s="45"/>
    </row>
    <row r="553" spans="1:38" hidden="1" outlineLevel="3" x14ac:dyDescent="0.25">
      <c r="A553" s="45"/>
      <c r="B553" s="54"/>
      <c r="C553" s="47">
        <f t="shared" si="98"/>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2"/>
        <v>0</v>
      </c>
      <c r="Y553" s="262">
        <f t="shared" si="102"/>
        <v>0</v>
      </c>
      <c r="Z553" s="262">
        <f t="shared" si="102"/>
        <v>0</v>
      </c>
      <c r="AA553" s="262">
        <f t="shared" si="102"/>
        <v>0</v>
      </c>
      <c r="AB553" s="262">
        <f t="shared" si="102"/>
        <v>0</v>
      </c>
      <c r="AC553" s="76"/>
      <c r="AD553" s="97"/>
      <c r="AE553" s="76"/>
      <c r="AF553" s="97">
        <v>1</v>
      </c>
      <c r="AG553" s="97">
        <v>1</v>
      </c>
      <c r="AH553" s="73"/>
      <c r="AI553" s="57"/>
      <c r="AJ553" s="45"/>
      <c r="AK553" s="45"/>
      <c r="AL553" s="45"/>
    </row>
    <row r="554" spans="1:38" hidden="1" outlineLevel="3" x14ac:dyDescent="0.25">
      <c r="A554" s="45"/>
      <c r="B554" s="54"/>
      <c r="C554" s="47">
        <f t="shared" si="98"/>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2"/>
        <v>0</v>
      </c>
      <c r="Y554" s="262">
        <f t="shared" si="102"/>
        <v>0</v>
      </c>
      <c r="Z554" s="262">
        <f t="shared" si="102"/>
        <v>0</v>
      </c>
      <c r="AA554" s="262">
        <f t="shared" si="102"/>
        <v>0</v>
      </c>
      <c r="AB554" s="262">
        <f t="shared" si="102"/>
        <v>0</v>
      </c>
      <c r="AC554" s="76"/>
      <c r="AD554" s="97"/>
      <c r="AE554" s="76"/>
      <c r="AF554" s="97">
        <v>1</v>
      </c>
      <c r="AG554" s="97">
        <v>1</v>
      </c>
      <c r="AH554" s="73"/>
      <c r="AI554" s="57"/>
      <c r="AJ554" s="45"/>
      <c r="AK554" s="45"/>
      <c r="AL554" s="45"/>
    </row>
    <row r="555" spans="1:38" hidden="1" outlineLevel="3" x14ac:dyDescent="0.25">
      <c r="A555" s="45"/>
      <c r="B555" s="54"/>
      <c r="C555" s="47">
        <f t="shared" si="98"/>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8"/>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8"/>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8"/>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8"/>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8"/>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8"/>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8"/>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25">
      <c r="A563" s="45"/>
      <c r="B563" s="54"/>
      <c r="C563" s="47">
        <f t="shared" si="98"/>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25">
      <c r="A564" s="45"/>
      <c r="B564" s="54"/>
      <c r="C564" s="47">
        <f t="shared" si="98"/>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25">
      <c r="A565" s="45"/>
      <c r="B565" s="54"/>
      <c r="C565" s="47">
        <f t="shared" si="98"/>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25">
      <c r="A566" s="45"/>
      <c r="B566" s="54"/>
      <c r="C566" s="47">
        <f t="shared" si="98"/>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25">
      <c r="A567" s="45"/>
      <c r="B567" s="54"/>
      <c r="C567" s="47">
        <f t="shared" si="98"/>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25">
      <c r="A568" s="45"/>
      <c r="B568" s="54"/>
      <c r="C568" s="47">
        <f t="shared" si="98"/>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25">
      <c r="A569" s="45"/>
      <c r="B569" s="54"/>
      <c r="C569" s="47">
        <f t="shared" si="98"/>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25">
      <c r="A570" s="45"/>
      <c r="B570" s="54"/>
      <c r="C570" s="47">
        <f t="shared" si="98"/>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25">
      <c r="A571" s="45"/>
      <c r="B571" s="54"/>
      <c r="C571" s="47">
        <f t="shared" si="98"/>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8"/>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8"/>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8"/>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98"/>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98"/>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98"/>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98"/>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25">
      <c r="A579" s="45"/>
      <c r="B579" s="54"/>
      <c r="C579" s="47">
        <f t="shared" si="98"/>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25">
      <c r="A580" s="45"/>
      <c r="B580" s="54"/>
      <c r="C580" s="47">
        <f t="shared" si="98"/>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98"/>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98"/>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98"/>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98"/>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98"/>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98"/>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25">
      <c r="A587" s="45"/>
      <c r="B587" s="54"/>
      <c r="C587" s="47">
        <f t="shared" si="98"/>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09">U587</f>
        <v>0.39093</v>
      </c>
      <c r="W587" s="262">
        <f t="shared" ref="W587" si="110">V587</f>
        <v>0.39093</v>
      </c>
      <c r="X587" s="262">
        <f t="shared" ref="X587" si="111">Y587</f>
        <v>5.6230000000000002E-2</v>
      </c>
      <c r="Y587" s="97">
        <f>-($I587*-0.05623)</f>
        <v>5.6230000000000002E-2</v>
      </c>
      <c r="Z587" s="262">
        <f t="shared" ref="Z587" si="112">Y587</f>
        <v>5.6230000000000002E-2</v>
      </c>
      <c r="AA587" s="262">
        <f t="shared" ref="AA587" si="113">Z587</f>
        <v>5.6230000000000002E-2</v>
      </c>
      <c r="AB587" s="262">
        <f t="shared" ref="AB587" si="114">AA587</f>
        <v>5.6230000000000002E-2</v>
      </c>
      <c r="AC587" s="76"/>
      <c r="AD587" s="97" t="s">
        <v>2856</v>
      </c>
      <c r="AE587" s="76"/>
      <c r="AF587" s="97">
        <v>1</v>
      </c>
      <c r="AG587" s="97">
        <v>1</v>
      </c>
      <c r="AH587" s="73"/>
      <c r="AI587" s="57"/>
      <c r="AJ587" s="45"/>
      <c r="AK587" s="45"/>
      <c r="AL587" s="45"/>
    </row>
    <row r="588" spans="1:38" outlineLevel="2" collapsed="1" x14ac:dyDescent="0.25">
      <c r="A588" s="45"/>
      <c r="B588" s="54"/>
      <c r="C588" s="47">
        <f t="shared" si="98"/>
        <v>3</v>
      </c>
      <c r="D588" s="73"/>
      <c r="E588" s="70"/>
      <c r="F588" s="70" t="s">
        <v>2868</v>
      </c>
      <c r="G588" s="73"/>
      <c r="H588" s="76" t="s">
        <v>2775</v>
      </c>
      <c r="I588" s="96">
        <v>2</v>
      </c>
      <c r="J588" s="96"/>
      <c r="K588" s="76"/>
      <c r="L588" s="76"/>
      <c r="M588" s="76"/>
      <c r="N588" s="76"/>
      <c r="O588" s="76"/>
      <c r="P588" s="76"/>
      <c r="Q588" s="76"/>
      <c r="R588" s="76"/>
      <c r="S588" s="76"/>
      <c r="T588" s="76"/>
      <c r="U588" s="97">
        <f t="shared" ref="U588:U594" si="115">Y588-($I588*-0.3347)</f>
        <v>0.78186</v>
      </c>
      <c r="V588" s="262">
        <f t="shared" ref="V588:V594" si="116">U588</f>
        <v>0.78186</v>
      </c>
      <c r="W588" s="262">
        <f t="shared" ref="W588:W594" si="117">V588</f>
        <v>0.78186</v>
      </c>
      <c r="X588" s="262">
        <f t="shared" ref="X588:X594" si="118">Y588</f>
        <v>0.11246</v>
      </c>
      <c r="Y588" s="97">
        <f t="shared" ref="Y588:Y594" si="119">-($I588*-0.05623)</f>
        <v>0.11246</v>
      </c>
      <c r="Z588" s="262">
        <f t="shared" ref="Z588:Z594" si="120">Y588</f>
        <v>0.11246</v>
      </c>
      <c r="AA588" s="262">
        <f t="shared" ref="AA588:AA594" si="121">Z588</f>
        <v>0.11246</v>
      </c>
      <c r="AB588" s="262">
        <f t="shared" ref="AB588:AB594" si="122">AA588</f>
        <v>0.11246</v>
      </c>
      <c r="AC588" s="76"/>
      <c r="AD588" s="76"/>
      <c r="AE588" s="76"/>
      <c r="AF588" s="97">
        <v>1</v>
      </c>
      <c r="AG588" s="97">
        <v>1</v>
      </c>
      <c r="AH588" s="73"/>
      <c r="AI588" s="57"/>
      <c r="AJ588" s="45"/>
      <c r="AK588" s="45"/>
      <c r="AL588" s="45"/>
    </row>
    <row r="589" spans="1:38" hidden="1" outlineLevel="3" x14ac:dyDescent="0.25">
      <c r="A589" s="45"/>
      <c r="B589" s="54"/>
      <c r="C589" s="47">
        <f t="shared" si="98"/>
        <v>3</v>
      </c>
      <c r="D589" s="73"/>
      <c r="E589" s="70"/>
      <c r="F589" s="70" t="s">
        <v>2869</v>
      </c>
      <c r="G589" s="73"/>
      <c r="H589" s="76" t="s">
        <v>2776</v>
      </c>
      <c r="I589" s="96">
        <v>3</v>
      </c>
      <c r="J589" s="96"/>
      <c r="K589" s="76"/>
      <c r="L589" s="76"/>
      <c r="M589" s="76"/>
      <c r="N589" s="76"/>
      <c r="O589" s="76"/>
      <c r="P589" s="76"/>
      <c r="Q589" s="76"/>
      <c r="R589" s="76"/>
      <c r="S589" s="76"/>
      <c r="T589" s="76"/>
      <c r="U589" s="97">
        <f t="shared" si="115"/>
        <v>1.17279</v>
      </c>
      <c r="V589" s="262">
        <f t="shared" si="116"/>
        <v>1.17279</v>
      </c>
      <c r="W589" s="262">
        <f t="shared" si="117"/>
        <v>1.17279</v>
      </c>
      <c r="X589" s="262">
        <f t="shared" si="118"/>
        <v>0.16869000000000001</v>
      </c>
      <c r="Y589" s="97">
        <f t="shared" si="119"/>
        <v>0.16869000000000001</v>
      </c>
      <c r="Z589" s="262">
        <f t="shared" si="120"/>
        <v>0.16869000000000001</v>
      </c>
      <c r="AA589" s="262">
        <f t="shared" si="121"/>
        <v>0.16869000000000001</v>
      </c>
      <c r="AB589" s="262">
        <f t="shared" si="122"/>
        <v>0.16869000000000001</v>
      </c>
      <c r="AC589" s="76"/>
      <c r="AD589" s="76"/>
      <c r="AE589" s="76"/>
      <c r="AF589" s="97">
        <v>1</v>
      </c>
      <c r="AG589" s="97">
        <v>1</v>
      </c>
      <c r="AH589" s="73"/>
      <c r="AI589" s="57"/>
      <c r="AJ589" s="45"/>
      <c r="AK589" s="45"/>
      <c r="AL589" s="45"/>
    </row>
    <row r="590" spans="1:38" hidden="1" outlineLevel="3" x14ac:dyDescent="0.25">
      <c r="A590" s="45"/>
      <c r="B590" s="54"/>
      <c r="C590" s="47">
        <f t="shared" si="98"/>
        <v>3</v>
      </c>
      <c r="D590" s="73"/>
      <c r="E590" s="70"/>
      <c r="F590" s="70" t="s">
        <v>2870</v>
      </c>
      <c r="G590" s="73"/>
      <c r="H590" s="76" t="s">
        <v>2777</v>
      </c>
      <c r="I590" s="96">
        <v>4</v>
      </c>
      <c r="J590" s="96"/>
      <c r="K590" s="76"/>
      <c r="L590" s="76"/>
      <c r="M590" s="76"/>
      <c r="N590" s="76"/>
      <c r="O590" s="76"/>
      <c r="P590" s="76"/>
      <c r="Q590" s="76"/>
      <c r="R590" s="76"/>
      <c r="S590" s="76"/>
      <c r="T590" s="76"/>
      <c r="U590" s="97">
        <f t="shared" si="115"/>
        <v>1.56372</v>
      </c>
      <c r="V590" s="262">
        <f t="shared" si="116"/>
        <v>1.56372</v>
      </c>
      <c r="W590" s="262">
        <f t="shared" si="117"/>
        <v>1.56372</v>
      </c>
      <c r="X590" s="262">
        <f t="shared" si="118"/>
        <v>0.22492000000000001</v>
      </c>
      <c r="Y590" s="97">
        <f t="shared" si="119"/>
        <v>0.22492000000000001</v>
      </c>
      <c r="Z590" s="262">
        <f t="shared" si="120"/>
        <v>0.22492000000000001</v>
      </c>
      <c r="AA590" s="262">
        <f t="shared" si="121"/>
        <v>0.22492000000000001</v>
      </c>
      <c r="AB590" s="262">
        <f t="shared" si="122"/>
        <v>0.22492000000000001</v>
      </c>
      <c r="AC590" s="76"/>
      <c r="AD590" s="76"/>
      <c r="AE590" s="76"/>
      <c r="AF590" s="97">
        <v>1</v>
      </c>
      <c r="AG590" s="97">
        <v>1</v>
      </c>
      <c r="AH590" s="73"/>
      <c r="AI590" s="57"/>
      <c r="AJ590" s="45"/>
      <c r="AK590" s="45"/>
      <c r="AL590" s="45"/>
    </row>
    <row r="591" spans="1:38" hidden="1" outlineLevel="3" x14ac:dyDescent="0.25">
      <c r="A591" s="45"/>
      <c r="B591" s="54"/>
      <c r="C591" s="47">
        <f t="shared" si="98"/>
        <v>3</v>
      </c>
      <c r="D591" s="73"/>
      <c r="E591" s="70"/>
      <c r="F591" s="70" t="s">
        <v>2871</v>
      </c>
      <c r="G591" s="73"/>
      <c r="H591" s="76" t="s">
        <v>2778</v>
      </c>
      <c r="I591" s="96">
        <v>5</v>
      </c>
      <c r="J591" s="96"/>
      <c r="K591" s="76"/>
      <c r="L591" s="76"/>
      <c r="M591" s="76"/>
      <c r="N591" s="76"/>
      <c r="O591" s="76"/>
      <c r="P591" s="76"/>
      <c r="Q591" s="76"/>
      <c r="R591" s="76"/>
      <c r="S591" s="76"/>
      <c r="T591" s="76"/>
      <c r="U591" s="97">
        <f t="shared" si="115"/>
        <v>1.95465</v>
      </c>
      <c r="V591" s="262">
        <f t="shared" si="116"/>
        <v>1.95465</v>
      </c>
      <c r="W591" s="262">
        <f t="shared" si="117"/>
        <v>1.95465</v>
      </c>
      <c r="X591" s="262">
        <f t="shared" si="118"/>
        <v>0.28115000000000001</v>
      </c>
      <c r="Y591" s="97">
        <f t="shared" si="119"/>
        <v>0.28115000000000001</v>
      </c>
      <c r="Z591" s="262">
        <f t="shared" si="120"/>
        <v>0.28115000000000001</v>
      </c>
      <c r="AA591" s="262">
        <f t="shared" si="121"/>
        <v>0.28115000000000001</v>
      </c>
      <c r="AB591" s="262">
        <f t="shared" si="122"/>
        <v>0.28115000000000001</v>
      </c>
      <c r="AC591" s="76"/>
      <c r="AD591" s="76"/>
      <c r="AE591" s="76"/>
      <c r="AF591" s="97">
        <v>1</v>
      </c>
      <c r="AG591" s="97">
        <v>1</v>
      </c>
      <c r="AH591" s="73"/>
      <c r="AI591" s="57"/>
      <c r="AJ591" s="45"/>
      <c r="AK591" s="45"/>
      <c r="AL591" s="45"/>
    </row>
    <row r="592" spans="1:38" hidden="1" outlineLevel="3" x14ac:dyDescent="0.25">
      <c r="A592" s="45"/>
      <c r="B592" s="54"/>
      <c r="C592" s="47">
        <f t="shared" si="98"/>
        <v>3</v>
      </c>
      <c r="D592" s="73"/>
      <c r="E592" s="70"/>
      <c r="F592" s="70" t="s">
        <v>2872</v>
      </c>
      <c r="G592" s="73"/>
      <c r="H592" s="76" t="s">
        <v>2779</v>
      </c>
      <c r="I592" s="96">
        <v>6</v>
      </c>
      <c r="J592" s="96"/>
      <c r="K592" s="76"/>
      <c r="L592" s="76"/>
      <c r="M592" s="76"/>
      <c r="N592" s="76"/>
      <c r="O592" s="76"/>
      <c r="P592" s="76"/>
      <c r="Q592" s="76"/>
      <c r="R592" s="76"/>
      <c r="S592" s="76"/>
      <c r="T592" s="76"/>
      <c r="U592" s="97">
        <f t="shared" si="115"/>
        <v>2.34558</v>
      </c>
      <c r="V592" s="262">
        <f t="shared" si="116"/>
        <v>2.34558</v>
      </c>
      <c r="W592" s="262">
        <f t="shared" si="117"/>
        <v>2.34558</v>
      </c>
      <c r="X592" s="262">
        <f t="shared" si="118"/>
        <v>0.33738000000000001</v>
      </c>
      <c r="Y592" s="97">
        <f t="shared" si="119"/>
        <v>0.33738000000000001</v>
      </c>
      <c r="Z592" s="262">
        <f t="shared" si="120"/>
        <v>0.33738000000000001</v>
      </c>
      <c r="AA592" s="262">
        <f t="shared" si="121"/>
        <v>0.33738000000000001</v>
      </c>
      <c r="AB592" s="262">
        <f t="shared" si="122"/>
        <v>0.33738000000000001</v>
      </c>
      <c r="AC592" s="76"/>
      <c r="AD592" s="76"/>
      <c r="AE592" s="76"/>
      <c r="AF592" s="97">
        <v>1</v>
      </c>
      <c r="AG592" s="97">
        <v>1</v>
      </c>
      <c r="AH592" s="73"/>
      <c r="AI592" s="57"/>
      <c r="AJ592" s="45"/>
      <c r="AK592" s="45"/>
      <c r="AL592" s="45"/>
    </row>
    <row r="593" spans="1:38" hidden="1" outlineLevel="3" x14ac:dyDescent="0.25">
      <c r="A593" s="45"/>
      <c r="B593" s="54"/>
      <c r="C593" s="47">
        <f t="shared" si="98"/>
        <v>3</v>
      </c>
      <c r="D593" s="73"/>
      <c r="E593" s="70"/>
      <c r="F593" s="70" t="s">
        <v>2873</v>
      </c>
      <c r="G593" s="73"/>
      <c r="H593" s="76" t="s">
        <v>2780</v>
      </c>
      <c r="I593" s="96">
        <v>7</v>
      </c>
      <c r="J593" s="96"/>
      <c r="K593" s="76"/>
      <c r="L593" s="76"/>
      <c r="M593" s="76"/>
      <c r="N593" s="76"/>
      <c r="O593" s="76"/>
      <c r="P593" s="76"/>
      <c r="Q593" s="76"/>
      <c r="R593" s="76"/>
      <c r="S593" s="76"/>
      <c r="T593" s="76"/>
      <c r="U593" s="97">
        <f t="shared" si="115"/>
        <v>2.73651</v>
      </c>
      <c r="V593" s="262">
        <f t="shared" si="116"/>
        <v>2.73651</v>
      </c>
      <c r="W593" s="262">
        <f t="shared" si="117"/>
        <v>2.73651</v>
      </c>
      <c r="X593" s="262">
        <f t="shared" si="118"/>
        <v>0.39361000000000002</v>
      </c>
      <c r="Y593" s="97">
        <f t="shared" si="119"/>
        <v>0.39361000000000002</v>
      </c>
      <c r="Z593" s="262">
        <f t="shared" si="120"/>
        <v>0.39361000000000002</v>
      </c>
      <c r="AA593" s="262">
        <f t="shared" si="121"/>
        <v>0.39361000000000002</v>
      </c>
      <c r="AB593" s="262">
        <f t="shared" si="122"/>
        <v>0.39361000000000002</v>
      </c>
      <c r="AC593" s="76"/>
      <c r="AD593" s="76"/>
      <c r="AE593" s="76"/>
      <c r="AF593" s="97">
        <v>1</v>
      </c>
      <c r="AG593" s="97">
        <v>1</v>
      </c>
      <c r="AH593" s="73"/>
      <c r="AI593" s="57"/>
      <c r="AJ593" s="45"/>
      <c r="AK593" s="45"/>
      <c r="AL593" s="45"/>
    </row>
    <row r="594" spans="1:38" hidden="1" outlineLevel="3" x14ac:dyDescent="0.25">
      <c r="A594" s="45"/>
      <c r="B594" s="54"/>
      <c r="C594" s="47">
        <f t="shared" si="98"/>
        <v>3</v>
      </c>
      <c r="D594" s="73"/>
      <c r="E594" s="70"/>
      <c r="F594" s="70" t="s">
        <v>2874</v>
      </c>
      <c r="G594" s="73"/>
      <c r="H594" s="76" t="s">
        <v>2781</v>
      </c>
      <c r="I594" s="96">
        <v>8</v>
      </c>
      <c r="J594" s="96"/>
      <c r="K594" s="76"/>
      <c r="L594" s="76"/>
      <c r="M594" s="76"/>
      <c r="N594" s="76"/>
      <c r="O594" s="76"/>
      <c r="P594" s="76"/>
      <c r="Q594" s="76"/>
      <c r="R594" s="76"/>
      <c r="S594" s="76"/>
      <c r="T594" s="76"/>
      <c r="U594" s="97">
        <f t="shared" si="115"/>
        <v>3.12744</v>
      </c>
      <c r="V594" s="262">
        <f t="shared" si="116"/>
        <v>3.12744</v>
      </c>
      <c r="W594" s="262">
        <f t="shared" si="117"/>
        <v>3.12744</v>
      </c>
      <c r="X594" s="262">
        <f t="shared" si="118"/>
        <v>0.44984000000000002</v>
      </c>
      <c r="Y594" s="97">
        <f t="shared" si="119"/>
        <v>0.44984000000000002</v>
      </c>
      <c r="Z594" s="262">
        <f t="shared" si="120"/>
        <v>0.44984000000000002</v>
      </c>
      <c r="AA594" s="262">
        <f t="shared" si="121"/>
        <v>0.44984000000000002</v>
      </c>
      <c r="AB594" s="262">
        <f t="shared" si="122"/>
        <v>0.44984000000000002</v>
      </c>
      <c r="AC594" s="76"/>
      <c r="AD594" s="76"/>
      <c r="AE594" s="76"/>
      <c r="AF594" s="97">
        <v>1</v>
      </c>
      <c r="AG594" s="97">
        <v>1</v>
      </c>
      <c r="AH594" s="73"/>
      <c r="AI594" s="57"/>
      <c r="AJ594" s="45"/>
      <c r="AK594" s="45"/>
      <c r="AL594" s="45"/>
    </row>
    <row r="595" spans="1:38" outlineLevel="1" x14ac:dyDescent="0.2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25">
      <c r="A596" s="45"/>
      <c r="B596" s="54"/>
      <c r="C596" s="47">
        <f t="shared" ref="C596:C667" si="123">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123"/>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123"/>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hidden="1" outlineLevel="3" x14ac:dyDescent="0.25">
      <c r="A599" s="45"/>
      <c r="B599" s="54"/>
      <c r="C599" s="47">
        <f t="shared" si="123"/>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hidden="1" outlineLevel="3" x14ac:dyDescent="0.25">
      <c r="A600" s="45"/>
      <c r="B600" s="54"/>
      <c r="C600" s="47">
        <f t="shared" si="123"/>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hidden="1" outlineLevel="3" x14ac:dyDescent="0.25">
      <c r="A601" s="45"/>
      <c r="B601" s="54"/>
      <c r="C601" s="47">
        <f t="shared" si="123"/>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25">
      <c r="A602" s="45"/>
      <c r="B602" s="54"/>
      <c r="C602" s="47">
        <f t="shared" si="123"/>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23"/>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23"/>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123"/>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123"/>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123"/>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123"/>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123"/>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123"/>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123"/>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3"/>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3"/>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25">
      <c r="A614" s="45"/>
      <c r="B614" s="54"/>
      <c r="C614" s="47">
        <f t="shared" ref="C614:C619" si="124">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25">
      <c r="A615" s="45"/>
      <c r="B615" s="54"/>
      <c r="C615" s="47">
        <f t="shared" si="124"/>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124"/>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124"/>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4"/>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4"/>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23"/>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5">U620</f>
        <v>0</v>
      </c>
      <c r="W620" s="262">
        <f t="shared" ref="W620:W621" si="126">V620</f>
        <v>0</v>
      </c>
      <c r="X620" s="262">
        <f t="shared" ref="X620" si="127">Y620</f>
        <v>-0.26729999999999998</v>
      </c>
      <c r="Y620" s="97">
        <v>-0.26729999999999998</v>
      </c>
      <c r="Z620" s="262">
        <f t="shared" ref="Z620:AB620" si="128">Y620</f>
        <v>-0.26729999999999998</v>
      </c>
      <c r="AA620" s="262">
        <f t="shared" si="128"/>
        <v>-0.26729999999999998</v>
      </c>
      <c r="AB620" s="262">
        <f t="shared" si="128"/>
        <v>-0.26729999999999998</v>
      </c>
      <c r="AC620" s="76"/>
      <c r="AD620" s="76" t="s">
        <v>1310</v>
      </c>
      <c r="AE620" s="76"/>
      <c r="AF620" s="97">
        <v>1</v>
      </c>
      <c r="AG620" s="97">
        <v>1</v>
      </c>
      <c r="AH620" s="73"/>
      <c r="AI620" s="57"/>
      <c r="AJ620" s="45"/>
      <c r="AK620" s="45"/>
      <c r="AL620" s="45"/>
    </row>
    <row r="621" spans="1:38" outlineLevel="2" x14ac:dyDescent="0.25">
      <c r="A621" s="45"/>
      <c r="B621" s="54"/>
      <c r="C621" s="47">
        <f t="shared" si="123"/>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5"/>
        <v>-2.38</v>
      </c>
      <c r="W621" s="262">
        <f t="shared" si="126"/>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25">
      <c r="A622" s="45"/>
      <c r="B622" s="54"/>
      <c r="C622" s="47">
        <f t="shared" si="123"/>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29">V620</f>
        <v>0</v>
      </c>
      <c r="W622" s="260">
        <f t="shared" si="129"/>
        <v>0</v>
      </c>
      <c r="X622" s="260">
        <f t="shared" si="129"/>
        <v>-0.26729999999999998</v>
      </c>
      <c r="Y622" s="260">
        <f t="shared" si="129"/>
        <v>-0.26729999999999998</v>
      </c>
      <c r="Z622" s="260">
        <f t="shared" si="129"/>
        <v>-0.26729999999999998</v>
      </c>
      <c r="AA622" s="260">
        <f t="shared" si="129"/>
        <v>-0.26729999999999998</v>
      </c>
      <c r="AB622" s="260">
        <f t="shared" si="129"/>
        <v>-0.26729999999999998</v>
      </c>
      <c r="AC622" s="76"/>
      <c r="AD622" s="76"/>
      <c r="AE622" s="76"/>
      <c r="AF622" s="97">
        <v>1</v>
      </c>
      <c r="AG622" s="97">
        <v>1</v>
      </c>
      <c r="AH622" s="73"/>
      <c r="AI622" s="57"/>
      <c r="AJ622" s="45"/>
      <c r="AK622" s="45"/>
      <c r="AL622" s="45"/>
    </row>
    <row r="623" spans="1:38" outlineLevel="2" x14ac:dyDescent="0.25">
      <c r="A623" s="45"/>
      <c r="B623" s="54"/>
      <c r="C623" s="47">
        <f t="shared" si="123"/>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0">U623</f>
        <v>0</v>
      </c>
      <c r="W623" s="262">
        <f t="shared" ref="W623:W624" si="131">V623</f>
        <v>0</v>
      </c>
      <c r="X623" s="262">
        <f t="shared" ref="X623:X625" si="132">Y623</f>
        <v>0</v>
      </c>
      <c r="Y623" s="97">
        <v>0</v>
      </c>
      <c r="Z623" s="262">
        <f t="shared" ref="Z623:AB623" si="133">Y623</f>
        <v>0</v>
      </c>
      <c r="AA623" s="262">
        <f t="shared" si="133"/>
        <v>0</v>
      </c>
      <c r="AB623" s="262">
        <f t="shared" si="133"/>
        <v>0</v>
      </c>
      <c r="AC623" s="76"/>
      <c r="AD623" s="76" t="s">
        <v>1310</v>
      </c>
      <c r="AE623" s="76"/>
      <c r="AF623" s="97">
        <v>1</v>
      </c>
      <c r="AG623" s="97">
        <v>1</v>
      </c>
      <c r="AH623" s="73"/>
      <c r="AI623" s="57"/>
      <c r="AJ623" s="45"/>
      <c r="AK623" s="45"/>
      <c r="AL623" s="45"/>
    </row>
    <row r="624" spans="1:38" outlineLevel="2" x14ac:dyDescent="0.25">
      <c r="A624" s="45"/>
      <c r="B624" s="54"/>
      <c r="C624" s="47">
        <f t="shared" si="123"/>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0"/>
        <v>2.673E-3</v>
      </c>
      <c r="W624" s="262">
        <f t="shared" si="131"/>
        <v>2.673E-3</v>
      </c>
      <c r="X624" s="262">
        <f t="shared" si="132"/>
        <v>0</v>
      </c>
      <c r="Y624" s="97">
        <v>0</v>
      </c>
      <c r="Z624" s="262">
        <f t="shared" ref="Z624:AB624" si="134">Y624</f>
        <v>0</v>
      </c>
      <c r="AA624" s="262">
        <f t="shared" si="134"/>
        <v>0</v>
      </c>
      <c r="AB624" s="262">
        <f t="shared" si="134"/>
        <v>0</v>
      </c>
      <c r="AC624" s="76"/>
      <c r="AD624" s="76"/>
      <c r="AE624" s="76"/>
      <c r="AF624" s="97">
        <v>1</v>
      </c>
      <c r="AG624" s="97">
        <v>1</v>
      </c>
      <c r="AH624" s="73"/>
      <c r="AI624" s="57"/>
      <c r="AJ624" s="45"/>
      <c r="AK624" s="45"/>
      <c r="AL624" s="45"/>
    </row>
    <row r="625" spans="1:38" outlineLevel="2" x14ac:dyDescent="0.25">
      <c r="A625" s="45"/>
      <c r="B625" s="54"/>
      <c r="C625" s="47">
        <f t="shared" si="123"/>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2"/>
        <v>0</v>
      </c>
      <c r="Y625" s="97">
        <v>0</v>
      </c>
      <c r="Z625" s="262">
        <f t="shared" ref="Z625:AB625" si="135">Y625</f>
        <v>0</v>
      </c>
      <c r="AA625" s="262">
        <f t="shared" si="135"/>
        <v>0</v>
      </c>
      <c r="AB625" s="262">
        <f t="shared" si="135"/>
        <v>0</v>
      </c>
      <c r="AC625" s="76"/>
      <c r="AD625" s="76"/>
      <c r="AE625" s="76"/>
      <c r="AF625" s="97">
        <v>1</v>
      </c>
      <c r="AG625" s="97">
        <v>1</v>
      </c>
      <c r="AH625" s="73"/>
      <c r="AI625" s="57"/>
      <c r="AJ625" s="45"/>
      <c r="AK625" s="45"/>
      <c r="AL625" s="45"/>
    </row>
    <row r="626" spans="1:38" outlineLevel="2" x14ac:dyDescent="0.25">
      <c r="A626" s="45"/>
      <c r="B626" s="54"/>
      <c r="C626" s="47">
        <f t="shared" si="123"/>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36">INDEX($K626:$Q626,1,U$43)</f>
        <v>1.1499999999999999</v>
      </c>
      <c r="V626" s="260">
        <f t="shared" si="136"/>
        <v>1.1499999999999999</v>
      </c>
      <c r="W626" s="260">
        <f t="shared" si="136"/>
        <v>1.1499999999999999</v>
      </c>
      <c r="X626" s="260">
        <f t="shared" si="136"/>
        <v>1.1499999999999999</v>
      </c>
      <c r="Y626" s="260">
        <f t="shared" si="136"/>
        <v>1.1499999999999999</v>
      </c>
      <c r="Z626" s="260">
        <f t="shared" si="136"/>
        <v>1.1499999999999999</v>
      </c>
      <c r="AA626" s="260">
        <f t="shared" si="136"/>
        <v>1.1499999999999999</v>
      </c>
      <c r="AB626" s="260">
        <f t="shared" si="136"/>
        <v>1.1499999999999999</v>
      </c>
      <c r="AC626" s="76"/>
      <c r="AD626" s="76"/>
      <c r="AE626" s="76"/>
      <c r="AF626" s="97">
        <v>1</v>
      </c>
      <c r="AG626" s="97">
        <v>1</v>
      </c>
      <c r="AH626" s="73"/>
      <c r="AI626" s="57"/>
      <c r="AJ626" s="45"/>
      <c r="AK626" s="45"/>
      <c r="AL626" s="45"/>
    </row>
    <row r="627" spans="1:38" outlineLevel="2" x14ac:dyDescent="0.25">
      <c r="A627" s="45"/>
      <c r="B627" s="54"/>
      <c r="C627" s="47">
        <f t="shared" si="123"/>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36"/>
        <v>1</v>
      </c>
      <c r="V627" s="260">
        <f t="shared" si="136"/>
        <v>1</v>
      </c>
      <c r="W627" s="260">
        <f t="shared" si="136"/>
        <v>1</v>
      </c>
      <c r="X627" s="260">
        <f t="shared" si="136"/>
        <v>1</v>
      </c>
      <c r="Y627" s="260">
        <f t="shared" si="136"/>
        <v>1</v>
      </c>
      <c r="Z627" s="260">
        <f t="shared" si="136"/>
        <v>1</v>
      </c>
      <c r="AA627" s="260">
        <f t="shared" si="136"/>
        <v>1</v>
      </c>
      <c r="AB627" s="260">
        <f t="shared" si="136"/>
        <v>1</v>
      </c>
      <c r="AC627" s="76"/>
      <c r="AD627" s="76"/>
      <c r="AE627" s="76"/>
      <c r="AF627" s="97">
        <v>1</v>
      </c>
      <c r="AG627" s="97">
        <v>1</v>
      </c>
      <c r="AH627" s="73"/>
      <c r="AI627" s="57"/>
      <c r="AJ627" s="45"/>
      <c r="AK627" s="45"/>
      <c r="AL627" s="45"/>
    </row>
    <row r="628" spans="1:38" outlineLevel="2" x14ac:dyDescent="0.25">
      <c r="A628" s="45"/>
      <c r="B628" s="54"/>
      <c r="C628" s="47">
        <f t="shared" si="123"/>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36"/>
        <v>1</v>
      </c>
      <c r="V628" s="260">
        <f t="shared" si="136"/>
        <v>1</v>
      </c>
      <c r="W628" s="260">
        <f t="shared" si="136"/>
        <v>1</v>
      </c>
      <c r="X628" s="260">
        <f t="shared" si="136"/>
        <v>1</v>
      </c>
      <c r="Y628" s="260">
        <f t="shared" si="136"/>
        <v>1</v>
      </c>
      <c r="Z628" s="260">
        <f t="shared" si="136"/>
        <v>1</v>
      </c>
      <c r="AA628" s="260">
        <f t="shared" si="136"/>
        <v>1</v>
      </c>
      <c r="AB628" s="260">
        <f t="shared" si="136"/>
        <v>1</v>
      </c>
      <c r="AC628" s="76"/>
      <c r="AD628" s="76"/>
      <c r="AE628" s="76"/>
      <c r="AF628" s="97">
        <v>1</v>
      </c>
      <c r="AG628" s="97">
        <v>1</v>
      </c>
      <c r="AH628" s="73"/>
      <c r="AI628" s="57"/>
      <c r="AJ628" s="45"/>
      <c r="AK628" s="45"/>
      <c r="AL628" s="45"/>
    </row>
    <row r="629" spans="1:38" outlineLevel="2" x14ac:dyDescent="0.25">
      <c r="A629" s="45"/>
      <c r="B629" s="54"/>
      <c r="C629" s="47">
        <f t="shared" si="123"/>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36"/>
        <v>1.4</v>
      </c>
      <c r="V629" s="260">
        <f t="shared" si="136"/>
        <v>1.4</v>
      </c>
      <c r="W629" s="260">
        <f t="shared" si="136"/>
        <v>1.4</v>
      </c>
      <c r="X629" s="260">
        <f t="shared" si="136"/>
        <v>1.4</v>
      </c>
      <c r="Y629" s="260">
        <f t="shared" si="136"/>
        <v>1.4</v>
      </c>
      <c r="Z629" s="260">
        <f t="shared" si="136"/>
        <v>1.4</v>
      </c>
      <c r="AA629" s="260">
        <f t="shared" si="136"/>
        <v>1.4</v>
      </c>
      <c r="AB629" s="260">
        <f t="shared" si="136"/>
        <v>1.4</v>
      </c>
      <c r="AC629" s="76"/>
      <c r="AD629" s="76"/>
      <c r="AE629" s="76"/>
      <c r="AF629" s="97">
        <v>1</v>
      </c>
      <c r="AG629" s="97">
        <v>1</v>
      </c>
      <c r="AH629" s="73"/>
      <c r="AI629" s="57"/>
      <c r="AJ629" s="45"/>
      <c r="AK629" s="45"/>
      <c r="AL629" s="45"/>
    </row>
    <row r="630" spans="1:38" outlineLevel="2" x14ac:dyDescent="0.25">
      <c r="A630" s="45"/>
      <c r="B630" s="54"/>
      <c r="C630" s="47">
        <f t="shared" si="123"/>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36"/>
        <v>1</v>
      </c>
      <c r="V630" s="260">
        <f t="shared" si="136"/>
        <v>1</v>
      </c>
      <c r="W630" s="260">
        <f t="shared" si="136"/>
        <v>1</v>
      </c>
      <c r="X630" s="260">
        <f t="shared" si="136"/>
        <v>1</v>
      </c>
      <c r="Y630" s="260">
        <f t="shared" si="136"/>
        <v>1</v>
      </c>
      <c r="Z630" s="260">
        <f t="shared" si="136"/>
        <v>1</v>
      </c>
      <c r="AA630" s="260">
        <f t="shared" si="136"/>
        <v>1</v>
      </c>
      <c r="AB630" s="260">
        <f t="shared" si="136"/>
        <v>1</v>
      </c>
      <c r="AC630" s="76"/>
      <c r="AD630" s="76"/>
      <c r="AE630" s="76"/>
      <c r="AF630" s="97">
        <v>1</v>
      </c>
      <c r="AG630" s="97">
        <v>1</v>
      </c>
      <c r="AH630" s="73"/>
      <c r="AI630" s="57"/>
      <c r="AJ630" s="45"/>
      <c r="AK630" s="45"/>
      <c r="AL630" s="45"/>
    </row>
    <row r="631" spans="1:38" outlineLevel="2" x14ac:dyDescent="0.25">
      <c r="A631" s="45"/>
      <c r="B631" s="54"/>
      <c r="C631" s="47">
        <f t="shared" si="123"/>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36"/>
        <v>1.2</v>
      </c>
      <c r="V631" s="260">
        <f t="shared" si="136"/>
        <v>1.2</v>
      </c>
      <c r="W631" s="260">
        <f t="shared" si="136"/>
        <v>1.2</v>
      </c>
      <c r="X631" s="260">
        <f t="shared" si="136"/>
        <v>1.2</v>
      </c>
      <c r="Y631" s="260">
        <f t="shared" si="136"/>
        <v>1.2</v>
      </c>
      <c r="Z631" s="260">
        <f t="shared" si="136"/>
        <v>1.2</v>
      </c>
      <c r="AA631" s="260">
        <f t="shared" si="136"/>
        <v>1.2</v>
      </c>
      <c r="AB631" s="260">
        <f t="shared" si="136"/>
        <v>1.2</v>
      </c>
      <c r="AC631" s="76"/>
      <c r="AD631" s="76"/>
      <c r="AE631" s="76"/>
      <c r="AF631" s="97">
        <v>1</v>
      </c>
      <c r="AG631" s="97">
        <v>1</v>
      </c>
      <c r="AH631" s="73"/>
      <c r="AI631" s="57"/>
      <c r="AJ631" s="45"/>
      <c r="AK631" s="45"/>
      <c r="AL631" s="45"/>
    </row>
    <row r="632" spans="1:38" outlineLevel="2" x14ac:dyDescent="0.25">
      <c r="A632" s="45"/>
      <c r="B632" s="54"/>
      <c r="C632" s="47">
        <f t="shared" si="123"/>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37">W632</f>
        <v>0</v>
      </c>
      <c r="Y632" s="262">
        <f t="shared" si="137"/>
        <v>0</v>
      </c>
      <c r="Z632" s="262">
        <f t="shared" si="137"/>
        <v>0</v>
      </c>
      <c r="AA632" s="262">
        <f t="shared" si="137"/>
        <v>0</v>
      </c>
      <c r="AB632" s="262">
        <f t="shared" si="137"/>
        <v>0</v>
      </c>
      <c r="AC632" s="76"/>
      <c r="AD632" s="76"/>
      <c r="AE632" s="76"/>
      <c r="AF632" s="97">
        <v>1</v>
      </c>
      <c r="AG632" s="97">
        <v>1</v>
      </c>
      <c r="AH632" s="73"/>
      <c r="AI632" s="57"/>
      <c r="AJ632" s="45"/>
      <c r="AK632" s="45"/>
      <c r="AL632" s="45"/>
    </row>
    <row r="633" spans="1:38" outlineLevel="2" x14ac:dyDescent="0.25">
      <c r="A633" s="45"/>
      <c r="B633" s="54"/>
      <c r="C633" s="47">
        <f t="shared" si="123"/>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37"/>
        <v>0</v>
      </c>
      <c r="Y633" s="262">
        <f t="shared" si="137"/>
        <v>0</v>
      </c>
      <c r="Z633" s="262">
        <f t="shared" si="137"/>
        <v>0</v>
      </c>
      <c r="AA633" s="262">
        <f t="shared" si="137"/>
        <v>0</v>
      </c>
      <c r="AB633" s="262">
        <f t="shared" si="137"/>
        <v>0</v>
      </c>
      <c r="AC633" s="76"/>
      <c r="AD633" s="76"/>
      <c r="AE633" s="76"/>
      <c r="AF633" s="97">
        <v>1</v>
      </c>
      <c r="AG633" s="97">
        <v>1</v>
      </c>
      <c r="AH633" s="73"/>
      <c r="AI633" s="57"/>
      <c r="AJ633" s="45"/>
      <c r="AK633" s="45"/>
      <c r="AL633" s="45"/>
    </row>
    <row r="634" spans="1:38" outlineLevel="2" x14ac:dyDescent="0.25">
      <c r="A634" s="45"/>
      <c r="B634" s="54"/>
      <c r="C634" s="47">
        <f t="shared" si="123"/>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37"/>
        <v>0</v>
      </c>
      <c r="Y634" s="262">
        <f t="shared" si="137"/>
        <v>0</v>
      </c>
      <c r="Z634" s="262">
        <f t="shared" si="137"/>
        <v>0</v>
      </c>
      <c r="AA634" s="262">
        <f t="shared" si="137"/>
        <v>0</v>
      </c>
      <c r="AB634" s="262">
        <f t="shared" si="137"/>
        <v>0</v>
      </c>
      <c r="AC634" s="76"/>
      <c r="AD634" s="76"/>
      <c r="AE634" s="76"/>
      <c r="AF634" s="97">
        <v>1</v>
      </c>
      <c r="AG634" s="97">
        <v>1</v>
      </c>
      <c r="AH634" s="73"/>
      <c r="AI634" s="57"/>
      <c r="AJ634" s="45"/>
      <c r="AK634" s="45"/>
      <c r="AL634" s="45"/>
    </row>
    <row r="635" spans="1:38" outlineLevel="2" x14ac:dyDescent="0.25">
      <c r="A635" s="45"/>
      <c r="B635" s="54"/>
      <c r="C635" s="47">
        <f t="shared" si="123"/>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37"/>
        <v>0</v>
      </c>
      <c r="Y635" s="262">
        <f t="shared" si="137"/>
        <v>0</v>
      </c>
      <c r="Z635" s="262">
        <f t="shared" si="137"/>
        <v>0</v>
      </c>
      <c r="AA635" s="262">
        <f t="shared" si="137"/>
        <v>0</v>
      </c>
      <c r="AB635" s="262">
        <f t="shared" si="137"/>
        <v>0</v>
      </c>
      <c r="AC635" s="76"/>
      <c r="AD635" s="76"/>
      <c r="AE635" s="76"/>
      <c r="AF635" s="97">
        <v>1</v>
      </c>
      <c r="AG635" s="97">
        <v>1</v>
      </c>
      <c r="AH635" s="73"/>
      <c r="AI635" s="57"/>
      <c r="AJ635" s="45"/>
      <c r="AK635" s="45"/>
      <c r="AL635" s="45"/>
    </row>
    <row r="636" spans="1:38" outlineLevel="2" x14ac:dyDescent="0.25">
      <c r="A636" s="45"/>
      <c r="B636" s="54"/>
      <c r="C636" s="47">
        <f t="shared" si="123"/>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37"/>
        <v>0.26</v>
      </c>
      <c r="Y636" s="262">
        <f t="shared" si="137"/>
        <v>0.26</v>
      </c>
      <c r="Z636" s="262">
        <f t="shared" si="137"/>
        <v>0.26</v>
      </c>
      <c r="AA636" s="262">
        <f t="shared" si="137"/>
        <v>0.26</v>
      </c>
      <c r="AB636" s="262">
        <f t="shared" si="137"/>
        <v>0.26</v>
      </c>
      <c r="AC636" s="76"/>
      <c r="AD636" s="97" t="s">
        <v>1337</v>
      </c>
      <c r="AE636" s="76"/>
      <c r="AF636" s="97">
        <v>1</v>
      </c>
      <c r="AG636" s="97">
        <v>1</v>
      </c>
      <c r="AH636" s="73"/>
      <c r="AI636" s="57"/>
      <c r="AJ636" s="45"/>
      <c r="AK636" s="45"/>
      <c r="AL636" s="45"/>
    </row>
    <row r="637" spans="1:38" outlineLevel="2" collapsed="1" x14ac:dyDescent="0.25">
      <c r="A637" s="45"/>
      <c r="B637" s="54"/>
      <c r="C637" s="47">
        <f t="shared" si="123"/>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37"/>
        <v>0</v>
      </c>
      <c r="Y637" s="262">
        <f t="shared" si="137"/>
        <v>0</v>
      </c>
      <c r="Z637" s="262">
        <f t="shared" si="137"/>
        <v>0</v>
      </c>
      <c r="AA637" s="262">
        <f t="shared" si="137"/>
        <v>0</v>
      </c>
      <c r="AB637" s="262">
        <f t="shared" si="137"/>
        <v>0</v>
      </c>
      <c r="AC637" s="76"/>
      <c r="AD637" s="76"/>
      <c r="AE637" s="76"/>
      <c r="AF637" s="97">
        <v>1</v>
      </c>
      <c r="AG637" s="97">
        <v>1</v>
      </c>
      <c r="AH637" s="73"/>
      <c r="AI637" s="57"/>
      <c r="AJ637" s="45"/>
      <c r="AK637" s="45"/>
      <c r="AL637" s="45"/>
    </row>
    <row r="638" spans="1:38" hidden="1" outlineLevel="3" x14ac:dyDescent="0.25">
      <c r="A638" s="45"/>
      <c r="B638" s="54"/>
      <c r="C638" s="47">
        <f t="shared" si="123"/>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23"/>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23"/>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25">
      <c r="A641" s="45"/>
      <c r="B641" s="54"/>
      <c r="C641" s="47">
        <f t="shared" si="123"/>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38">INDEX($K641:$Q641,1,U$43)</f>
        <v>1.02</v>
      </c>
      <c r="V641" s="260">
        <f t="shared" si="138"/>
        <v>1.02</v>
      </c>
      <c r="W641" s="260">
        <f t="shared" si="138"/>
        <v>1.02</v>
      </c>
      <c r="X641" s="260">
        <f t="shared" si="138"/>
        <v>1.02</v>
      </c>
      <c r="Y641" s="260">
        <f t="shared" si="138"/>
        <v>1.02</v>
      </c>
      <c r="Z641" s="260">
        <f t="shared" si="138"/>
        <v>1.02</v>
      </c>
      <c r="AA641" s="260">
        <f t="shared" si="138"/>
        <v>1.02</v>
      </c>
      <c r="AB641" s="260">
        <f t="shared" si="138"/>
        <v>1.02</v>
      </c>
      <c r="AC641" s="76"/>
      <c r="AD641" s="76"/>
      <c r="AE641" s="76"/>
      <c r="AF641" s="97">
        <v>1</v>
      </c>
      <c r="AG641" s="97">
        <v>1</v>
      </c>
      <c r="AH641" s="73"/>
      <c r="AI641" s="57"/>
      <c r="AJ641" s="45"/>
      <c r="AK641" s="45"/>
      <c r="AL641" s="45"/>
    </row>
    <row r="642" spans="1:38" outlineLevel="2" x14ac:dyDescent="0.25">
      <c r="A642" s="45"/>
      <c r="B642" s="54"/>
      <c r="C642" s="47">
        <f t="shared" si="123"/>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38"/>
        <v>0.98000000000000009</v>
      </c>
      <c r="V642" s="260">
        <f t="shared" si="138"/>
        <v>0.98000000000000009</v>
      </c>
      <c r="W642" s="260">
        <f t="shared" si="138"/>
        <v>0.98000000000000009</v>
      </c>
      <c r="X642" s="260">
        <f t="shared" si="138"/>
        <v>0.98000000000000009</v>
      </c>
      <c r="Y642" s="260">
        <f t="shared" si="138"/>
        <v>0.98000000000000009</v>
      </c>
      <c r="Z642" s="260">
        <f t="shared" si="138"/>
        <v>0.98000000000000009</v>
      </c>
      <c r="AA642" s="260">
        <f t="shared" si="138"/>
        <v>0.98000000000000009</v>
      </c>
      <c r="AB642" s="260">
        <f t="shared" si="138"/>
        <v>0.98000000000000009</v>
      </c>
      <c r="AC642" s="76"/>
      <c r="AD642" s="76"/>
      <c r="AE642" s="76"/>
      <c r="AF642" s="97">
        <v>1</v>
      </c>
      <c r="AG642" s="97">
        <v>1</v>
      </c>
      <c r="AH642" s="73"/>
      <c r="AI642" s="57"/>
      <c r="AJ642" s="45"/>
      <c r="AK642" s="45"/>
      <c r="AL642" s="45"/>
    </row>
    <row r="643" spans="1:38" outlineLevel="2" x14ac:dyDescent="0.25">
      <c r="A643" s="45"/>
      <c r="B643" s="54"/>
      <c r="C643" s="47">
        <f t="shared" si="123"/>
        <v>3</v>
      </c>
      <c r="D643" s="73"/>
      <c r="E643" s="70"/>
      <c r="F643" s="70" t="s">
        <v>1349</v>
      </c>
      <c r="G643" s="73"/>
      <c r="H643" s="76" t="s">
        <v>2434</v>
      </c>
      <c r="I643" s="96"/>
      <c r="J643" s="96" t="s">
        <v>1247</v>
      </c>
      <c r="K643" s="260">
        <f t="shared" ref="K643:P643" si="139">K641</f>
        <v>1.02</v>
      </c>
      <c r="L643" s="260">
        <f t="shared" si="139"/>
        <v>1.02</v>
      </c>
      <c r="M643" s="260">
        <f t="shared" si="139"/>
        <v>1</v>
      </c>
      <c r="N643" s="260">
        <f t="shared" si="139"/>
        <v>1</v>
      </c>
      <c r="O643" s="260">
        <f t="shared" si="139"/>
        <v>1</v>
      </c>
      <c r="P643" s="260">
        <f t="shared" si="139"/>
        <v>1</v>
      </c>
      <c r="Q643" s="76"/>
      <c r="R643" s="76"/>
      <c r="S643" s="76"/>
      <c r="T643" s="76"/>
      <c r="U643" s="260">
        <f t="shared" si="138"/>
        <v>1.02</v>
      </c>
      <c r="V643" s="260">
        <f t="shared" si="138"/>
        <v>1.02</v>
      </c>
      <c r="W643" s="260">
        <f t="shared" si="138"/>
        <v>1.02</v>
      </c>
      <c r="X643" s="260">
        <f t="shared" si="138"/>
        <v>1.02</v>
      </c>
      <c r="Y643" s="260">
        <f t="shared" si="138"/>
        <v>1.02</v>
      </c>
      <c r="Z643" s="260">
        <f t="shared" si="138"/>
        <v>1.02</v>
      </c>
      <c r="AA643" s="260">
        <f t="shared" si="138"/>
        <v>1.02</v>
      </c>
      <c r="AB643" s="260">
        <f t="shared" si="138"/>
        <v>1.02</v>
      </c>
      <c r="AC643" s="76"/>
      <c r="AD643" s="76"/>
      <c r="AE643" s="76"/>
      <c r="AF643" s="97">
        <v>1</v>
      </c>
      <c r="AG643" s="97">
        <v>1</v>
      </c>
      <c r="AH643" s="73"/>
      <c r="AI643" s="57"/>
      <c r="AJ643" s="45"/>
      <c r="AK643" s="45"/>
      <c r="AL643" s="45"/>
    </row>
    <row r="644" spans="1:38" outlineLevel="2" x14ac:dyDescent="0.25">
      <c r="A644" s="45"/>
      <c r="B644" s="54"/>
      <c r="C644" s="47">
        <f t="shared" si="123"/>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0">Y644</f>
        <v>0.35589999999999999</v>
      </c>
      <c r="Y644" s="262">
        <f t="shared" si="140"/>
        <v>0.35589999999999999</v>
      </c>
      <c r="Z644" s="97">
        <v>0.35589999999999999</v>
      </c>
      <c r="AA644" s="262">
        <f t="shared" ref="X644:AB652" si="141">Z644</f>
        <v>0.35589999999999999</v>
      </c>
      <c r="AB644" s="262">
        <f t="shared" si="141"/>
        <v>0.35589999999999999</v>
      </c>
      <c r="AC644" s="76"/>
      <c r="AD644" s="97" t="s">
        <v>2261</v>
      </c>
      <c r="AE644" s="76"/>
      <c r="AF644" s="97">
        <v>1</v>
      </c>
      <c r="AG644" s="97">
        <v>1</v>
      </c>
      <c r="AH644" s="73"/>
      <c r="AI644" s="57"/>
      <c r="AJ644" s="45"/>
      <c r="AK644" s="45"/>
      <c r="AL644" s="45"/>
    </row>
    <row r="645" spans="1:38" outlineLevel="2" x14ac:dyDescent="0.25">
      <c r="A645" s="45"/>
      <c r="B645" s="54"/>
      <c r="C645" s="47">
        <f t="shared" si="123"/>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2">U645</f>
        <v>-0.19574</v>
      </c>
      <c r="W645" s="262">
        <f t="shared" ref="W645" si="143">V645</f>
        <v>-0.19574</v>
      </c>
      <c r="X645" s="262">
        <f t="shared" si="140"/>
        <v>0</v>
      </c>
      <c r="Y645" s="262">
        <f t="shared" si="140"/>
        <v>0</v>
      </c>
      <c r="Z645" s="97">
        <v>0</v>
      </c>
      <c r="AA645" s="262">
        <f t="shared" si="141"/>
        <v>0</v>
      </c>
      <c r="AB645" s="262">
        <f t="shared" si="141"/>
        <v>0</v>
      </c>
      <c r="AC645" s="76"/>
      <c r="AD645" s="76"/>
      <c r="AE645" s="76"/>
      <c r="AF645" s="97">
        <v>1</v>
      </c>
      <c r="AG645" s="97">
        <v>1</v>
      </c>
      <c r="AH645" s="73"/>
      <c r="AI645" s="57"/>
      <c r="AJ645" s="45"/>
      <c r="AK645" s="45"/>
      <c r="AL645" s="45"/>
    </row>
    <row r="646" spans="1:38" outlineLevel="2" x14ac:dyDescent="0.25">
      <c r="A646" s="45"/>
      <c r="B646" s="54"/>
      <c r="C646" s="47">
        <f t="shared" si="123"/>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0"/>
        <v>0.35589999999999999</v>
      </c>
      <c r="Y646" s="262">
        <f t="shared" si="140"/>
        <v>0.35589999999999999</v>
      </c>
      <c r="Z646" s="260">
        <f>Z644</f>
        <v>0.35589999999999999</v>
      </c>
      <c r="AA646" s="262">
        <f t="shared" si="141"/>
        <v>0.35589999999999999</v>
      </c>
      <c r="AB646" s="262">
        <f t="shared" si="141"/>
        <v>0.35589999999999999</v>
      </c>
      <c r="AC646" s="76"/>
      <c r="AD646" s="76"/>
      <c r="AE646" s="76"/>
      <c r="AF646" s="97">
        <v>1</v>
      </c>
      <c r="AG646" s="97">
        <v>1</v>
      </c>
      <c r="AH646" s="73"/>
      <c r="AI646" s="57"/>
      <c r="AJ646" s="45"/>
      <c r="AK646" s="45"/>
      <c r="AL646" s="45"/>
    </row>
    <row r="647" spans="1:38" outlineLevel="2" x14ac:dyDescent="0.25">
      <c r="A647" s="45"/>
      <c r="B647" s="54"/>
      <c r="C647" s="47">
        <f t="shared" si="123"/>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1"/>
        <v>0</v>
      </c>
      <c r="Y647" s="97">
        <v>1.42</v>
      </c>
      <c r="Z647" s="262">
        <f t="shared" si="141"/>
        <v>1.42</v>
      </c>
      <c r="AA647" s="262">
        <f t="shared" si="141"/>
        <v>1.42</v>
      </c>
      <c r="AB647" s="262">
        <f t="shared" si="141"/>
        <v>1.42</v>
      </c>
      <c r="AC647" s="76"/>
      <c r="AD647" s="97" t="s">
        <v>2261</v>
      </c>
      <c r="AE647" s="76"/>
      <c r="AF647" s="97">
        <v>1</v>
      </c>
      <c r="AG647" s="97">
        <v>1</v>
      </c>
      <c r="AH647" s="73"/>
      <c r="AI647" s="57"/>
      <c r="AJ647" s="45"/>
      <c r="AK647" s="45"/>
      <c r="AL647" s="45"/>
    </row>
    <row r="648" spans="1:38" outlineLevel="2" x14ac:dyDescent="0.25">
      <c r="A648" s="45"/>
      <c r="B648" s="54"/>
      <c r="C648" s="47">
        <f t="shared" si="123"/>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1"/>
        <v>-0.72</v>
      </c>
      <c r="Y648" s="97">
        <v>0</v>
      </c>
      <c r="Z648" s="262">
        <f t="shared" si="141"/>
        <v>0</v>
      </c>
      <c r="AA648" s="262">
        <f t="shared" si="141"/>
        <v>0</v>
      </c>
      <c r="AB648" s="262">
        <f t="shared" si="141"/>
        <v>0</v>
      </c>
      <c r="AC648" s="76"/>
      <c r="AD648" s="97" t="s">
        <v>1360</v>
      </c>
      <c r="AE648" s="76"/>
      <c r="AF648" s="97">
        <v>1</v>
      </c>
      <c r="AG648" s="97">
        <v>1</v>
      </c>
      <c r="AH648" s="73"/>
      <c r="AI648" s="57"/>
      <c r="AJ648" s="45"/>
      <c r="AK648" s="45"/>
      <c r="AL648" s="45"/>
    </row>
    <row r="649" spans="1:38" outlineLevel="2" x14ac:dyDescent="0.25">
      <c r="A649" s="45"/>
      <c r="B649" s="54"/>
      <c r="C649" s="47">
        <f t="shared" si="123"/>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1"/>
        <v>0</v>
      </c>
      <c r="Y649" s="260">
        <f>Y647</f>
        <v>1.42</v>
      </c>
      <c r="Z649" s="262">
        <f t="shared" si="141"/>
        <v>1.42</v>
      </c>
      <c r="AA649" s="262">
        <f t="shared" si="141"/>
        <v>1.42</v>
      </c>
      <c r="AB649" s="262">
        <f t="shared" si="141"/>
        <v>1.42</v>
      </c>
      <c r="AC649" s="76"/>
      <c r="AD649" s="76"/>
      <c r="AE649" s="76"/>
      <c r="AF649" s="97">
        <v>1</v>
      </c>
      <c r="AG649" s="97">
        <v>1</v>
      </c>
      <c r="AH649" s="73"/>
      <c r="AI649" s="57"/>
      <c r="AJ649" s="45"/>
      <c r="AK649" s="45"/>
      <c r="AL649" s="45"/>
    </row>
    <row r="650" spans="1:38" outlineLevel="2" x14ac:dyDescent="0.25">
      <c r="A650" s="45"/>
      <c r="B650" s="54"/>
      <c r="C650" s="47">
        <f t="shared" si="123"/>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25">
      <c r="A651" s="45"/>
      <c r="B651" s="54"/>
      <c r="C651" s="47">
        <f t="shared" si="123"/>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1"/>
        <v>-7.0000000000000001E-3</v>
      </c>
      <c r="Y651" s="262">
        <f t="shared" si="141"/>
        <v>-7.0000000000000001E-3</v>
      </c>
      <c r="Z651" s="262">
        <f t="shared" si="141"/>
        <v>-7.0000000000000001E-3</v>
      </c>
      <c r="AA651" s="262">
        <f t="shared" si="141"/>
        <v>-7.0000000000000001E-3</v>
      </c>
      <c r="AB651" s="262">
        <f t="shared" si="141"/>
        <v>-7.0000000000000001E-3</v>
      </c>
      <c r="AC651" s="76"/>
      <c r="AD651" s="97" t="s">
        <v>1367</v>
      </c>
      <c r="AE651" s="76"/>
      <c r="AF651" s="97">
        <v>1</v>
      </c>
      <c r="AG651" s="97">
        <v>1</v>
      </c>
      <c r="AH651" s="73"/>
      <c r="AI651" s="57"/>
      <c r="AJ651" s="45"/>
      <c r="AK651" s="45"/>
      <c r="AL651" s="45"/>
    </row>
    <row r="652" spans="1:38" outlineLevel="2" collapsed="1" x14ac:dyDescent="0.25">
      <c r="A652" s="45"/>
      <c r="B652" s="54"/>
      <c r="C652" s="47">
        <f t="shared" si="123"/>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3"/>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3"/>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3"/>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3"/>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25">
      <c r="A657" s="45"/>
      <c r="B657" s="54"/>
      <c r="C657" s="47">
        <f t="shared" si="123"/>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25">
      <c r="A658" s="45"/>
      <c r="B658" s="54"/>
      <c r="C658" s="47">
        <f t="shared" si="123"/>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25">
      <c r="A659" s="45"/>
      <c r="B659" s="54"/>
      <c r="C659" s="47">
        <f t="shared" si="123"/>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4">W659</f>
        <v>0</v>
      </c>
      <c r="Y659" s="262">
        <f t="shared" si="144"/>
        <v>0</v>
      </c>
      <c r="Z659" s="262">
        <f t="shared" si="144"/>
        <v>0</v>
      </c>
      <c r="AA659" s="262">
        <f t="shared" si="144"/>
        <v>0</v>
      </c>
      <c r="AB659" s="262">
        <f t="shared" si="144"/>
        <v>0</v>
      </c>
      <c r="AC659" s="76"/>
      <c r="AD659" s="76"/>
      <c r="AE659" s="76"/>
      <c r="AF659" s="97">
        <v>1</v>
      </c>
      <c r="AG659" s="97">
        <v>1</v>
      </c>
      <c r="AH659" s="73"/>
      <c r="AI659" s="57"/>
      <c r="AJ659" s="45"/>
      <c r="AK659" s="45"/>
      <c r="AL659" s="45"/>
    </row>
    <row r="660" spans="1:38" outlineLevel="2" x14ac:dyDescent="0.25">
      <c r="A660" s="45"/>
      <c r="B660" s="54"/>
      <c r="C660" s="47">
        <f t="shared" si="123"/>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4"/>
        <v>0</v>
      </c>
      <c r="Y660" s="262">
        <f t="shared" si="144"/>
        <v>0</v>
      </c>
      <c r="Z660" s="262">
        <f t="shared" si="144"/>
        <v>0</v>
      </c>
      <c r="AA660" s="262">
        <f t="shared" si="144"/>
        <v>0</v>
      </c>
      <c r="AB660" s="262">
        <f t="shared" si="144"/>
        <v>0</v>
      </c>
      <c r="AC660" s="76"/>
      <c r="AD660" s="76"/>
      <c r="AE660" s="76"/>
      <c r="AF660" s="97">
        <v>1</v>
      </c>
      <c r="AG660" s="97">
        <v>1</v>
      </c>
      <c r="AH660" s="73"/>
      <c r="AI660" s="57"/>
      <c r="AJ660" s="45"/>
      <c r="AK660" s="45"/>
      <c r="AL660" s="45"/>
    </row>
    <row r="661" spans="1:38" outlineLevel="2" x14ac:dyDescent="0.25">
      <c r="A661" s="45"/>
      <c r="B661" s="54"/>
      <c r="C661" s="47">
        <f t="shared" si="123"/>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4"/>
        <v>0</v>
      </c>
      <c r="Y661" s="262">
        <f t="shared" si="144"/>
        <v>0</v>
      </c>
      <c r="Z661" s="262">
        <f t="shared" si="144"/>
        <v>0</v>
      </c>
      <c r="AA661" s="262">
        <f t="shared" si="144"/>
        <v>0</v>
      </c>
      <c r="AB661" s="262">
        <f t="shared" si="144"/>
        <v>0</v>
      </c>
      <c r="AC661" s="76"/>
      <c r="AD661" s="76"/>
      <c r="AE661" s="76"/>
      <c r="AF661" s="97">
        <v>1</v>
      </c>
      <c r="AG661" s="97">
        <v>1</v>
      </c>
      <c r="AH661" s="73"/>
      <c r="AI661" s="57"/>
      <c r="AJ661" s="45"/>
      <c r="AK661" s="45"/>
      <c r="AL661" s="45"/>
    </row>
    <row r="662" spans="1:38" outlineLevel="2" x14ac:dyDescent="0.25">
      <c r="A662" s="45"/>
      <c r="B662" s="54"/>
      <c r="C662" s="47">
        <f t="shared" si="123"/>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outlineLevel="2" x14ac:dyDescent="0.25">
      <c r="A663" s="45"/>
      <c r="B663" s="54"/>
      <c r="C663" s="47">
        <f t="shared" si="123"/>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outlineLevel="2" x14ac:dyDescent="0.25">
      <c r="A664" s="45"/>
      <c r="B664" s="54"/>
      <c r="C664" s="47">
        <f t="shared" si="123"/>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outlineLevel="2" x14ac:dyDescent="0.25">
      <c r="A665" s="45"/>
      <c r="B665" s="54"/>
      <c r="C665" s="47">
        <f t="shared" si="123"/>
        <v>3</v>
      </c>
      <c r="D665" s="73"/>
      <c r="E665" s="70"/>
      <c r="F665" s="70" t="s">
        <v>1390</v>
      </c>
      <c r="G665" s="73"/>
      <c r="H665" s="76"/>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outlineLevel="2" x14ac:dyDescent="0.25">
      <c r="A666" s="45"/>
      <c r="B666" s="54"/>
      <c r="C666" s="47">
        <f t="shared" si="123"/>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outlineLevel="2" x14ac:dyDescent="0.25">
      <c r="A667" s="45"/>
      <c r="B667" s="54"/>
      <c r="C667" s="47">
        <f t="shared" si="123"/>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2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25">
      <c r="A669" s="45"/>
      <c r="B669" s="54"/>
      <c r="C669" s="47">
        <f t="shared" ref="C669:C732" si="145">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45"/>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45"/>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45"/>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145"/>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145"/>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45"/>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45"/>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45"/>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45"/>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45"/>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45"/>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45"/>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45"/>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45"/>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45"/>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v>4</v>
      </c>
      <c r="B685" s="54"/>
      <c r="C685" s="47">
        <f t="shared" si="145"/>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f>A685</f>
        <v>4</v>
      </c>
      <c r="B686" s="54"/>
      <c r="C686" s="47">
        <f t="shared" si="145"/>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5"/>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5"/>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5"/>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5"/>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45"/>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45"/>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5"/>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5"/>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5"/>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5"/>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si="145"/>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45"/>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5"/>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45"/>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45"/>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5"/>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v>4</v>
      </c>
      <c r="B703" s="54"/>
      <c r="C703" s="47">
        <f t="shared" si="145"/>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f>A703</f>
        <v>4</v>
      </c>
      <c r="B704" s="54"/>
      <c r="C704" s="47">
        <f t="shared" si="145"/>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5"/>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45"/>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45"/>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5"/>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v>4</v>
      </c>
      <c r="B709" s="54"/>
      <c r="C709" s="47">
        <f t="shared" si="145"/>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f>A709</f>
        <v>4</v>
      </c>
      <c r="B710" s="54"/>
      <c r="C710" s="47">
        <f t="shared" si="145"/>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5"/>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45"/>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45"/>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5"/>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45"/>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45"/>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25">
      <c r="A717" s="45"/>
      <c r="B717" s="54"/>
      <c r="C717" s="47">
        <f t="shared" ref="C717:C722" si="146">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47">U$817</f>
        <v>0</v>
      </c>
      <c r="V717" s="268">
        <f t="shared" si="147"/>
        <v>0</v>
      </c>
      <c r="W717" s="268">
        <f t="shared" si="147"/>
        <v>0</v>
      </c>
      <c r="X717" s="268">
        <f t="shared" si="147"/>
        <v>0</v>
      </c>
      <c r="Y717" s="268">
        <f t="shared" si="147"/>
        <v>0</v>
      </c>
      <c r="Z717" s="268">
        <f t="shared" si="147"/>
        <v>0</v>
      </c>
      <c r="AA717" s="268">
        <f t="shared" si="147"/>
        <v>0</v>
      </c>
      <c r="AB717" s="268">
        <f t="shared" si="147"/>
        <v>0</v>
      </c>
      <c r="AC717" s="76"/>
      <c r="AD717" s="97" t="s">
        <v>1449</v>
      </c>
      <c r="AE717" s="76"/>
      <c r="AF717" s="268">
        <f>AF$817</f>
        <v>1</v>
      </c>
      <c r="AG717" s="268">
        <f>AG$817</f>
        <v>1</v>
      </c>
      <c r="AH717" s="73"/>
      <c r="AI717" s="57"/>
      <c r="AJ717" s="45"/>
      <c r="AK717" s="45"/>
      <c r="AL717" s="45"/>
    </row>
    <row r="718" spans="1:38" outlineLevel="2" x14ac:dyDescent="0.25">
      <c r="A718" s="45"/>
      <c r="B718" s="54"/>
      <c r="C718" s="47">
        <f t="shared" si="146"/>
        <v>3</v>
      </c>
      <c r="D718" s="73"/>
      <c r="E718" s="70"/>
      <c r="F718" s="70" t="s">
        <v>1450</v>
      </c>
      <c r="G718" s="73"/>
      <c r="H718" s="76" t="s">
        <v>1451</v>
      </c>
      <c r="I718" s="96"/>
      <c r="J718" s="96"/>
      <c r="K718" s="76"/>
      <c r="L718" s="76"/>
      <c r="M718" s="76"/>
      <c r="N718" s="76"/>
      <c r="O718" s="76"/>
      <c r="P718" s="76"/>
      <c r="Q718" s="76"/>
      <c r="R718" s="76"/>
      <c r="S718" s="76"/>
      <c r="T718" s="76"/>
      <c r="U718" s="268">
        <f t="shared" ref="U718:AB718" si="148">U$818</f>
        <v>-0.71226</v>
      </c>
      <c r="V718" s="268">
        <f t="shared" si="148"/>
        <v>-0.71226</v>
      </c>
      <c r="W718" s="268">
        <f t="shared" si="148"/>
        <v>-0.71226</v>
      </c>
      <c r="X718" s="268">
        <f t="shared" si="148"/>
        <v>-0.21895000000000001</v>
      </c>
      <c r="Y718" s="268">
        <f t="shared" si="148"/>
        <v>-0.21895000000000001</v>
      </c>
      <c r="Z718" s="268">
        <f t="shared" si="148"/>
        <v>-0.21895000000000001</v>
      </c>
      <c r="AA718" s="268">
        <f t="shared" si="148"/>
        <v>-0.21895000000000001</v>
      </c>
      <c r="AB718" s="268">
        <f t="shared" si="148"/>
        <v>-0.21895000000000001</v>
      </c>
      <c r="AC718" s="76"/>
      <c r="AD718" s="76"/>
      <c r="AE718" s="76"/>
      <c r="AF718" s="268">
        <f>AF$818</f>
        <v>1</v>
      </c>
      <c r="AG718" s="268">
        <f>AG$818</f>
        <v>1</v>
      </c>
      <c r="AH718" s="73"/>
      <c r="AI718" s="57"/>
      <c r="AJ718" s="45"/>
      <c r="AK718" s="45"/>
      <c r="AL718" s="45"/>
    </row>
    <row r="719" spans="1:38" outlineLevel="2" x14ac:dyDescent="0.25">
      <c r="A719" s="45"/>
      <c r="B719" s="54"/>
      <c r="C719" s="47">
        <f t="shared" si="146"/>
        <v>3</v>
      </c>
      <c r="D719" s="73"/>
      <c r="E719" s="70"/>
      <c r="F719" s="70" t="s">
        <v>1452</v>
      </c>
      <c r="G719" s="73"/>
      <c r="H719" s="76" t="s">
        <v>1453</v>
      </c>
      <c r="I719" s="96"/>
      <c r="J719" s="96"/>
      <c r="K719" s="76"/>
      <c r="L719" s="76"/>
      <c r="M719" s="76"/>
      <c r="N719" s="76"/>
      <c r="O719" s="76"/>
      <c r="P719" s="76"/>
      <c r="Q719" s="76"/>
      <c r="R719" s="76"/>
      <c r="S719" s="76"/>
      <c r="T719" s="76"/>
      <c r="U719" s="268">
        <f t="shared" ref="U719:AB719" si="149">U$819</f>
        <v>-0.90173999999999999</v>
      </c>
      <c r="V719" s="268">
        <f t="shared" si="149"/>
        <v>-0.90173999999999999</v>
      </c>
      <c r="W719" s="268">
        <f t="shared" si="149"/>
        <v>-0.90173999999999999</v>
      </c>
      <c r="X719" s="268">
        <f t="shared" si="149"/>
        <v>-0.37940000000000002</v>
      </c>
      <c r="Y719" s="268">
        <f t="shared" si="149"/>
        <v>-0.37940000000000002</v>
      </c>
      <c r="Z719" s="268">
        <f t="shared" si="149"/>
        <v>-0.37940000000000002</v>
      </c>
      <c r="AA719" s="268">
        <f t="shared" si="149"/>
        <v>-0.37940000000000002</v>
      </c>
      <c r="AB719" s="268">
        <f t="shared" si="149"/>
        <v>-0.37940000000000002</v>
      </c>
      <c r="AC719" s="76"/>
      <c r="AD719" s="76"/>
      <c r="AE719" s="76"/>
      <c r="AF719" s="268">
        <f>AF$819</f>
        <v>1</v>
      </c>
      <c r="AG719" s="268">
        <f>AG$819</f>
        <v>1</v>
      </c>
      <c r="AH719" s="73"/>
      <c r="AI719" s="57"/>
      <c r="AJ719" s="45"/>
      <c r="AK719" s="45"/>
      <c r="AL719" s="45"/>
    </row>
    <row r="720" spans="1:38" outlineLevel="2" x14ac:dyDescent="0.25">
      <c r="A720" s="45"/>
      <c r="B720" s="54"/>
      <c r="C720" s="47">
        <f t="shared" si="146"/>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0">$818:$818</f>
        <v>-0.71226</v>
      </c>
      <c r="W720" s="268">
        <f t="shared" si="150"/>
        <v>-0.71226</v>
      </c>
      <c r="X720" s="268">
        <f t="shared" si="150"/>
        <v>-0.21895000000000001</v>
      </c>
      <c r="Y720" s="268">
        <f t="shared" si="150"/>
        <v>-0.21895000000000001</v>
      </c>
      <c r="Z720" s="268">
        <f t="shared" si="150"/>
        <v>-0.21895000000000001</v>
      </c>
      <c r="AA720" s="268">
        <f t="shared" si="150"/>
        <v>-0.21895000000000001</v>
      </c>
      <c r="AB720" s="268">
        <f t="shared" si="150"/>
        <v>-0.21895000000000001</v>
      </c>
      <c r="AC720" s="76"/>
      <c r="AD720" s="76"/>
      <c r="AE720" s="76"/>
      <c r="AF720" s="268">
        <f>$818:$818</f>
        <v>1</v>
      </c>
      <c r="AG720" s="268">
        <f>$818:$818</f>
        <v>1</v>
      </c>
      <c r="AH720" s="73"/>
      <c r="AI720" s="57"/>
      <c r="AJ720" s="45"/>
      <c r="AK720" s="45"/>
      <c r="AL720" s="45"/>
    </row>
    <row r="721" spans="1:38" outlineLevel="2" x14ac:dyDescent="0.25">
      <c r="A721" s="45">
        <v>4</v>
      </c>
      <c r="B721" s="54"/>
      <c r="C721" s="47">
        <f t="shared" si="146"/>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1">$819:$819</f>
        <v>-0.90173999999999999</v>
      </c>
      <c r="W721" s="268">
        <f t="shared" si="151"/>
        <v>-0.90173999999999999</v>
      </c>
      <c r="X721" s="268">
        <f t="shared" si="151"/>
        <v>-0.37940000000000002</v>
      </c>
      <c r="Y721" s="268">
        <f t="shared" si="151"/>
        <v>-0.37940000000000002</v>
      </c>
      <c r="Z721" s="268">
        <f t="shared" si="151"/>
        <v>-0.37940000000000002</v>
      </c>
      <c r="AA721" s="268">
        <f t="shared" si="151"/>
        <v>-0.37940000000000002</v>
      </c>
      <c r="AB721" s="268">
        <f t="shared" si="151"/>
        <v>-0.37940000000000002</v>
      </c>
      <c r="AC721" s="76"/>
      <c r="AD721" s="76"/>
      <c r="AE721" s="76"/>
      <c r="AF721" s="268">
        <f>$819:$819</f>
        <v>1</v>
      </c>
      <c r="AG721" s="268">
        <f>$819:$819</f>
        <v>1</v>
      </c>
      <c r="AH721" s="73"/>
      <c r="AI721" s="57"/>
      <c r="AJ721" s="45"/>
      <c r="AK721" s="45"/>
      <c r="AL721" s="45"/>
    </row>
    <row r="722" spans="1:38" outlineLevel="2" collapsed="1" x14ac:dyDescent="0.25">
      <c r="A722" s="45">
        <f>A721</f>
        <v>4</v>
      </c>
      <c r="B722" s="54"/>
      <c r="C722" s="47">
        <f t="shared" si="146"/>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1"/>
        <v>-0.90173999999999999</v>
      </c>
      <c r="W722" s="268">
        <f t="shared" si="151"/>
        <v>-0.90173999999999999</v>
      </c>
      <c r="X722" s="268">
        <f t="shared" si="151"/>
        <v>-0.37940000000000002</v>
      </c>
      <c r="Y722" s="268">
        <f t="shared" si="151"/>
        <v>-0.37940000000000002</v>
      </c>
      <c r="Z722" s="268">
        <f t="shared" si="151"/>
        <v>-0.37940000000000002</v>
      </c>
      <c r="AA722" s="268">
        <f t="shared" si="151"/>
        <v>-0.37940000000000002</v>
      </c>
      <c r="AB722" s="268">
        <f t="shared" si="151"/>
        <v>-0.37940000000000002</v>
      </c>
      <c r="AC722" s="76"/>
      <c r="AD722" s="76"/>
      <c r="AE722" s="76"/>
      <c r="AF722" s="268">
        <f>$819:$819</f>
        <v>1</v>
      </c>
      <c r="AG722" s="268">
        <f>$819:$819</f>
        <v>1</v>
      </c>
      <c r="AH722" s="73"/>
      <c r="AI722" s="57"/>
      <c r="AJ722" s="45"/>
      <c r="AK722" s="45"/>
      <c r="AL722" s="45"/>
    </row>
    <row r="723" spans="1:38" hidden="1" outlineLevel="3" x14ac:dyDescent="0.25">
      <c r="A723" s="45"/>
      <c r="B723" s="54"/>
      <c r="C723" s="47">
        <f t="shared" si="145"/>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45"/>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45"/>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5"/>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45"/>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45"/>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5"/>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45"/>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45"/>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45"/>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ref="C733:C758" si="152">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52"/>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25">
      <c r="A735" s="45"/>
      <c r="B735" s="54"/>
      <c r="C735" s="47">
        <f t="shared" si="152"/>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3">U735</f>
        <v>1</v>
      </c>
      <c r="W735" s="348">
        <f t="shared" si="153"/>
        <v>1</v>
      </c>
      <c r="X735" s="348">
        <f t="shared" ref="X735" si="154">W735</f>
        <v>1</v>
      </c>
      <c r="Y735" s="348">
        <f t="shared" ref="Y735" si="155">X735</f>
        <v>1</v>
      </c>
      <c r="Z735" s="348">
        <f t="shared" ref="Z735" si="156">Y735</f>
        <v>1</v>
      </c>
      <c r="AA735" s="348">
        <f t="shared" ref="AA735" si="157">Z735</f>
        <v>1</v>
      </c>
      <c r="AB735" s="348">
        <f t="shared" ref="AB735" si="158">AA735</f>
        <v>1</v>
      </c>
      <c r="AC735" s="76"/>
      <c r="AD735" s="97" t="s">
        <v>2828</v>
      </c>
      <c r="AE735" s="76"/>
      <c r="AF735" s="97">
        <v>1</v>
      </c>
      <c r="AG735" s="97">
        <v>1</v>
      </c>
      <c r="AH735" s="73"/>
      <c r="AI735" s="57"/>
      <c r="AJ735" s="45"/>
      <c r="AK735" s="45"/>
      <c r="AL735" s="45"/>
    </row>
    <row r="736" spans="1:38" hidden="1" outlineLevel="3" x14ac:dyDescent="0.25">
      <c r="A736" s="45"/>
      <c r="B736" s="54"/>
      <c r="C736" s="47">
        <f t="shared" si="152"/>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59">U736</f>
        <v>0.95399999999999996</v>
      </c>
      <c r="W736" s="348">
        <f t="shared" si="159"/>
        <v>0.95399999999999996</v>
      </c>
      <c r="X736" s="348">
        <f t="shared" ref="X736:X740" si="160">W736</f>
        <v>0.95399999999999996</v>
      </c>
      <c r="Y736" s="348">
        <f t="shared" ref="Y736:Y740" si="161">X736</f>
        <v>0.95399999999999996</v>
      </c>
      <c r="Z736" s="348">
        <f t="shared" ref="Z736:Z740" si="162">Y736</f>
        <v>0.95399999999999996</v>
      </c>
      <c r="AA736" s="348">
        <f t="shared" ref="AA736:AA740" si="163">Z736</f>
        <v>0.95399999999999996</v>
      </c>
      <c r="AB736" s="348">
        <f t="shared" ref="AB736:AB740" si="164">AA736</f>
        <v>0.95399999999999996</v>
      </c>
      <c r="AC736" s="76"/>
      <c r="AD736" s="76"/>
      <c r="AE736" s="76"/>
      <c r="AF736" s="97">
        <v>1</v>
      </c>
      <c r="AG736" s="97">
        <v>1</v>
      </c>
      <c r="AH736" s="73"/>
      <c r="AI736" s="57"/>
      <c r="AJ736" s="45"/>
      <c r="AK736" s="45"/>
      <c r="AL736" s="45"/>
    </row>
    <row r="737" spans="1:38" hidden="1" outlineLevel="3" x14ac:dyDescent="0.25">
      <c r="A737" s="45"/>
      <c r="B737" s="54"/>
      <c r="C737" s="47">
        <f t="shared" si="152"/>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59"/>
        <v>0.90800000000000003</v>
      </c>
      <c r="W737" s="348">
        <f t="shared" si="159"/>
        <v>0.90800000000000003</v>
      </c>
      <c r="X737" s="348">
        <f t="shared" si="160"/>
        <v>0.90800000000000003</v>
      </c>
      <c r="Y737" s="348">
        <f t="shared" si="161"/>
        <v>0.90800000000000003</v>
      </c>
      <c r="Z737" s="348">
        <f t="shared" si="162"/>
        <v>0.90800000000000003</v>
      </c>
      <c r="AA737" s="348">
        <f t="shared" si="163"/>
        <v>0.90800000000000003</v>
      </c>
      <c r="AB737" s="348">
        <f t="shared" si="164"/>
        <v>0.90800000000000003</v>
      </c>
      <c r="AC737" s="76"/>
      <c r="AD737" s="76"/>
      <c r="AE737" s="76"/>
      <c r="AF737" s="97">
        <v>1</v>
      </c>
      <c r="AG737" s="97">
        <v>1</v>
      </c>
      <c r="AH737" s="73"/>
      <c r="AI737" s="57"/>
      <c r="AJ737" s="45"/>
      <c r="AK737" s="45"/>
      <c r="AL737" s="45"/>
    </row>
    <row r="738" spans="1:38" hidden="1" outlineLevel="3" x14ac:dyDescent="0.25">
      <c r="A738" s="45"/>
      <c r="B738" s="54"/>
      <c r="C738" s="47">
        <f t="shared" si="152"/>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59"/>
        <v>0.97</v>
      </c>
      <c r="W738" s="348">
        <f t="shared" si="159"/>
        <v>0.97</v>
      </c>
      <c r="X738" s="348">
        <f t="shared" si="160"/>
        <v>0.97</v>
      </c>
      <c r="Y738" s="348">
        <f t="shared" si="161"/>
        <v>0.97</v>
      </c>
      <c r="Z738" s="348">
        <f t="shared" si="162"/>
        <v>0.97</v>
      </c>
      <c r="AA738" s="348">
        <f t="shared" si="163"/>
        <v>0.97</v>
      </c>
      <c r="AB738" s="348">
        <f t="shared" si="164"/>
        <v>0.97</v>
      </c>
      <c r="AC738" s="76"/>
      <c r="AD738" s="76"/>
      <c r="AE738" s="76"/>
      <c r="AF738" s="97">
        <v>1</v>
      </c>
      <c r="AG738" s="97">
        <v>1</v>
      </c>
      <c r="AH738" s="73"/>
      <c r="AI738" s="57"/>
      <c r="AJ738" s="45"/>
      <c r="AK738" s="45"/>
      <c r="AL738" s="45"/>
    </row>
    <row r="739" spans="1:38" hidden="1" outlineLevel="3" x14ac:dyDescent="0.25">
      <c r="A739" s="45">
        <v>4</v>
      </c>
      <c r="B739" s="54"/>
      <c r="C739" s="47">
        <f t="shared" si="152"/>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59"/>
        <v>0.92400000000000004</v>
      </c>
      <c r="W739" s="348">
        <f t="shared" si="159"/>
        <v>0.92400000000000004</v>
      </c>
      <c r="X739" s="348">
        <f t="shared" si="160"/>
        <v>0.92400000000000004</v>
      </c>
      <c r="Y739" s="348">
        <f t="shared" si="161"/>
        <v>0.92400000000000004</v>
      </c>
      <c r="Z739" s="348">
        <f t="shared" si="162"/>
        <v>0.92400000000000004</v>
      </c>
      <c r="AA739" s="348">
        <f t="shared" si="163"/>
        <v>0.92400000000000004</v>
      </c>
      <c r="AB739" s="348">
        <f t="shared" si="164"/>
        <v>0.92400000000000004</v>
      </c>
      <c r="AC739" s="76"/>
      <c r="AD739" s="76"/>
      <c r="AE739" s="76"/>
      <c r="AF739" s="97">
        <v>1</v>
      </c>
      <c r="AG739" s="97">
        <v>1</v>
      </c>
      <c r="AH739" s="73"/>
      <c r="AI739" s="57"/>
      <c r="AJ739" s="45"/>
      <c r="AK739" s="45"/>
      <c r="AL739" s="45"/>
    </row>
    <row r="740" spans="1:38" hidden="1" outlineLevel="3" x14ac:dyDescent="0.25">
      <c r="A740" s="45">
        <f>A739</f>
        <v>4</v>
      </c>
      <c r="B740" s="54"/>
      <c r="C740" s="47">
        <f t="shared" si="152"/>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59"/>
        <v>0.94</v>
      </c>
      <c r="W740" s="348">
        <f t="shared" si="159"/>
        <v>0.94</v>
      </c>
      <c r="X740" s="348">
        <f t="shared" si="160"/>
        <v>0.94</v>
      </c>
      <c r="Y740" s="348">
        <f t="shared" si="161"/>
        <v>0.94</v>
      </c>
      <c r="Z740" s="348">
        <f t="shared" si="162"/>
        <v>0.94</v>
      </c>
      <c r="AA740" s="348">
        <f t="shared" si="163"/>
        <v>0.94</v>
      </c>
      <c r="AB740" s="348">
        <f t="shared" si="164"/>
        <v>0.94</v>
      </c>
      <c r="AC740" s="76"/>
      <c r="AD740" s="76"/>
      <c r="AE740" s="76"/>
      <c r="AF740" s="97">
        <v>1</v>
      </c>
      <c r="AG740" s="97">
        <v>1</v>
      </c>
      <c r="AH740" s="73"/>
      <c r="AI740" s="57"/>
      <c r="AJ740" s="45"/>
      <c r="AK740" s="45"/>
      <c r="AL740" s="45"/>
    </row>
    <row r="741" spans="1:38" outlineLevel="2" x14ac:dyDescent="0.25">
      <c r="A741" s="45"/>
      <c r="B741" s="54"/>
      <c r="C741" s="47">
        <f t="shared" ref="C741:C752" si="165">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66">W741</f>
        <v>0</v>
      </c>
      <c r="Y741" s="262">
        <f t="shared" si="166"/>
        <v>0</v>
      </c>
      <c r="Z741" s="262">
        <f t="shared" si="166"/>
        <v>0</v>
      </c>
      <c r="AA741" s="262">
        <f t="shared" si="166"/>
        <v>0</v>
      </c>
      <c r="AB741" s="262">
        <f t="shared" si="166"/>
        <v>0</v>
      </c>
      <c r="AC741" s="76"/>
      <c r="AD741" s="97" t="s">
        <v>1480</v>
      </c>
      <c r="AE741" s="76"/>
      <c r="AF741" s="97">
        <v>1</v>
      </c>
      <c r="AG741" s="97">
        <v>1</v>
      </c>
      <c r="AH741" s="73"/>
      <c r="AI741" s="57"/>
      <c r="AJ741" s="45"/>
      <c r="AK741" s="45"/>
      <c r="AL741" s="45"/>
    </row>
    <row r="742" spans="1:38" outlineLevel="2" x14ac:dyDescent="0.25">
      <c r="A742" s="45"/>
      <c r="B742" s="54"/>
      <c r="C742" s="47">
        <f t="shared" si="165"/>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66"/>
        <v>-0.26400000000000001</v>
      </c>
      <c r="Y742" s="262">
        <f t="shared" si="166"/>
        <v>-0.26400000000000001</v>
      </c>
      <c r="Z742" s="262">
        <f t="shared" si="166"/>
        <v>-0.26400000000000001</v>
      </c>
      <c r="AA742" s="262">
        <f t="shared" si="166"/>
        <v>-0.26400000000000001</v>
      </c>
      <c r="AB742" s="262">
        <f t="shared" si="166"/>
        <v>-0.26400000000000001</v>
      </c>
      <c r="AC742" s="76"/>
      <c r="AD742" s="97" t="s">
        <v>1483</v>
      </c>
      <c r="AE742" s="76"/>
      <c r="AF742" s="97">
        <v>1</v>
      </c>
      <c r="AG742" s="97">
        <v>1</v>
      </c>
      <c r="AH742" s="73"/>
      <c r="AI742" s="57"/>
      <c r="AJ742" s="45"/>
      <c r="AK742" s="45"/>
      <c r="AL742" s="45"/>
    </row>
    <row r="743" spans="1:38" outlineLevel="2" x14ac:dyDescent="0.25">
      <c r="A743" s="45"/>
      <c r="B743" s="54"/>
      <c r="C743" s="47">
        <f t="shared" si="165"/>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66"/>
        <v>-0.4</v>
      </c>
      <c r="Y743" s="262">
        <f t="shared" si="166"/>
        <v>-0.4</v>
      </c>
      <c r="Z743" s="262">
        <f t="shared" si="166"/>
        <v>-0.4</v>
      </c>
      <c r="AA743" s="262">
        <f t="shared" si="166"/>
        <v>-0.4</v>
      </c>
      <c r="AB743" s="262">
        <f t="shared" si="166"/>
        <v>-0.4</v>
      </c>
      <c r="AC743" s="76"/>
      <c r="AD743" s="270" t="s">
        <v>1486</v>
      </c>
      <c r="AE743" s="76"/>
      <c r="AF743" s="97">
        <v>1</v>
      </c>
      <c r="AG743" s="97">
        <v>1</v>
      </c>
      <c r="AH743" s="73"/>
      <c r="AI743" s="57"/>
      <c r="AJ743" s="45"/>
      <c r="AK743" s="45"/>
      <c r="AL743" s="45"/>
    </row>
    <row r="744" spans="1:38" outlineLevel="2" x14ac:dyDescent="0.25">
      <c r="A744" s="45"/>
      <c r="B744" s="54"/>
      <c r="C744" s="47">
        <f t="shared" si="165"/>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66"/>
        <v>-0.17799999999999999</v>
      </c>
      <c r="Y744" s="262">
        <f t="shared" si="166"/>
        <v>-0.17799999999999999</v>
      </c>
      <c r="Z744" s="262">
        <f t="shared" si="166"/>
        <v>-0.17799999999999999</v>
      </c>
      <c r="AA744" s="262">
        <f t="shared" si="166"/>
        <v>-0.17799999999999999</v>
      </c>
      <c r="AB744" s="262">
        <f t="shared" si="166"/>
        <v>-0.17799999999999999</v>
      </c>
      <c r="AC744" s="76"/>
      <c r="AD744" s="97" t="s">
        <v>1489</v>
      </c>
      <c r="AE744" s="76"/>
      <c r="AF744" s="97">
        <v>1</v>
      </c>
      <c r="AG744" s="97">
        <v>1</v>
      </c>
      <c r="AH744" s="73"/>
      <c r="AI744" s="57"/>
      <c r="AJ744" s="45"/>
      <c r="AK744" s="45"/>
      <c r="AL744" s="45"/>
    </row>
    <row r="745" spans="1:38" outlineLevel="2" x14ac:dyDescent="0.25">
      <c r="A745" s="45">
        <v>4</v>
      </c>
      <c r="B745" s="54"/>
      <c r="C745" s="47">
        <f t="shared" si="165"/>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66"/>
        <v>-0.26400000000000001</v>
      </c>
      <c r="Y745" s="262">
        <f t="shared" si="166"/>
        <v>-0.26400000000000001</v>
      </c>
      <c r="Z745" s="262">
        <f t="shared" si="166"/>
        <v>-0.26400000000000001</v>
      </c>
      <c r="AA745" s="262">
        <f t="shared" si="166"/>
        <v>-0.26400000000000001</v>
      </c>
      <c r="AB745" s="262">
        <f t="shared" si="166"/>
        <v>-0.26400000000000001</v>
      </c>
      <c r="AC745" s="76"/>
      <c r="AD745" s="97"/>
      <c r="AE745" s="76"/>
      <c r="AF745" s="97">
        <v>1</v>
      </c>
      <c r="AG745" s="97">
        <v>1</v>
      </c>
      <c r="AH745" s="73"/>
      <c r="AI745" s="57"/>
      <c r="AJ745" s="45"/>
      <c r="AK745" s="45"/>
      <c r="AL745" s="45"/>
    </row>
    <row r="746" spans="1:38" outlineLevel="2" x14ac:dyDescent="0.25">
      <c r="A746" s="45">
        <f>A745</f>
        <v>4</v>
      </c>
      <c r="B746" s="54"/>
      <c r="C746" s="47">
        <f t="shared" si="165"/>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66"/>
        <v>-0.17799999999999999</v>
      </c>
      <c r="Y746" s="262">
        <f t="shared" si="166"/>
        <v>-0.17799999999999999</v>
      </c>
      <c r="Z746" s="262">
        <f t="shared" si="166"/>
        <v>-0.17799999999999999</v>
      </c>
      <c r="AA746" s="262">
        <f t="shared" si="166"/>
        <v>-0.17799999999999999</v>
      </c>
      <c r="AB746" s="262">
        <f t="shared" si="166"/>
        <v>-0.17799999999999999</v>
      </c>
      <c r="AC746" s="76"/>
      <c r="AD746" s="97"/>
      <c r="AE746" s="76"/>
      <c r="AF746" s="97">
        <v>1</v>
      </c>
      <c r="AG746" s="97">
        <v>1</v>
      </c>
      <c r="AH746" s="73"/>
      <c r="AI746" s="57"/>
      <c r="AJ746" s="45"/>
      <c r="AK746" s="45"/>
      <c r="AL746" s="45"/>
    </row>
    <row r="747" spans="1:38" outlineLevel="2" x14ac:dyDescent="0.25">
      <c r="A747" s="45"/>
      <c r="B747" s="54"/>
      <c r="C747" s="47">
        <f t="shared" si="165"/>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66"/>
        <v>0</v>
      </c>
      <c r="Y747" s="262">
        <f t="shared" si="166"/>
        <v>0</v>
      </c>
      <c r="Z747" s="262">
        <f t="shared" si="166"/>
        <v>0</v>
      </c>
      <c r="AA747" s="262">
        <f t="shared" si="166"/>
        <v>0</v>
      </c>
      <c r="AB747" s="262">
        <f t="shared" si="166"/>
        <v>0</v>
      </c>
      <c r="AC747" s="76"/>
      <c r="AD747" s="97" t="s">
        <v>1480</v>
      </c>
      <c r="AE747" s="76"/>
      <c r="AF747" s="97">
        <v>1</v>
      </c>
      <c r="AG747" s="97">
        <v>1</v>
      </c>
      <c r="AH747" s="73"/>
      <c r="AI747" s="57"/>
      <c r="AJ747" s="45"/>
      <c r="AK747" s="45"/>
      <c r="AL747" s="45"/>
    </row>
    <row r="748" spans="1:38" outlineLevel="2" x14ac:dyDescent="0.25">
      <c r="A748" s="45"/>
      <c r="B748" s="54"/>
      <c r="C748" s="47">
        <f t="shared" si="165"/>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66"/>
        <v>0.43</v>
      </c>
      <c r="Y748" s="262">
        <f t="shared" si="166"/>
        <v>0.43</v>
      </c>
      <c r="Z748" s="262">
        <f t="shared" si="166"/>
        <v>0.43</v>
      </c>
      <c r="AA748" s="262">
        <f t="shared" si="166"/>
        <v>0.43</v>
      </c>
      <c r="AB748" s="262">
        <f t="shared" si="166"/>
        <v>0.43</v>
      </c>
      <c r="AC748" s="76"/>
      <c r="AD748" s="97" t="s">
        <v>1483</v>
      </c>
      <c r="AE748" s="76"/>
      <c r="AF748" s="97">
        <v>1</v>
      </c>
      <c r="AG748" s="97">
        <v>1</v>
      </c>
      <c r="AH748" s="73"/>
      <c r="AI748" s="57"/>
      <c r="AJ748" s="45"/>
      <c r="AK748" s="45"/>
      <c r="AL748" s="45"/>
    </row>
    <row r="749" spans="1:38" outlineLevel="2" x14ac:dyDescent="0.25">
      <c r="A749" s="45"/>
      <c r="B749" s="54"/>
      <c r="C749" s="47">
        <f t="shared" si="165"/>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66"/>
        <v>0.8</v>
      </c>
      <c r="Y749" s="262">
        <f t="shared" si="166"/>
        <v>0.8</v>
      </c>
      <c r="Z749" s="262">
        <f t="shared" si="166"/>
        <v>0.8</v>
      </c>
      <c r="AA749" s="262">
        <f t="shared" si="166"/>
        <v>0.8</v>
      </c>
      <c r="AB749" s="262">
        <f t="shared" si="166"/>
        <v>0.8</v>
      </c>
      <c r="AC749" s="76"/>
      <c r="AD749" s="270" t="s">
        <v>1486</v>
      </c>
      <c r="AE749" s="76"/>
      <c r="AF749" s="97">
        <v>1</v>
      </c>
      <c r="AG749" s="97">
        <v>1</v>
      </c>
      <c r="AH749" s="73"/>
      <c r="AI749" s="57"/>
      <c r="AJ749" s="45"/>
      <c r="AK749" s="45"/>
      <c r="AL749" s="45"/>
    </row>
    <row r="750" spans="1:38" outlineLevel="2" x14ac:dyDescent="0.25">
      <c r="A750" s="45"/>
      <c r="B750" s="54"/>
      <c r="C750" s="47">
        <f t="shared" si="165"/>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66"/>
        <v>8.9999999999999993E-3</v>
      </c>
      <c r="Y750" s="262">
        <f t="shared" si="166"/>
        <v>8.9999999999999993E-3</v>
      </c>
      <c r="Z750" s="262">
        <f t="shared" si="166"/>
        <v>8.9999999999999993E-3</v>
      </c>
      <c r="AA750" s="262">
        <f t="shared" si="166"/>
        <v>8.9999999999999993E-3</v>
      </c>
      <c r="AB750" s="262">
        <f t="shared" si="166"/>
        <v>8.9999999999999993E-3</v>
      </c>
      <c r="AC750" s="76"/>
      <c r="AD750" s="97" t="s">
        <v>1503</v>
      </c>
      <c r="AE750" s="76"/>
      <c r="AF750" s="97">
        <v>1</v>
      </c>
      <c r="AG750" s="97">
        <v>1</v>
      </c>
      <c r="AH750" s="73"/>
      <c r="AI750" s="57"/>
      <c r="AJ750" s="45"/>
      <c r="AK750" s="45"/>
      <c r="AL750" s="45"/>
    </row>
    <row r="751" spans="1:38" outlineLevel="2" x14ac:dyDescent="0.25">
      <c r="A751" s="45">
        <v>4</v>
      </c>
      <c r="B751" s="54"/>
      <c r="C751" s="47">
        <f t="shared" si="165"/>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66"/>
        <v>0.48199999999999998</v>
      </c>
      <c r="Y751" s="262">
        <f t="shared" si="166"/>
        <v>0.48199999999999998</v>
      </c>
      <c r="Z751" s="262">
        <f t="shared" si="166"/>
        <v>0.48199999999999998</v>
      </c>
      <c r="AA751" s="262">
        <f t="shared" si="166"/>
        <v>0.48199999999999998</v>
      </c>
      <c r="AB751" s="262">
        <f t="shared" si="166"/>
        <v>0.48199999999999998</v>
      </c>
      <c r="AC751" s="76"/>
      <c r="AD751" s="97"/>
      <c r="AE751" s="76"/>
      <c r="AF751" s="97">
        <v>1</v>
      </c>
      <c r="AG751" s="97">
        <v>1</v>
      </c>
      <c r="AH751" s="73"/>
      <c r="AI751" s="57"/>
      <c r="AJ751" s="45"/>
      <c r="AK751" s="45"/>
      <c r="AL751" s="45"/>
    </row>
    <row r="752" spans="1:38" outlineLevel="2" collapsed="1" x14ac:dyDescent="0.25">
      <c r="A752" s="45">
        <f>A751</f>
        <v>4</v>
      </c>
      <c r="B752" s="54"/>
      <c r="C752" s="47">
        <f t="shared" si="165"/>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66"/>
        <v>0.128</v>
      </c>
      <c r="Y752" s="262">
        <f t="shared" si="166"/>
        <v>0.128</v>
      </c>
      <c r="Z752" s="262">
        <f t="shared" si="166"/>
        <v>0.128</v>
      </c>
      <c r="AA752" s="262">
        <f t="shared" si="166"/>
        <v>0.128</v>
      </c>
      <c r="AB752" s="262">
        <f t="shared" si="166"/>
        <v>0.128</v>
      </c>
      <c r="AC752" s="76"/>
      <c r="AD752" s="97"/>
      <c r="AE752" s="76"/>
      <c r="AF752" s="97">
        <v>1</v>
      </c>
      <c r="AG752" s="97">
        <v>1</v>
      </c>
      <c r="AH752" s="73"/>
      <c r="AI752" s="57"/>
      <c r="AJ752" s="45"/>
      <c r="AK752" s="45"/>
      <c r="AL752" s="45"/>
    </row>
    <row r="753" spans="1:38" hidden="1" outlineLevel="3" x14ac:dyDescent="0.25">
      <c r="A753" s="45"/>
      <c r="B753" s="54"/>
      <c r="C753" s="47">
        <f t="shared" si="152"/>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52"/>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52"/>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52"/>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52"/>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52"/>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25">
      <c r="A759" s="45"/>
      <c r="B759" s="54"/>
      <c r="C759" s="47">
        <f t="shared" ref="C759:C782" si="167">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68">V$845</f>
        <v>0.1</v>
      </c>
      <c r="W759" s="268">
        <f t="shared" si="168"/>
        <v>0.1</v>
      </c>
      <c r="X759" s="268">
        <f t="shared" si="168"/>
        <v>0.1</v>
      </c>
      <c r="Y759" s="268">
        <f t="shared" si="168"/>
        <v>0.1</v>
      </c>
      <c r="Z759" s="268">
        <f t="shared" si="168"/>
        <v>0.1</v>
      </c>
      <c r="AA759" s="268">
        <f t="shared" si="168"/>
        <v>0.1</v>
      </c>
      <c r="AB759" s="268">
        <f t="shared" si="168"/>
        <v>0.1</v>
      </c>
      <c r="AC759" s="76"/>
      <c r="AD759" s="76" t="s">
        <v>1449</v>
      </c>
      <c r="AE759" s="76"/>
      <c r="AF759" s="268">
        <f>AF$845</f>
        <v>1</v>
      </c>
      <c r="AG759" s="268">
        <f>AG$845</f>
        <v>1</v>
      </c>
      <c r="AH759" s="73"/>
      <c r="AI759" s="57"/>
      <c r="AJ759" s="45"/>
      <c r="AK759" s="45"/>
      <c r="AL759" s="45"/>
    </row>
    <row r="760" spans="1:38" outlineLevel="2" x14ac:dyDescent="0.25">
      <c r="A760" s="45"/>
      <c r="B760" s="54"/>
      <c r="C760" s="47">
        <f t="shared" si="167"/>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69">V$846</f>
        <v>8.5000000000000006E-2</v>
      </c>
      <c r="W760" s="268">
        <f t="shared" si="169"/>
        <v>8.5000000000000006E-2</v>
      </c>
      <c r="X760" s="268">
        <f t="shared" si="169"/>
        <v>8.5000000000000006E-2</v>
      </c>
      <c r="Y760" s="268">
        <f t="shared" si="169"/>
        <v>8.5000000000000006E-2</v>
      </c>
      <c r="Z760" s="268">
        <f t="shared" si="169"/>
        <v>8.5000000000000006E-2</v>
      </c>
      <c r="AA760" s="268">
        <f t="shared" si="169"/>
        <v>8.5000000000000006E-2</v>
      </c>
      <c r="AB760" s="268">
        <f t="shared" si="169"/>
        <v>8.5000000000000006E-2</v>
      </c>
      <c r="AC760" s="76"/>
      <c r="AD760" s="76"/>
      <c r="AE760" s="76"/>
      <c r="AF760" s="268">
        <f>AF$846</f>
        <v>1</v>
      </c>
      <c r="AG760" s="268">
        <f>AG$846</f>
        <v>1</v>
      </c>
      <c r="AH760" s="73"/>
      <c r="AI760" s="57"/>
      <c r="AJ760" s="45"/>
      <c r="AK760" s="45"/>
      <c r="AL760" s="45"/>
    </row>
    <row r="761" spans="1:38" outlineLevel="2" x14ac:dyDescent="0.25">
      <c r="A761" s="45"/>
      <c r="B761" s="54"/>
      <c r="C761" s="47">
        <f t="shared" si="167"/>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0">V$847</f>
        <v>7.0000000000000007E-2</v>
      </c>
      <c r="W761" s="268">
        <f t="shared" si="170"/>
        <v>7.0000000000000007E-2</v>
      </c>
      <c r="X761" s="268">
        <f t="shared" si="170"/>
        <v>7.0000000000000007E-2</v>
      </c>
      <c r="Y761" s="268">
        <f t="shared" si="170"/>
        <v>7.0000000000000007E-2</v>
      </c>
      <c r="Z761" s="268">
        <f t="shared" si="170"/>
        <v>7.0000000000000007E-2</v>
      </c>
      <c r="AA761" s="268">
        <f t="shared" si="170"/>
        <v>7.0000000000000007E-2</v>
      </c>
      <c r="AB761" s="268">
        <f t="shared" si="170"/>
        <v>7.0000000000000007E-2</v>
      </c>
      <c r="AC761" s="76"/>
      <c r="AD761" s="76"/>
      <c r="AE761" s="76"/>
      <c r="AF761" s="268">
        <f>AF$847</f>
        <v>1</v>
      </c>
      <c r="AG761" s="268">
        <f>AG$847</f>
        <v>1</v>
      </c>
      <c r="AH761" s="73"/>
      <c r="AI761" s="57"/>
      <c r="AJ761" s="45"/>
      <c r="AK761" s="45"/>
      <c r="AL761" s="45"/>
    </row>
    <row r="762" spans="1:38" outlineLevel="2" x14ac:dyDescent="0.25">
      <c r="A762" s="45"/>
      <c r="B762" s="54"/>
      <c r="C762" s="47">
        <f t="shared" si="167"/>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1">V$846</f>
        <v>8.5000000000000006E-2</v>
      </c>
      <c r="W762" s="268">
        <f t="shared" si="171"/>
        <v>8.5000000000000006E-2</v>
      </c>
      <c r="X762" s="268">
        <f t="shared" si="171"/>
        <v>8.5000000000000006E-2</v>
      </c>
      <c r="Y762" s="268">
        <f t="shared" si="171"/>
        <v>8.5000000000000006E-2</v>
      </c>
      <c r="Z762" s="268">
        <f t="shared" si="171"/>
        <v>8.5000000000000006E-2</v>
      </c>
      <c r="AA762" s="268">
        <f t="shared" si="171"/>
        <v>8.5000000000000006E-2</v>
      </c>
      <c r="AB762" s="268">
        <f t="shared" si="171"/>
        <v>8.5000000000000006E-2</v>
      </c>
      <c r="AC762" s="76"/>
      <c r="AD762" s="76"/>
      <c r="AE762" s="76"/>
      <c r="AF762" s="268">
        <f>AF$846</f>
        <v>1</v>
      </c>
      <c r="AG762" s="268">
        <f>AG$846</f>
        <v>1</v>
      </c>
      <c r="AH762" s="73"/>
      <c r="AI762" s="57"/>
      <c r="AJ762" s="45"/>
      <c r="AK762" s="45"/>
      <c r="AL762" s="45"/>
    </row>
    <row r="763" spans="1:38" outlineLevel="2" x14ac:dyDescent="0.25">
      <c r="A763" s="45">
        <v>4</v>
      </c>
      <c r="B763" s="54"/>
      <c r="C763" s="47">
        <f t="shared" si="167"/>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2">V$847</f>
        <v>7.0000000000000007E-2</v>
      </c>
      <c r="W763" s="268">
        <f t="shared" si="172"/>
        <v>7.0000000000000007E-2</v>
      </c>
      <c r="X763" s="268">
        <f t="shared" si="172"/>
        <v>7.0000000000000007E-2</v>
      </c>
      <c r="Y763" s="268">
        <f t="shared" si="172"/>
        <v>7.0000000000000007E-2</v>
      </c>
      <c r="Z763" s="268">
        <f t="shared" si="172"/>
        <v>7.0000000000000007E-2</v>
      </c>
      <c r="AA763" s="268">
        <f t="shared" si="172"/>
        <v>7.0000000000000007E-2</v>
      </c>
      <c r="AB763" s="268">
        <f t="shared" si="172"/>
        <v>7.0000000000000007E-2</v>
      </c>
      <c r="AC763" s="76"/>
      <c r="AD763" s="76"/>
      <c r="AE763" s="76"/>
      <c r="AF763" s="268">
        <f>AF$847</f>
        <v>1</v>
      </c>
      <c r="AG763" s="268">
        <f>AG$847</f>
        <v>1</v>
      </c>
      <c r="AH763" s="73"/>
      <c r="AI763" s="57"/>
      <c r="AJ763" s="45"/>
      <c r="AK763" s="45"/>
      <c r="AL763" s="45"/>
    </row>
    <row r="764" spans="1:38" outlineLevel="2" x14ac:dyDescent="0.25">
      <c r="A764" s="45">
        <f>A763</f>
        <v>4</v>
      </c>
      <c r="B764" s="54"/>
      <c r="C764" s="47">
        <f t="shared" si="167"/>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2"/>
        <v>7.0000000000000007E-2</v>
      </c>
      <c r="W764" s="268">
        <f t="shared" si="172"/>
        <v>7.0000000000000007E-2</v>
      </c>
      <c r="X764" s="268">
        <f t="shared" si="172"/>
        <v>7.0000000000000007E-2</v>
      </c>
      <c r="Y764" s="268">
        <f t="shared" si="172"/>
        <v>7.0000000000000007E-2</v>
      </c>
      <c r="Z764" s="268">
        <f t="shared" si="172"/>
        <v>7.0000000000000007E-2</v>
      </c>
      <c r="AA764" s="268">
        <f t="shared" si="172"/>
        <v>7.0000000000000007E-2</v>
      </c>
      <c r="AB764" s="268">
        <f t="shared" si="172"/>
        <v>7.0000000000000007E-2</v>
      </c>
      <c r="AC764" s="76"/>
      <c r="AD764" s="76"/>
      <c r="AE764" s="76"/>
      <c r="AF764" s="268">
        <f>AF$847</f>
        <v>1</v>
      </c>
      <c r="AG764" s="268">
        <f>AG$847</f>
        <v>1</v>
      </c>
      <c r="AH764" s="73"/>
      <c r="AI764" s="57"/>
      <c r="AJ764" s="45"/>
      <c r="AK764" s="45"/>
      <c r="AL764" s="45"/>
    </row>
    <row r="765" spans="1:38" outlineLevel="2" x14ac:dyDescent="0.25">
      <c r="A765" s="45"/>
      <c r="B765" s="54"/>
      <c r="C765" s="47">
        <f t="shared" si="167"/>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3">V$849</f>
        <v>0</v>
      </c>
      <c r="W765" s="268">
        <f t="shared" si="173"/>
        <v>0</v>
      </c>
      <c r="X765" s="268">
        <f t="shared" si="173"/>
        <v>0</v>
      </c>
      <c r="Y765" s="268">
        <f t="shared" si="173"/>
        <v>0</v>
      </c>
      <c r="Z765" s="268">
        <f t="shared" si="173"/>
        <v>0</v>
      </c>
      <c r="AA765" s="268">
        <f t="shared" si="173"/>
        <v>0</v>
      </c>
      <c r="AB765" s="268">
        <f t="shared" si="173"/>
        <v>0</v>
      </c>
      <c r="AC765" s="76"/>
      <c r="AD765" s="76" t="s">
        <v>1449</v>
      </c>
      <c r="AE765" s="76"/>
      <c r="AF765" s="268">
        <f>AF$849</f>
        <v>1</v>
      </c>
      <c r="AG765" s="268">
        <f>AG$849</f>
        <v>1</v>
      </c>
      <c r="AH765" s="73"/>
      <c r="AI765" s="57"/>
      <c r="AJ765" s="45"/>
      <c r="AK765" s="45"/>
      <c r="AL765" s="45"/>
    </row>
    <row r="766" spans="1:38" outlineLevel="2" x14ac:dyDescent="0.25">
      <c r="A766" s="45"/>
      <c r="B766" s="54"/>
      <c r="C766" s="47">
        <f t="shared" si="167"/>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4">V$850</f>
        <v>-0.95650000000000002</v>
      </c>
      <c r="W766" s="268">
        <f t="shared" si="174"/>
        <v>-0.95650000000000002</v>
      </c>
      <c r="X766" s="268">
        <f t="shared" si="174"/>
        <v>-0.95650000000000002</v>
      </c>
      <c r="Y766" s="268">
        <f t="shared" si="174"/>
        <v>-1.0820000000000001</v>
      </c>
      <c r="Z766" s="268">
        <f t="shared" si="174"/>
        <v>-1.0820000000000001</v>
      </c>
      <c r="AA766" s="268">
        <f t="shared" si="174"/>
        <v>-1.0820000000000001</v>
      </c>
      <c r="AB766" s="268">
        <f t="shared" si="174"/>
        <v>-1.0820000000000001</v>
      </c>
      <c r="AC766" s="76"/>
      <c r="AD766" s="76"/>
      <c r="AE766" s="76"/>
      <c r="AF766" s="268">
        <f>AF$850</f>
        <v>1</v>
      </c>
      <c r="AG766" s="268">
        <f>AG$850</f>
        <v>1</v>
      </c>
      <c r="AH766" s="73"/>
      <c r="AI766" s="57"/>
      <c r="AJ766" s="45"/>
      <c r="AK766" s="45"/>
      <c r="AL766" s="45"/>
    </row>
    <row r="767" spans="1:38" outlineLevel="2" x14ac:dyDescent="0.25">
      <c r="A767" s="45"/>
      <c r="B767" s="54"/>
      <c r="C767" s="47">
        <f t="shared" si="167"/>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5">V$851</f>
        <v>-1.7614000000000001</v>
      </c>
      <c r="W767" s="268">
        <f t="shared" si="175"/>
        <v>-1.7614000000000001</v>
      </c>
      <c r="X767" s="268">
        <f t="shared" si="175"/>
        <v>-1.7614000000000001</v>
      </c>
      <c r="Y767" s="268">
        <f t="shared" si="175"/>
        <v>-2.0059999999999998</v>
      </c>
      <c r="Z767" s="268">
        <f t="shared" si="175"/>
        <v>-2.0059999999999998</v>
      </c>
      <c r="AA767" s="268">
        <f t="shared" si="175"/>
        <v>-2.0059999999999998</v>
      </c>
      <c r="AB767" s="268">
        <f t="shared" si="175"/>
        <v>-2.0059999999999998</v>
      </c>
      <c r="AC767" s="76"/>
      <c r="AD767" s="76"/>
      <c r="AE767" s="76"/>
      <c r="AF767" s="268">
        <f>AF$851</f>
        <v>1</v>
      </c>
      <c r="AG767" s="268">
        <f>AG$851</f>
        <v>1</v>
      </c>
      <c r="AH767" s="73"/>
      <c r="AI767" s="57"/>
      <c r="AJ767" s="45"/>
      <c r="AK767" s="45"/>
      <c r="AL767" s="45"/>
    </row>
    <row r="768" spans="1:38" outlineLevel="2" x14ac:dyDescent="0.25">
      <c r="A768" s="45"/>
      <c r="B768" s="54"/>
      <c r="C768" s="47">
        <f t="shared" si="167"/>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76">V$850</f>
        <v>-0.95650000000000002</v>
      </c>
      <c r="W768" s="268">
        <f t="shared" si="176"/>
        <v>-0.95650000000000002</v>
      </c>
      <c r="X768" s="268">
        <f t="shared" si="176"/>
        <v>-0.95650000000000002</v>
      </c>
      <c r="Y768" s="268">
        <f t="shared" si="176"/>
        <v>-1.0820000000000001</v>
      </c>
      <c r="Z768" s="268">
        <f t="shared" si="176"/>
        <v>-1.0820000000000001</v>
      </c>
      <c r="AA768" s="268">
        <f t="shared" si="176"/>
        <v>-1.0820000000000001</v>
      </c>
      <c r="AB768" s="268">
        <f t="shared" si="176"/>
        <v>-1.0820000000000001</v>
      </c>
      <c r="AC768" s="76"/>
      <c r="AD768" s="76"/>
      <c r="AE768" s="76"/>
      <c r="AF768" s="268">
        <f>AF$850</f>
        <v>1</v>
      </c>
      <c r="AG768" s="268">
        <f>AG$850</f>
        <v>1</v>
      </c>
      <c r="AH768" s="73"/>
      <c r="AI768" s="57"/>
      <c r="AJ768" s="45"/>
      <c r="AK768" s="45"/>
      <c r="AL768" s="45"/>
    </row>
    <row r="769" spans="1:38" outlineLevel="2" x14ac:dyDescent="0.25">
      <c r="A769" s="45">
        <v>4</v>
      </c>
      <c r="B769" s="54"/>
      <c r="C769" s="47">
        <f t="shared" si="167"/>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77">V$851</f>
        <v>-1.7614000000000001</v>
      </c>
      <c r="W769" s="268">
        <f t="shared" si="177"/>
        <v>-1.7614000000000001</v>
      </c>
      <c r="X769" s="268">
        <f t="shared" si="177"/>
        <v>-1.7614000000000001</v>
      </c>
      <c r="Y769" s="268">
        <f t="shared" si="177"/>
        <v>-2.0059999999999998</v>
      </c>
      <c r="Z769" s="268">
        <f t="shared" si="177"/>
        <v>-2.0059999999999998</v>
      </c>
      <c r="AA769" s="268">
        <f t="shared" si="177"/>
        <v>-2.0059999999999998</v>
      </c>
      <c r="AB769" s="268">
        <f t="shared" si="177"/>
        <v>-2.0059999999999998</v>
      </c>
      <c r="AC769" s="76"/>
      <c r="AD769" s="76"/>
      <c r="AE769" s="76"/>
      <c r="AF769" s="268">
        <f>AF$851</f>
        <v>1</v>
      </c>
      <c r="AG769" s="268">
        <f>AG$851</f>
        <v>1</v>
      </c>
      <c r="AH769" s="73"/>
      <c r="AI769" s="57"/>
      <c r="AJ769" s="45"/>
      <c r="AK769" s="45"/>
      <c r="AL769" s="45"/>
    </row>
    <row r="770" spans="1:38" outlineLevel="2" x14ac:dyDescent="0.25">
      <c r="A770" s="45">
        <f>A769</f>
        <v>4</v>
      </c>
      <c r="B770" s="54"/>
      <c r="C770" s="47">
        <f t="shared" si="167"/>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77"/>
        <v>-1.7614000000000001</v>
      </c>
      <c r="W770" s="268">
        <f t="shared" si="177"/>
        <v>-1.7614000000000001</v>
      </c>
      <c r="X770" s="268">
        <f t="shared" si="177"/>
        <v>-1.7614000000000001</v>
      </c>
      <c r="Y770" s="268">
        <f t="shared" si="177"/>
        <v>-2.0059999999999998</v>
      </c>
      <c r="Z770" s="268">
        <f t="shared" si="177"/>
        <v>-2.0059999999999998</v>
      </c>
      <c r="AA770" s="268">
        <f t="shared" si="177"/>
        <v>-2.0059999999999998</v>
      </c>
      <c r="AB770" s="268">
        <f t="shared" si="177"/>
        <v>-2.0059999999999998</v>
      </c>
      <c r="AC770" s="76"/>
      <c r="AD770" s="76"/>
      <c r="AE770" s="76"/>
      <c r="AF770" s="268">
        <f>AF$851</f>
        <v>1</v>
      </c>
      <c r="AG770" s="268">
        <f>AG$851</f>
        <v>1</v>
      </c>
      <c r="AH770" s="73"/>
      <c r="AI770" s="57"/>
      <c r="AJ770" s="45"/>
      <c r="AK770" s="45"/>
      <c r="AL770" s="45"/>
    </row>
    <row r="771" spans="1:38" outlineLevel="2" x14ac:dyDescent="0.25">
      <c r="A771" s="45"/>
      <c r="B771" s="54"/>
      <c r="C771" s="47">
        <f t="shared" si="167"/>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25">
      <c r="A772" s="45"/>
      <c r="B772" s="54"/>
      <c r="C772" s="47">
        <f t="shared" si="167"/>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78">U772</f>
        <v>-4.9400000000000004</v>
      </c>
      <c r="W772" s="348">
        <f t="shared" si="178"/>
        <v>-4.9400000000000004</v>
      </c>
      <c r="X772" s="348">
        <f>Y772</f>
        <v>-6.68</v>
      </c>
      <c r="Y772" s="97">
        <v>-6.68</v>
      </c>
      <c r="Z772" s="262">
        <f t="shared" si="178"/>
        <v>-6.68</v>
      </c>
      <c r="AA772" s="262">
        <f t="shared" si="178"/>
        <v>-6.68</v>
      </c>
      <c r="AB772" s="262">
        <f t="shared" si="178"/>
        <v>-6.68</v>
      </c>
      <c r="AC772" s="76"/>
      <c r="AD772" s="97" t="s">
        <v>2383</v>
      </c>
      <c r="AE772" s="76"/>
      <c r="AF772" s="97">
        <v>1</v>
      </c>
      <c r="AG772" s="97">
        <v>1</v>
      </c>
      <c r="AH772" s="73"/>
      <c r="AI772" s="57"/>
      <c r="AJ772" s="45"/>
      <c r="AK772" s="45"/>
      <c r="AL772" s="45"/>
    </row>
    <row r="773" spans="1:38" outlineLevel="2" x14ac:dyDescent="0.25">
      <c r="A773" s="45"/>
      <c r="B773" s="54"/>
      <c r="C773" s="47">
        <f t="shared" si="167"/>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78"/>
        <v>-6.8171999999999997</v>
      </c>
      <c r="W773" s="348">
        <f t="shared" si="178"/>
        <v>-6.8171999999999997</v>
      </c>
      <c r="X773" s="348">
        <f t="shared" ref="X773:X776" si="179">Y773</f>
        <v>-9.2200000000000006</v>
      </c>
      <c r="Y773" s="97">
        <v>-9.2200000000000006</v>
      </c>
      <c r="Z773" s="262">
        <f t="shared" si="178"/>
        <v>-9.2200000000000006</v>
      </c>
      <c r="AA773" s="262">
        <f t="shared" si="178"/>
        <v>-9.2200000000000006</v>
      </c>
      <c r="AB773" s="262">
        <f t="shared" si="178"/>
        <v>-9.2200000000000006</v>
      </c>
      <c r="AC773" s="76"/>
      <c r="AD773" s="97" t="s">
        <v>2384</v>
      </c>
      <c r="AE773" s="76"/>
      <c r="AF773" s="97">
        <v>1</v>
      </c>
      <c r="AG773" s="97">
        <v>1</v>
      </c>
      <c r="AH773" s="73"/>
      <c r="AI773" s="57"/>
      <c r="AJ773" s="45"/>
      <c r="AK773" s="45"/>
      <c r="AL773" s="45"/>
    </row>
    <row r="774" spans="1:38" outlineLevel="2" x14ac:dyDescent="0.25">
      <c r="A774" s="45"/>
      <c r="B774" s="54"/>
      <c r="C774" s="47">
        <f t="shared" si="167"/>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0">U774</f>
        <v>-1.85</v>
      </c>
      <c r="W774" s="348">
        <f t="shared" si="180"/>
        <v>-1.85</v>
      </c>
      <c r="X774" s="348">
        <f t="shared" si="179"/>
        <v>-3.36</v>
      </c>
      <c r="Y774" s="97">
        <v>-3.36</v>
      </c>
      <c r="Z774" s="262">
        <f t="shared" si="180"/>
        <v>-3.36</v>
      </c>
      <c r="AA774" s="262">
        <f t="shared" si="180"/>
        <v>-3.36</v>
      </c>
      <c r="AB774" s="262">
        <f t="shared" si="180"/>
        <v>-3.36</v>
      </c>
      <c r="AC774" s="76"/>
      <c r="AD774" s="97" t="s">
        <v>2385</v>
      </c>
      <c r="AE774" s="76"/>
      <c r="AF774" s="97">
        <v>1</v>
      </c>
      <c r="AG774" s="97">
        <v>1</v>
      </c>
      <c r="AH774" s="73"/>
      <c r="AI774" s="57"/>
      <c r="AJ774" s="45"/>
      <c r="AK774" s="45"/>
      <c r="AL774" s="45"/>
    </row>
    <row r="775" spans="1:38" outlineLevel="2" x14ac:dyDescent="0.25">
      <c r="A775" s="45">
        <v>4</v>
      </c>
      <c r="B775" s="54"/>
      <c r="C775" s="47">
        <f t="shared" si="167"/>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1">U775</f>
        <v>-6.1627488000000001</v>
      </c>
      <c r="W775" s="348">
        <f t="shared" ref="W775:W776" si="182">V775</f>
        <v>-6.1627488000000001</v>
      </c>
      <c r="X775" s="348">
        <f t="shared" si="179"/>
        <v>-8.33</v>
      </c>
      <c r="Y775" s="97">
        <v>-8.33</v>
      </c>
      <c r="Z775" s="262">
        <f t="shared" ref="Z775:Z776" si="183">Y775</f>
        <v>-8.33</v>
      </c>
      <c r="AA775" s="262">
        <f t="shared" ref="AA775:AA776" si="184">Z775</f>
        <v>-8.33</v>
      </c>
      <c r="AB775" s="262">
        <f t="shared" ref="AB775:AB776" si="185">AA775</f>
        <v>-8.33</v>
      </c>
      <c r="AC775" s="76"/>
      <c r="AD775" s="97"/>
      <c r="AE775" s="76"/>
      <c r="AF775" s="97">
        <v>1</v>
      </c>
      <c r="AG775" s="97">
        <v>1</v>
      </c>
      <c r="AH775" s="73"/>
      <c r="AI775" s="57"/>
      <c r="AJ775" s="45"/>
      <c r="AK775" s="45"/>
      <c r="AL775" s="45"/>
    </row>
    <row r="776" spans="1:38" outlineLevel="2" x14ac:dyDescent="0.25">
      <c r="A776" s="45">
        <f>A775</f>
        <v>4</v>
      </c>
      <c r="B776" s="54"/>
      <c r="C776" s="47">
        <f t="shared" si="167"/>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1"/>
        <v>-3.7835460000000003</v>
      </c>
      <c r="W776" s="348">
        <f t="shared" si="182"/>
        <v>-3.7835460000000003</v>
      </c>
      <c r="X776" s="348">
        <f t="shared" si="179"/>
        <v>-5.1100000000000003</v>
      </c>
      <c r="Y776" s="97">
        <v>-5.1100000000000003</v>
      </c>
      <c r="Z776" s="262">
        <f t="shared" si="183"/>
        <v>-5.1100000000000003</v>
      </c>
      <c r="AA776" s="262">
        <f t="shared" si="184"/>
        <v>-5.1100000000000003</v>
      </c>
      <c r="AB776" s="262">
        <f t="shared" si="185"/>
        <v>-5.1100000000000003</v>
      </c>
      <c r="AC776" s="76"/>
      <c r="AD776" s="97"/>
      <c r="AE776" s="76"/>
      <c r="AF776" s="97">
        <v>1</v>
      </c>
      <c r="AG776" s="97">
        <v>1</v>
      </c>
      <c r="AH776" s="73"/>
      <c r="AI776" s="57"/>
      <c r="AJ776" s="45"/>
      <c r="AK776" s="45"/>
      <c r="AL776" s="45"/>
    </row>
    <row r="777" spans="1:38" outlineLevel="2" x14ac:dyDescent="0.25">
      <c r="A777" s="45"/>
      <c r="B777" s="54"/>
      <c r="C777" s="47">
        <f t="shared" si="167"/>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25">
      <c r="A778" s="45"/>
      <c r="B778" s="54"/>
      <c r="C778" s="47">
        <f t="shared" si="167"/>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86">U778</f>
        <v>-5.2299999999999999E-2</v>
      </c>
      <c r="W778" s="262">
        <f t="shared" si="186"/>
        <v>-5.2299999999999999E-2</v>
      </c>
      <c r="X778" s="262">
        <f t="shared" si="186"/>
        <v>-5.2299999999999999E-2</v>
      </c>
      <c r="Y778" s="262">
        <f t="shared" si="186"/>
        <v>-5.2299999999999999E-2</v>
      </c>
      <c r="Z778" s="262">
        <f t="shared" si="186"/>
        <v>-5.2299999999999999E-2</v>
      </c>
      <c r="AA778" s="262">
        <f t="shared" si="186"/>
        <v>-5.2299999999999999E-2</v>
      </c>
      <c r="AB778" s="262">
        <f t="shared" si="186"/>
        <v>-5.2299999999999999E-2</v>
      </c>
      <c r="AC778" s="76"/>
      <c r="AD778" s="97"/>
      <c r="AE778" s="76"/>
      <c r="AF778" s="97">
        <v>1</v>
      </c>
      <c r="AG778" s="97">
        <v>1</v>
      </c>
      <c r="AH778" s="73"/>
      <c r="AI778" s="57"/>
      <c r="AJ778" s="45"/>
      <c r="AK778" s="45"/>
      <c r="AL778" s="45"/>
    </row>
    <row r="779" spans="1:38" outlineLevel="2" x14ac:dyDescent="0.25">
      <c r="A779" s="45"/>
      <c r="B779" s="54"/>
      <c r="C779" s="47">
        <f t="shared" si="167"/>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87">U778</f>
        <v>-5.2299999999999999E-2</v>
      </c>
      <c r="V779" s="268">
        <f t="shared" si="187"/>
        <v>-5.2299999999999999E-2</v>
      </c>
      <c r="W779" s="268">
        <f t="shared" si="187"/>
        <v>-5.2299999999999999E-2</v>
      </c>
      <c r="X779" s="268">
        <f t="shared" si="187"/>
        <v>-5.2299999999999999E-2</v>
      </c>
      <c r="Y779" s="268">
        <f t="shared" si="187"/>
        <v>-5.2299999999999999E-2</v>
      </c>
      <c r="Z779" s="268">
        <f t="shared" si="187"/>
        <v>-5.2299999999999999E-2</v>
      </c>
      <c r="AA779" s="268">
        <f t="shared" si="187"/>
        <v>-5.2299999999999999E-2</v>
      </c>
      <c r="AB779" s="268">
        <f t="shared" si="187"/>
        <v>-5.2299999999999999E-2</v>
      </c>
      <c r="AC779" s="76"/>
      <c r="AD779" s="97" t="s">
        <v>1544</v>
      </c>
      <c r="AE779" s="76"/>
      <c r="AF779" s="97">
        <v>1</v>
      </c>
      <c r="AG779" s="97">
        <v>1</v>
      </c>
      <c r="AH779" s="73"/>
      <c r="AI779" s="57"/>
      <c r="AJ779" s="45"/>
      <c r="AK779" s="45"/>
      <c r="AL779" s="45"/>
    </row>
    <row r="780" spans="1:38" outlineLevel="2" x14ac:dyDescent="0.25">
      <c r="A780" s="45"/>
      <c r="B780" s="54"/>
      <c r="C780" s="47">
        <f t="shared" si="167"/>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88">U780</f>
        <v>-1.0699999999999999E-2</v>
      </c>
      <c r="W780" s="262">
        <f t="shared" si="188"/>
        <v>-1.0699999999999999E-2</v>
      </c>
      <c r="X780" s="262">
        <f t="shared" si="188"/>
        <v>-1.0699999999999999E-2</v>
      </c>
      <c r="Y780" s="262">
        <f t="shared" si="188"/>
        <v>-1.0699999999999999E-2</v>
      </c>
      <c r="Z780" s="262">
        <f t="shared" si="188"/>
        <v>-1.0699999999999999E-2</v>
      </c>
      <c r="AA780" s="262">
        <f t="shared" si="188"/>
        <v>-1.0699999999999999E-2</v>
      </c>
      <c r="AB780" s="262">
        <f t="shared" si="188"/>
        <v>-1.0699999999999999E-2</v>
      </c>
      <c r="AC780" s="76"/>
      <c r="AD780" s="97"/>
      <c r="AE780" s="76"/>
      <c r="AF780" s="97">
        <v>1</v>
      </c>
      <c r="AG780" s="97">
        <v>1</v>
      </c>
      <c r="AH780" s="73"/>
      <c r="AI780" s="57"/>
      <c r="AJ780" s="45"/>
      <c r="AK780" s="45"/>
      <c r="AL780" s="45"/>
    </row>
    <row r="781" spans="1:38" outlineLevel="2" x14ac:dyDescent="0.25">
      <c r="A781" s="45">
        <v>4</v>
      </c>
      <c r="B781" s="54"/>
      <c r="C781" s="47">
        <f t="shared" si="167"/>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89">U780</f>
        <v>-1.0699999999999999E-2</v>
      </c>
      <c r="V781" s="268">
        <f t="shared" si="189"/>
        <v>-1.0699999999999999E-2</v>
      </c>
      <c r="W781" s="268">
        <f t="shared" si="189"/>
        <v>-1.0699999999999999E-2</v>
      </c>
      <c r="X781" s="268">
        <f t="shared" si="189"/>
        <v>-1.0699999999999999E-2</v>
      </c>
      <c r="Y781" s="268">
        <f t="shared" si="189"/>
        <v>-1.0699999999999999E-2</v>
      </c>
      <c r="Z781" s="268">
        <f t="shared" si="189"/>
        <v>-1.0699999999999999E-2</v>
      </c>
      <c r="AA781" s="268">
        <f t="shared" si="189"/>
        <v>-1.0699999999999999E-2</v>
      </c>
      <c r="AB781" s="268">
        <f t="shared" si="189"/>
        <v>-1.0699999999999999E-2</v>
      </c>
      <c r="AC781" s="76"/>
      <c r="AD781" s="97"/>
      <c r="AE781" s="76"/>
      <c r="AF781" s="97">
        <v>1</v>
      </c>
      <c r="AG781" s="97">
        <v>1</v>
      </c>
      <c r="AH781" s="73"/>
      <c r="AI781" s="57"/>
      <c r="AJ781" s="45"/>
      <c r="AK781" s="45"/>
      <c r="AL781" s="45"/>
    </row>
    <row r="782" spans="1:38" outlineLevel="2" x14ac:dyDescent="0.25">
      <c r="A782" s="45">
        <f>A781</f>
        <v>4</v>
      </c>
      <c r="B782" s="54"/>
      <c r="C782" s="47">
        <f t="shared" si="167"/>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89"/>
        <v>-1.0699999999999999E-2</v>
      </c>
      <c r="W782" s="268">
        <f t="shared" si="189"/>
        <v>-1.0699999999999999E-2</v>
      </c>
      <c r="X782" s="268">
        <f t="shared" si="189"/>
        <v>-1.0699999999999999E-2</v>
      </c>
      <c r="Y782" s="268">
        <f t="shared" si="189"/>
        <v>-1.0699999999999999E-2</v>
      </c>
      <c r="Z782" s="268">
        <f t="shared" si="189"/>
        <v>-1.0699999999999999E-2</v>
      </c>
      <c r="AA782" s="268">
        <f t="shared" si="189"/>
        <v>-1.0699999999999999E-2</v>
      </c>
      <c r="AB782" s="268">
        <f t="shared" si="189"/>
        <v>-1.0699999999999999E-2</v>
      </c>
      <c r="AC782" s="76"/>
      <c r="AD782" s="97"/>
      <c r="AE782" s="76"/>
      <c r="AF782" s="97">
        <v>1</v>
      </c>
      <c r="AG782" s="97">
        <v>1</v>
      </c>
      <c r="AH782" s="73"/>
      <c r="AI782" s="57"/>
      <c r="AJ782" s="45"/>
      <c r="AK782" s="45"/>
      <c r="AL782" s="45"/>
    </row>
    <row r="783" spans="1:38" outlineLevel="1" x14ac:dyDescent="0.2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2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25">
      <c r="A788" s="45"/>
      <c r="B788" s="54"/>
      <c r="C788" s="47">
        <f t="shared" ref="C788:C822" si="190">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25">
      <c r="A789" s="45"/>
      <c r="B789" s="54"/>
      <c r="C789" s="47">
        <f t="shared" si="190"/>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1">0.23/2</f>
        <v>0.115</v>
      </c>
      <c r="X789" s="97">
        <f>0.34/2</f>
        <v>0.17</v>
      </c>
      <c r="Y789" s="97">
        <f t="shared" ref="Y789:AC789" si="192">0.34/2</f>
        <v>0.17</v>
      </c>
      <c r="Z789" s="97">
        <f t="shared" si="192"/>
        <v>0.17</v>
      </c>
      <c r="AA789" s="97">
        <f t="shared" si="192"/>
        <v>0.17</v>
      </c>
      <c r="AB789" s="97">
        <f t="shared" si="192"/>
        <v>0.17</v>
      </c>
      <c r="AC789" s="97">
        <f t="shared" si="192"/>
        <v>0.17</v>
      </c>
      <c r="AD789" s="97" t="s">
        <v>2676</v>
      </c>
      <c r="AE789" s="76"/>
      <c r="AF789" s="97">
        <v>1</v>
      </c>
      <c r="AG789" s="97">
        <v>1</v>
      </c>
      <c r="AH789" s="73"/>
      <c r="AI789" s="57"/>
      <c r="AJ789" s="45"/>
      <c r="AK789" s="45"/>
      <c r="AL789" s="45"/>
    </row>
    <row r="790" spans="1:38" outlineLevel="2" x14ac:dyDescent="0.25">
      <c r="A790" s="45"/>
      <c r="B790" s="54"/>
      <c r="C790" s="47">
        <f t="shared" si="190"/>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3">0.39/2</f>
        <v>0.19500000000000001</v>
      </c>
      <c r="X790" s="97">
        <f>0.64/2</f>
        <v>0.32</v>
      </c>
      <c r="Y790" s="97">
        <f t="shared" ref="Y790:AC791" si="194">0.64/2</f>
        <v>0.32</v>
      </c>
      <c r="Z790" s="97">
        <f t="shared" si="194"/>
        <v>0.32</v>
      </c>
      <c r="AA790" s="97">
        <f t="shared" si="194"/>
        <v>0.32</v>
      </c>
      <c r="AB790" s="97">
        <f t="shared" si="194"/>
        <v>0.32</v>
      </c>
      <c r="AC790" s="97">
        <f t="shared" si="194"/>
        <v>0.32</v>
      </c>
      <c r="AD790" s="97" t="s">
        <v>1579</v>
      </c>
      <c r="AE790" s="76"/>
      <c r="AF790" s="97">
        <v>1</v>
      </c>
      <c r="AG790" s="97">
        <v>1</v>
      </c>
      <c r="AH790" s="73"/>
      <c r="AI790" s="57"/>
      <c r="AJ790" s="45"/>
      <c r="AK790" s="45"/>
      <c r="AL790" s="45"/>
    </row>
    <row r="791" spans="1:38" outlineLevel="2" x14ac:dyDescent="0.25">
      <c r="A791" s="45"/>
      <c r="B791" s="54"/>
      <c r="C791" s="47">
        <f t="shared" si="190"/>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3"/>
        <v>0.19500000000000001</v>
      </c>
      <c r="X791" s="97">
        <f>0.64/2</f>
        <v>0.32</v>
      </c>
      <c r="Y791" s="97">
        <f t="shared" si="194"/>
        <v>0.32</v>
      </c>
      <c r="Z791" s="97">
        <f t="shared" si="194"/>
        <v>0.32</v>
      </c>
      <c r="AA791" s="97">
        <f t="shared" si="194"/>
        <v>0.32</v>
      </c>
      <c r="AB791" s="97">
        <f t="shared" si="194"/>
        <v>0.32</v>
      </c>
      <c r="AC791" s="97">
        <f t="shared" si="194"/>
        <v>0.32</v>
      </c>
      <c r="AD791" s="97" t="s">
        <v>1098</v>
      </c>
      <c r="AE791" s="76"/>
      <c r="AF791" s="97">
        <v>1</v>
      </c>
      <c r="AG791" s="97">
        <v>1</v>
      </c>
      <c r="AH791" s="73"/>
      <c r="AI791" s="57"/>
      <c r="AJ791" s="45"/>
      <c r="AK791" s="45"/>
      <c r="AL791" s="45"/>
    </row>
    <row r="792" spans="1:38" outlineLevel="2" x14ac:dyDescent="0.25">
      <c r="A792" s="45"/>
      <c r="B792" s="54"/>
      <c r="C792" s="47">
        <f t="shared" si="190"/>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25">
      <c r="A793" s="45"/>
      <c r="B793" s="54"/>
      <c r="C793" s="47">
        <f t="shared" si="190"/>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25">
      <c r="A794" s="45"/>
      <c r="B794" s="54"/>
      <c r="C794" s="47">
        <f t="shared" si="190"/>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25">
      <c r="A795" s="45"/>
      <c r="B795" s="54"/>
      <c r="C795" s="47">
        <f t="shared" si="190"/>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25">
      <c r="A796" s="45"/>
      <c r="B796" s="54"/>
      <c r="C796" s="47">
        <f t="shared" si="190"/>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25">
      <c r="A797" s="45"/>
      <c r="B797" s="54"/>
      <c r="C797" s="47">
        <f t="shared" si="190"/>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25">
      <c r="A798" s="45"/>
      <c r="B798" s="54"/>
      <c r="C798" s="47">
        <f t="shared" si="190"/>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25">
      <c r="A799" s="45"/>
      <c r="B799" s="54"/>
      <c r="C799" s="47">
        <f t="shared" si="190"/>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25">
      <c r="A800" s="45"/>
      <c r="B800" s="54"/>
      <c r="C800" s="47">
        <f t="shared" si="190"/>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25">
      <c r="A801" s="45"/>
      <c r="B801" s="54"/>
      <c r="C801" s="47">
        <f t="shared" si="190"/>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25">
      <c r="A802" s="45"/>
      <c r="B802" s="54"/>
      <c r="C802" s="47">
        <f t="shared" si="190"/>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5">0.2-(0.2944/2)</f>
        <v>5.2800000000000014E-2</v>
      </c>
      <c r="W802" s="97">
        <f t="shared" si="195"/>
        <v>5.2800000000000014E-2</v>
      </c>
      <c r="X802" s="97">
        <f t="shared" si="195"/>
        <v>5.2800000000000014E-2</v>
      </c>
      <c r="Y802" s="97">
        <f t="shared" si="195"/>
        <v>5.2800000000000014E-2</v>
      </c>
      <c r="Z802" s="97">
        <f t="shared" si="195"/>
        <v>5.2800000000000014E-2</v>
      </c>
      <c r="AA802" s="97">
        <f t="shared" si="195"/>
        <v>5.2800000000000014E-2</v>
      </c>
      <c r="AB802" s="97">
        <f t="shared" si="195"/>
        <v>5.2800000000000014E-2</v>
      </c>
      <c r="AC802" s="76"/>
      <c r="AD802" s="97" t="s">
        <v>1610</v>
      </c>
      <c r="AE802" s="76"/>
      <c r="AF802" s="97">
        <v>1</v>
      </c>
      <c r="AG802" s="97">
        <v>1</v>
      </c>
      <c r="AH802" s="73"/>
      <c r="AI802" s="57"/>
      <c r="AJ802" s="45"/>
      <c r="AK802" s="45"/>
      <c r="AL802" s="45"/>
    </row>
    <row r="803" spans="1:38" outlineLevel="2" x14ac:dyDescent="0.25">
      <c r="A803" s="45"/>
      <c r="B803" s="54"/>
      <c r="C803" s="47">
        <f t="shared" si="190"/>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5"/>
        <v>5.2800000000000014E-2</v>
      </c>
      <c r="W803" s="97">
        <f t="shared" si="195"/>
        <v>5.2800000000000014E-2</v>
      </c>
      <c r="X803" s="97">
        <f t="shared" si="195"/>
        <v>5.2800000000000014E-2</v>
      </c>
      <c r="Y803" s="97">
        <f t="shared" si="195"/>
        <v>5.2800000000000014E-2</v>
      </c>
      <c r="Z803" s="97">
        <f t="shared" si="195"/>
        <v>5.2800000000000014E-2</v>
      </c>
      <c r="AA803" s="97">
        <f t="shared" si="195"/>
        <v>5.2800000000000014E-2</v>
      </c>
      <c r="AB803" s="97">
        <f t="shared" si="195"/>
        <v>5.2800000000000014E-2</v>
      </c>
      <c r="AC803" s="76"/>
      <c r="AD803" s="97" t="s">
        <v>1613</v>
      </c>
      <c r="AE803" s="76"/>
      <c r="AF803" s="97">
        <v>1</v>
      </c>
      <c r="AG803" s="97">
        <v>1</v>
      </c>
      <c r="AH803" s="73"/>
      <c r="AI803" s="57"/>
      <c r="AJ803" s="45"/>
      <c r="AK803" s="45"/>
      <c r="AL803" s="45"/>
    </row>
    <row r="804" spans="1:38" outlineLevel="2" x14ac:dyDescent="0.25">
      <c r="A804" s="45"/>
      <c r="B804" s="54"/>
      <c r="C804" s="47">
        <f t="shared" si="190"/>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25">
      <c r="A805" s="45"/>
      <c r="B805" s="54"/>
      <c r="C805" s="47">
        <f t="shared" si="190"/>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25">
      <c r="A806" s="45"/>
      <c r="B806" s="54"/>
      <c r="C806" s="47">
        <f t="shared" si="190"/>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196">0.2+(0.2944/2)</f>
        <v>0.34720000000000001</v>
      </c>
      <c r="W806" s="97">
        <f t="shared" si="196"/>
        <v>0.34720000000000001</v>
      </c>
      <c r="X806" s="97">
        <f t="shared" si="196"/>
        <v>0.34720000000000001</v>
      </c>
      <c r="Y806" s="97">
        <f t="shared" si="196"/>
        <v>0.34720000000000001</v>
      </c>
      <c r="Z806" s="97">
        <f t="shared" si="196"/>
        <v>0.34720000000000001</v>
      </c>
      <c r="AA806" s="97">
        <f t="shared" si="196"/>
        <v>0.34720000000000001</v>
      </c>
      <c r="AB806" s="97">
        <f t="shared" si="196"/>
        <v>0.34720000000000001</v>
      </c>
      <c r="AC806" s="76"/>
      <c r="AD806" s="97" t="s">
        <v>2365</v>
      </c>
      <c r="AE806" s="76"/>
      <c r="AF806" s="97">
        <v>1</v>
      </c>
      <c r="AG806" s="97">
        <v>1</v>
      </c>
      <c r="AH806" s="73"/>
      <c r="AI806" s="57"/>
      <c r="AJ806" s="45"/>
      <c r="AK806" s="45"/>
      <c r="AL806" s="45"/>
    </row>
    <row r="807" spans="1:38" outlineLevel="2" x14ac:dyDescent="0.25">
      <c r="A807" s="45"/>
      <c r="B807" s="54"/>
      <c r="C807" s="47">
        <f t="shared" si="190"/>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196"/>
        <v>0.34720000000000001</v>
      </c>
      <c r="W807" s="97">
        <f t="shared" si="196"/>
        <v>0.34720000000000001</v>
      </c>
      <c r="X807" s="97">
        <f t="shared" si="196"/>
        <v>0.34720000000000001</v>
      </c>
      <c r="Y807" s="97">
        <f t="shared" si="196"/>
        <v>0.34720000000000001</v>
      </c>
      <c r="Z807" s="97">
        <f t="shared" si="196"/>
        <v>0.34720000000000001</v>
      </c>
      <c r="AA807" s="97">
        <f t="shared" si="196"/>
        <v>0.34720000000000001</v>
      </c>
      <c r="AB807" s="97">
        <f t="shared" si="196"/>
        <v>0.34720000000000001</v>
      </c>
      <c r="AC807" s="76"/>
      <c r="AD807" s="97" t="s">
        <v>2366</v>
      </c>
      <c r="AE807" s="76"/>
      <c r="AF807" s="97">
        <v>1</v>
      </c>
      <c r="AG807" s="97">
        <v>1</v>
      </c>
      <c r="AH807" s="73"/>
      <c r="AI807" s="57"/>
      <c r="AJ807" s="45"/>
      <c r="AK807" s="45"/>
      <c r="AL807" s="45"/>
    </row>
    <row r="808" spans="1:38" outlineLevel="2" x14ac:dyDescent="0.25">
      <c r="A808" s="45"/>
      <c r="B808" s="54"/>
      <c r="C808" s="47">
        <f t="shared" si="190"/>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25">
      <c r="A809" s="45"/>
      <c r="B809" s="54"/>
      <c r="C809" s="47">
        <f t="shared" si="190"/>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25">
      <c r="A810" s="45"/>
      <c r="B810" s="54"/>
      <c r="C810" s="47">
        <f t="shared" si="190"/>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25">
      <c r="A811" s="45"/>
      <c r="B811" s="54"/>
      <c r="C811" s="47">
        <f t="shared" si="190"/>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25">
      <c r="A812" s="45"/>
      <c r="B812" s="54"/>
      <c r="C812" s="47">
        <f t="shared" si="190"/>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25">
      <c r="A813" s="45"/>
      <c r="B813" s="54"/>
      <c r="C813" s="47">
        <f t="shared" si="190"/>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25">
      <c r="A814" s="45"/>
      <c r="B814" s="54"/>
      <c r="C814" s="47">
        <f t="shared" si="190"/>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25">
      <c r="A815" s="45"/>
      <c r="B815" s="54"/>
      <c r="C815" s="47">
        <f t="shared" si="190"/>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25">
      <c r="A816" s="45"/>
      <c r="B816" s="54"/>
      <c r="C816" s="47">
        <f t="shared" si="190"/>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25">
      <c r="A817" s="45"/>
      <c r="B817" s="54"/>
      <c r="C817" s="47">
        <f t="shared" si="190"/>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197">U817</f>
        <v>0</v>
      </c>
      <c r="W817" s="262">
        <f t="shared" ref="W817:W818" si="198">V817</f>
        <v>0</v>
      </c>
      <c r="X817" s="262">
        <f>Y817</f>
        <v>0</v>
      </c>
      <c r="Y817" s="97">
        <v>0</v>
      </c>
      <c r="Z817" s="262">
        <f t="shared" ref="Z817:AB818" si="199">Y817</f>
        <v>0</v>
      </c>
      <c r="AA817" s="262">
        <f t="shared" si="199"/>
        <v>0</v>
      </c>
      <c r="AB817" s="262">
        <f t="shared" si="199"/>
        <v>0</v>
      </c>
      <c r="AC817" s="76"/>
      <c r="AD817" s="97" t="s">
        <v>2672</v>
      </c>
      <c r="AE817" s="76"/>
      <c r="AF817" s="97">
        <v>1</v>
      </c>
      <c r="AG817" s="97">
        <v>1</v>
      </c>
      <c r="AH817" s="73"/>
      <c r="AI817" s="57"/>
      <c r="AJ817" s="45"/>
      <c r="AK817" s="45"/>
      <c r="AL817" s="45"/>
    </row>
    <row r="818" spans="1:38" outlineLevel="2" x14ac:dyDescent="0.25">
      <c r="A818" s="45"/>
      <c r="B818" s="54"/>
      <c r="C818" s="47">
        <f t="shared" si="190"/>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197"/>
        <v>-0.71226</v>
      </c>
      <c r="W818" s="262">
        <f t="shared" si="198"/>
        <v>-0.71226</v>
      </c>
      <c r="X818" s="262">
        <f>Y818</f>
        <v>-0.21895000000000001</v>
      </c>
      <c r="Y818" s="97">
        <v>-0.21895000000000001</v>
      </c>
      <c r="Z818" s="262">
        <f t="shared" si="199"/>
        <v>-0.21895000000000001</v>
      </c>
      <c r="AA818" s="262">
        <f t="shared" si="199"/>
        <v>-0.21895000000000001</v>
      </c>
      <c r="AB818" s="262">
        <f t="shared" si="199"/>
        <v>-0.21895000000000001</v>
      </c>
      <c r="AC818" s="76"/>
      <c r="AD818" s="76"/>
      <c r="AE818" s="76"/>
      <c r="AF818" s="97">
        <v>1</v>
      </c>
      <c r="AG818" s="97">
        <v>1</v>
      </c>
      <c r="AH818" s="73"/>
      <c r="AI818" s="57"/>
      <c r="AJ818" s="45"/>
      <c r="AK818" s="45"/>
      <c r="AL818" s="45"/>
    </row>
    <row r="819" spans="1:38" outlineLevel="2" x14ac:dyDescent="0.25">
      <c r="A819" s="45"/>
      <c r="B819" s="54"/>
      <c r="C819" s="47">
        <f t="shared" si="190"/>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0">U819</f>
        <v>-0.90173999999999999</v>
      </c>
      <c r="W819" s="262">
        <f t="shared" ref="W819" si="201">V819</f>
        <v>-0.90173999999999999</v>
      </c>
      <c r="X819" s="262">
        <f>Y819</f>
        <v>-0.37940000000000002</v>
      </c>
      <c r="Y819" s="97">
        <v>-0.37940000000000002</v>
      </c>
      <c r="Z819" s="262">
        <f t="shared" ref="Z819" si="202">Y819</f>
        <v>-0.37940000000000002</v>
      </c>
      <c r="AA819" s="262">
        <f t="shared" ref="AA819" si="203">Z819</f>
        <v>-0.37940000000000002</v>
      </c>
      <c r="AB819" s="262">
        <f t="shared" ref="AB819" si="204">AA819</f>
        <v>-0.37940000000000002</v>
      </c>
      <c r="AC819" s="76"/>
      <c r="AD819" s="76"/>
      <c r="AE819" s="76"/>
      <c r="AF819" s="97">
        <v>1</v>
      </c>
      <c r="AG819" s="97">
        <v>1</v>
      </c>
      <c r="AH819" s="73"/>
      <c r="AI819" s="57"/>
      <c r="AJ819" s="45"/>
      <c r="AK819" s="45"/>
      <c r="AL819" s="45"/>
    </row>
    <row r="820" spans="1:38" outlineLevel="2" x14ac:dyDescent="0.25">
      <c r="A820" s="45"/>
      <c r="B820" s="54"/>
      <c r="C820" s="47">
        <f t="shared" si="190"/>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25">
      <c r="A821" s="45"/>
      <c r="B821" s="54"/>
      <c r="C821" s="47">
        <f t="shared" si="190"/>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5">U821</f>
        <v>-1.1100000000000001E-3</v>
      </c>
      <c r="W821" s="262">
        <f t="shared" si="205"/>
        <v>-1.1100000000000001E-3</v>
      </c>
      <c r="X821" s="262">
        <f t="shared" ref="X821:X823" si="206">Y821</f>
        <v>-1.5499999999999999E-3</v>
      </c>
      <c r="Y821" s="97">
        <v>-1.5499999999999999E-3</v>
      </c>
      <c r="Z821" s="262">
        <f t="shared" ref="Z821:Z823" si="207">Y821</f>
        <v>-1.5499999999999999E-3</v>
      </c>
      <c r="AA821" s="262">
        <f t="shared" ref="AA821:AA823" si="208">Z821</f>
        <v>-1.5499999999999999E-3</v>
      </c>
      <c r="AB821" s="262">
        <f t="shared" ref="AB821:AB823" si="209">AA821</f>
        <v>-1.5499999999999999E-3</v>
      </c>
      <c r="AC821" s="76"/>
      <c r="AD821" s="97" t="s">
        <v>2829</v>
      </c>
      <c r="AE821" s="76"/>
      <c r="AF821" s="76">
        <v>1</v>
      </c>
      <c r="AG821" s="76">
        <v>1</v>
      </c>
      <c r="AH821" s="73"/>
      <c r="AI821" s="57"/>
      <c r="AJ821" s="45"/>
      <c r="AK821" s="45"/>
      <c r="AL821" s="45"/>
    </row>
    <row r="822" spans="1:38" outlineLevel="2" x14ac:dyDescent="0.25">
      <c r="A822" s="45"/>
      <c r="B822" s="54"/>
      <c r="C822" s="47">
        <f t="shared" si="190"/>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0">U822</f>
        <v>-1.5E-3</v>
      </c>
      <c r="W822" s="262">
        <f t="shared" si="205"/>
        <v>-1.5E-3</v>
      </c>
      <c r="X822" s="262">
        <f t="shared" si="206"/>
        <v>-2.1250000000000002E-3</v>
      </c>
      <c r="Y822" s="97">
        <v>-2.1250000000000002E-3</v>
      </c>
      <c r="Z822" s="262">
        <f t="shared" si="207"/>
        <v>-2.1250000000000002E-3</v>
      </c>
      <c r="AA822" s="262">
        <f t="shared" si="208"/>
        <v>-2.1250000000000002E-3</v>
      </c>
      <c r="AB822" s="262">
        <f t="shared" si="209"/>
        <v>-2.1250000000000002E-3</v>
      </c>
      <c r="AC822" s="76"/>
      <c r="AD822" s="97"/>
      <c r="AE822" s="76"/>
      <c r="AF822" s="76">
        <v>1</v>
      </c>
      <c r="AG822" s="76">
        <v>1</v>
      </c>
      <c r="AH822" s="73"/>
      <c r="AI822" s="57"/>
      <c r="AJ822" s="45"/>
      <c r="AK822" s="45"/>
      <c r="AL822" s="45"/>
    </row>
    <row r="823" spans="1:38" outlineLevel="2" x14ac:dyDescent="0.25">
      <c r="A823" s="45"/>
      <c r="B823" s="54"/>
      <c r="C823" s="47">
        <f t="shared" ref="C823:C827" si="211">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2">U823</f>
        <v>-6.8500000000000002E-3</v>
      </c>
      <c r="W823" s="262">
        <f t="shared" ref="W823" si="213">V823</f>
        <v>-6.8500000000000002E-3</v>
      </c>
      <c r="X823" s="262">
        <f t="shared" si="206"/>
        <v>-8.0300000000000007E-3</v>
      </c>
      <c r="Y823" s="97">
        <v>-8.0300000000000007E-3</v>
      </c>
      <c r="Z823" s="262">
        <f t="shared" si="207"/>
        <v>-8.0300000000000007E-3</v>
      </c>
      <c r="AA823" s="262">
        <f t="shared" si="208"/>
        <v>-8.0300000000000007E-3</v>
      </c>
      <c r="AB823" s="262">
        <f t="shared" si="209"/>
        <v>-8.0300000000000007E-3</v>
      </c>
      <c r="AC823" s="76"/>
      <c r="AD823" s="76"/>
      <c r="AE823" s="76"/>
      <c r="AF823" s="76">
        <v>1</v>
      </c>
      <c r="AG823" s="76">
        <v>1</v>
      </c>
      <c r="AH823" s="73"/>
      <c r="AI823" s="57"/>
      <c r="AJ823" s="45"/>
      <c r="AK823" s="45"/>
      <c r="AL823" s="45"/>
    </row>
    <row r="824" spans="1:38" outlineLevel="2" x14ac:dyDescent="0.25">
      <c r="A824" s="45"/>
      <c r="B824" s="54"/>
      <c r="C824" s="47">
        <f t="shared" si="211"/>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25">
      <c r="A825" s="45"/>
      <c r="B825" s="54"/>
      <c r="C825" s="47">
        <f t="shared" si="211"/>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25">
      <c r="A826" s="45"/>
      <c r="B826" s="54"/>
      <c r="C826" s="47">
        <f t="shared" si="211"/>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25">
      <c r="A827" s="45"/>
      <c r="B827" s="54"/>
      <c r="C827" s="47">
        <f t="shared" si="211"/>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4">U826+($Y814-$Y815)</f>
        <v>1.1000000000000001</v>
      </c>
      <c r="V827" s="97">
        <f t="shared" si="214"/>
        <v>1.1000000000000001</v>
      </c>
      <c r="W827" s="97">
        <f t="shared" si="214"/>
        <v>1.1000000000000001</v>
      </c>
      <c r="X827" s="97">
        <f t="shared" si="214"/>
        <v>0.82</v>
      </c>
      <c r="Y827" s="97">
        <f>Y826+($Y814-$Y815)</f>
        <v>0.82</v>
      </c>
      <c r="Z827" s="97">
        <f t="shared" ref="Z827:AB827" si="215">Z826+($Y814-$Y815)</f>
        <v>0.82</v>
      </c>
      <c r="AA827" s="97">
        <f t="shared" si="215"/>
        <v>0.82</v>
      </c>
      <c r="AB827" s="97">
        <f t="shared" si="215"/>
        <v>0.82</v>
      </c>
      <c r="AC827" s="76"/>
      <c r="AD827" s="97" t="s">
        <v>2813</v>
      </c>
      <c r="AE827" s="76"/>
      <c r="AF827" s="97">
        <v>1</v>
      </c>
      <c r="AG827" s="97">
        <v>1</v>
      </c>
      <c r="AH827" s="73"/>
      <c r="AI827" s="57"/>
      <c r="AJ827" s="45"/>
      <c r="AK827" s="45"/>
      <c r="AL827" s="45"/>
    </row>
    <row r="828" spans="1:38" hidden="1" outlineLevel="3" x14ac:dyDescent="0.2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ref="C832:C839" si="216">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16"/>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16"/>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16"/>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25">
      <c r="A836" s="45"/>
      <c r="B836" s="54"/>
      <c r="C836" s="47">
        <f t="shared" si="216"/>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25">
      <c r="A837" s="45"/>
      <c r="B837" s="54"/>
      <c r="C837" s="47">
        <f t="shared" si="216"/>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25">
      <c r="A838" s="45"/>
      <c r="B838" s="54"/>
      <c r="C838" s="47">
        <f t="shared" si="216"/>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25">
      <c r="A839" s="45"/>
      <c r="B839" s="54"/>
      <c r="C839" s="47">
        <f t="shared" si="216"/>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25">
      <c r="A840" s="45"/>
      <c r="B840" s="54"/>
      <c r="C840" s="47">
        <f t="shared" ref="C840:C887" si="217">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25">
      <c r="A841" s="45"/>
      <c r="B841" s="54"/>
      <c r="C841" s="47">
        <f t="shared" si="217"/>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18">INDEX($K841:$Q841,1,U$43)</f>
        <v>1.5</v>
      </c>
      <c r="V841" s="260">
        <f t="shared" si="218"/>
        <v>1.5</v>
      </c>
      <c r="W841" s="260">
        <f t="shared" si="218"/>
        <v>1.5</v>
      </c>
      <c r="X841" s="260">
        <f t="shared" si="218"/>
        <v>1.5</v>
      </c>
      <c r="Y841" s="260">
        <f t="shared" si="218"/>
        <v>1.5</v>
      </c>
      <c r="Z841" s="260">
        <f t="shared" si="218"/>
        <v>1.5</v>
      </c>
      <c r="AA841" s="260">
        <f t="shared" si="218"/>
        <v>1.5</v>
      </c>
      <c r="AB841" s="260">
        <f t="shared" si="218"/>
        <v>1.5</v>
      </c>
      <c r="AC841" s="76"/>
      <c r="AD841" s="76"/>
      <c r="AE841" s="76"/>
      <c r="AF841" s="97">
        <v>1</v>
      </c>
      <c r="AG841" s="97">
        <v>1</v>
      </c>
      <c r="AH841" s="73"/>
      <c r="AI841" s="57"/>
      <c r="AJ841" s="45"/>
      <c r="AK841" s="45"/>
      <c r="AL841" s="45"/>
    </row>
    <row r="842" spans="1:38" outlineLevel="2" x14ac:dyDescent="0.25">
      <c r="A842" s="45"/>
      <c r="B842" s="54"/>
      <c r="C842" s="47">
        <f t="shared" si="217"/>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18"/>
        <v>1.75</v>
      </c>
      <c r="V842" s="260">
        <f t="shared" si="218"/>
        <v>1.75</v>
      </c>
      <c r="W842" s="260">
        <f t="shared" si="218"/>
        <v>1.75</v>
      </c>
      <c r="X842" s="260">
        <f t="shared" si="218"/>
        <v>1.75</v>
      </c>
      <c r="Y842" s="260">
        <f t="shared" si="218"/>
        <v>1.75</v>
      </c>
      <c r="Z842" s="260">
        <f t="shared" si="218"/>
        <v>1.75</v>
      </c>
      <c r="AA842" s="260">
        <f t="shared" si="218"/>
        <v>1.75</v>
      </c>
      <c r="AB842" s="260">
        <f t="shared" si="218"/>
        <v>1.75</v>
      </c>
      <c r="AC842" s="76"/>
      <c r="AD842" s="76"/>
      <c r="AE842" s="76"/>
      <c r="AF842" s="97">
        <v>1</v>
      </c>
      <c r="AG842" s="97">
        <v>1</v>
      </c>
      <c r="AH842" s="73"/>
      <c r="AI842" s="57"/>
      <c r="AJ842" s="45"/>
      <c r="AK842" s="45"/>
      <c r="AL842" s="45"/>
    </row>
    <row r="843" spans="1:38" outlineLevel="2" x14ac:dyDescent="0.25">
      <c r="A843" s="45"/>
      <c r="B843" s="54"/>
      <c r="C843" s="47">
        <f t="shared" si="217"/>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18"/>
        <v>2</v>
      </c>
      <c r="V843" s="260">
        <f t="shared" si="218"/>
        <v>2</v>
      </c>
      <c r="W843" s="260">
        <f t="shared" si="218"/>
        <v>2</v>
      </c>
      <c r="X843" s="260">
        <f t="shared" si="218"/>
        <v>2</v>
      </c>
      <c r="Y843" s="260">
        <f t="shared" si="218"/>
        <v>2</v>
      </c>
      <c r="Z843" s="260">
        <f t="shared" si="218"/>
        <v>2</v>
      </c>
      <c r="AA843" s="260">
        <f t="shared" si="218"/>
        <v>2</v>
      </c>
      <c r="AB843" s="260">
        <f t="shared" si="218"/>
        <v>2</v>
      </c>
      <c r="AC843" s="76"/>
      <c r="AD843" s="76"/>
      <c r="AE843" s="76"/>
      <c r="AF843" s="97">
        <v>1</v>
      </c>
      <c r="AG843" s="97">
        <v>1</v>
      </c>
      <c r="AH843" s="73"/>
      <c r="AI843" s="57"/>
      <c r="AJ843" s="45"/>
      <c r="AK843" s="45"/>
      <c r="AL843" s="45"/>
    </row>
    <row r="844" spans="1:38" outlineLevel="2" x14ac:dyDescent="0.25">
      <c r="A844" s="45"/>
      <c r="B844" s="54"/>
      <c r="C844" s="47">
        <f t="shared" si="217"/>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25">
      <c r="A845" s="45"/>
      <c r="B845" s="54"/>
      <c r="C845" s="47">
        <f t="shared" si="217"/>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19">INDEX($K845:$Q845,1,U$43)</f>
        <v>0.1</v>
      </c>
      <c r="V845" s="260">
        <f t="shared" si="219"/>
        <v>0.1</v>
      </c>
      <c r="W845" s="260">
        <f t="shared" si="219"/>
        <v>0.1</v>
      </c>
      <c r="X845" s="260">
        <f t="shared" si="219"/>
        <v>0.1</v>
      </c>
      <c r="Y845" s="260">
        <f t="shared" si="219"/>
        <v>0.1</v>
      </c>
      <c r="Z845" s="260">
        <f t="shared" si="219"/>
        <v>0.1</v>
      </c>
      <c r="AA845" s="260">
        <f t="shared" si="219"/>
        <v>0.1</v>
      </c>
      <c r="AB845" s="260">
        <f t="shared" si="219"/>
        <v>0.1</v>
      </c>
      <c r="AC845" s="76"/>
      <c r="AD845" s="76"/>
      <c r="AE845" s="76"/>
      <c r="AF845" s="97">
        <v>1</v>
      </c>
      <c r="AG845" s="97">
        <v>1</v>
      </c>
      <c r="AH845" s="73"/>
      <c r="AI845" s="57"/>
      <c r="AJ845" s="45"/>
      <c r="AK845" s="45"/>
      <c r="AL845" s="45"/>
    </row>
    <row r="846" spans="1:38" outlineLevel="2" x14ac:dyDescent="0.25">
      <c r="A846" s="45"/>
      <c r="B846" s="54"/>
      <c r="C846" s="47">
        <f t="shared" si="217"/>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19"/>
        <v>8.5000000000000006E-2</v>
      </c>
      <c r="V846" s="260">
        <f t="shared" si="219"/>
        <v>8.5000000000000006E-2</v>
      </c>
      <c r="W846" s="260">
        <f t="shared" si="219"/>
        <v>8.5000000000000006E-2</v>
      </c>
      <c r="X846" s="260">
        <f t="shared" si="219"/>
        <v>8.5000000000000006E-2</v>
      </c>
      <c r="Y846" s="260">
        <f t="shared" si="219"/>
        <v>8.5000000000000006E-2</v>
      </c>
      <c r="Z846" s="260">
        <f t="shared" si="219"/>
        <v>8.5000000000000006E-2</v>
      </c>
      <c r="AA846" s="260">
        <f t="shared" si="219"/>
        <v>8.5000000000000006E-2</v>
      </c>
      <c r="AB846" s="260">
        <f t="shared" si="219"/>
        <v>8.5000000000000006E-2</v>
      </c>
      <c r="AC846" s="76"/>
      <c r="AD846" s="76"/>
      <c r="AE846" s="76"/>
      <c r="AF846" s="97">
        <v>1</v>
      </c>
      <c r="AG846" s="97">
        <v>1</v>
      </c>
      <c r="AH846" s="73"/>
      <c r="AI846" s="57"/>
      <c r="AJ846" s="45"/>
      <c r="AK846" s="45"/>
      <c r="AL846" s="45"/>
    </row>
    <row r="847" spans="1:38" outlineLevel="2" x14ac:dyDescent="0.25">
      <c r="A847" s="45"/>
      <c r="B847" s="54"/>
      <c r="C847" s="47">
        <f t="shared" si="217"/>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19"/>
        <v>7.0000000000000007E-2</v>
      </c>
      <c r="V847" s="260">
        <f t="shared" si="219"/>
        <v>7.0000000000000007E-2</v>
      </c>
      <c r="W847" s="260">
        <f t="shared" si="219"/>
        <v>7.0000000000000007E-2</v>
      </c>
      <c r="X847" s="260">
        <f t="shared" si="219"/>
        <v>7.0000000000000007E-2</v>
      </c>
      <c r="Y847" s="260">
        <f t="shared" si="219"/>
        <v>7.0000000000000007E-2</v>
      </c>
      <c r="Z847" s="260">
        <f t="shared" si="219"/>
        <v>7.0000000000000007E-2</v>
      </c>
      <c r="AA847" s="260">
        <f t="shared" si="219"/>
        <v>7.0000000000000007E-2</v>
      </c>
      <c r="AB847" s="260">
        <f t="shared" si="219"/>
        <v>7.0000000000000007E-2</v>
      </c>
      <c r="AC847" s="76"/>
      <c r="AD847" s="76"/>
      <c r="AE847" s="76"/>
      <c r="AF847" s="97">
        <v>1</v>
      </c>
      <c r="AG847" s="97">
        <v>1</v>
      </c>
      <c r="AH847" s="73"/>
      <c r="AI847" s="57"/>
      <c r="AJ847" s="45"/>
      <c r="AK847" s="45"/>
      <c r="AL847" s="45"/>
    </row>
    <row r="848" spans="1:38" outlineLevel="2" x14ac:dyDescent="0.25">
      <c r="A848" s="45"/>
      <c r="B848" s="54"/>
      <c r="C848" s="47">
        <f t="shared" si="217"/>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25">
      <c r="A849" s="45"/>
      <c r="B849" s="54"/>
      <c r="C849" s="47">
        <f t="shared" si="217"/>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0">U849</f>
        <v>0</v>
      </c>
      <c r="W849" s="262">
        <f t="shared" si="220"/>
        <v>0</v>
      </c>
      <c r="X849" s="262">
        <f t="shared" si="220"/>
        <v>0</v>
      </c>
      <c r="Y849" s="97">
        <v>0</v>
      </c>
      <c r="Z849" s="262">
        <f t="shared" si="220"/>
        <v>0</v>
      </c>
      <c r="AA849" s="262">
        <f t="shared" si="220"/>
        <v>0</v>
      </c>
      <c r="AB849" s="262">
        <f t="shared" si="220"/>
        <v>0</v>
      </c>
      <c r="AC849" s="76"/>
      <c r="AD849" s="97" t="s">
        <v>2260</v>
      </c>
      <c r="AE849" s="76"/>
      <c r="AF849" s="97">
        <v>1</v>
      </c>
      <c r="AG849" s="97">
        <v>1</v>
      </c>
      <c r="AH849" s="73"/>
      <c r="AI849" s="57"/>
      <c r="AJ849" s="45"/>
      <c r="AK849" s="45"/>
      <c r="AL849" s="45"/>
    </row>
    <row r="850" spans="1:38" outlineLevel="2" x14ac:dyDescent="0.25">
      <c r="A850" s="45"/>
      <c r="B850" s="54"/>
      <c r="C850" s="47">
        <f t="shared" si="217"/>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0"/>
        <v>-0.95650000000000002</v>
      </c>
      <c r="W850" s="262">
        <f t="shared" si="220"/>
        <v>-0.95650000000000002</v>
      </c>
      <c r="X850" s="262">
        <f t="shared" si="220"/>
        <v>-0.95650000000000002</v>
      </c>
      <c r="Y850" s="97">
        <v>-1.0820000000000001</v>
      </c>
      <c r="Z850" s="262">
        <f t="shared" si="220"/>
        <v>-1.0820000000000001</v>
      </c>
      <c r="AA850" s="262">
        <f t="shared" si="220"/>
        <v>-1.0820000000000001</v>
      </c>
      <c r="AB850" s="262">
        <f t="shared" si="220"/>
        <v>-1.0820000000000001</v>
      </c>
      <c r="AC850" s="76"/>
      <c r="AD850" s="97"/>
      <c r="AE850" s="76"/>
      <c r="AF850" s="97">
        <v>1</v>
      </c>
      <c r="AG850" s="97">
        <v>1</v>
      </c>
      <c r="AH850" s="73"/>
      <c r="AI850" s="57"/>
      <c r="AJ850" s="45"/>
      <c r="AK850" s="45"/>
      <c r="AL850" s="45"/>
    </row>
    <row r="851" spans="1:38" outlineLevel="2" collapsed="1" x14ac:dyDescent="0.25">
      <c r="A851" s="45"/>
      <c r="B851" s="54"/>
      <c r="C851" s="47">
        <f t="shared" si="217"/>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0"/>
        <v>-1.7614000000000001</v>
      </c>
      <c r="W851" s="262">
        <f t="shared" si="220"/>
        <v>-1.7614000000000001</v>
      </c>
      <c r="X851" s="262">
        <f t="shared" si="220"/>
        <v>-1.7614000000000001</v>
      </c>
      <c r="Y851" s="97">
        <v>-2.0059999999999998</v>
      </c>
      <c r="Z851" s="262">
        <f t="shared" si="220"/>
        <v>-2.0059999999999998</v>
      </c>
      <c r="AA851" s="262">
        <f t="shared" si="220"/>
        <v>-2.0059999999999998</v>
      </c>
      <c r="AB851" s="262">
        <f t="shared" si="220"/>
        <v>-2.0059999999999998</v>
      </c>
      <c r="AC851" s="76"/>
      <c r="AD851" s="97"/>
      <c r="AE851" s="76"/>
      <c r="AF851" s="97">
        <v>1</v>
      </c>
      <c r="AG851" s="97">
        <v>1</v>
      </c>
      <c r="AH851" s="73"/>
      <c r="AI851" s="57"/>
      <c r="AJ851" s="45"/>
      <c r="AK851" s="45"/>
      <c r="AL851" s="45"/>
    </row>
    <row r="852" spans="1:38" hidden="1" outlineLevel="3" x14ac:dyDescent="0.25">
      <c r="A852" s="45"/>
      <c r="B852" s="54"/>
      <c r="C852" s="47">
        <f t="shared" si="217"/>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17"/>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17"/>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17"/>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17"/>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17"/>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17"/>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17"/>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17"/>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17"/>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17"/>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17"/>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17"/>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17"/>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17"/>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17"/>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17"/>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17"/>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17"/>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17"/>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25">
      <c r="A872" s="45"/>
      <c r="B872" s="54"/>
      <c r="C872" s="47">
        <f t="shared" si="217"/>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25">
      <c r="A873" s="45"/>
      <c r="B873" s="54"/>
      <c r="C873" s="47">
        <f t="shared" si="217"/>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1">W873</f>
        <v>0</v>
      </c>
      <c r="Y873" s="262">
        <f t="shared" ref="Y873:Y875" si="222">X873</f>
        <v>0</v>
      </c>
      <c r="Z873" s="262">
        <f t="shared" ref="Z873:Z875" si="223">Y873</f>
        <v>0</v>
      </c>
      <c r="AA873" s="262">
        <f t="shared" ref="AA873:AA875" si="224">Z873</f>
        <v>0</v>
      </c>
      <c r="AB873" s="262">
        <f t="shared" ref="AB873:AB875" si="225">AA873</f>
        <v>0</v>
      </c>
      <c r="AC873" s="76"/>
      <c r="AD873" s="76"/>
      <c r="AE873" s="76"/>
      <c r="AF873" s="76">
        <v>1</v>
      </c>
      <c r="AG873" s="76">
        <v>1</v>
      </c>
      <c r="AH873" s="73"/>
      <c r="AI873" s="57"/>
      <c r="AJ873" s="45"/>
      <c r="AK873" s="45"/>
      <c r="AL873" s="45"/>
    </row>
    <row r="874" spans="1:38" outlineLevel="2" x14ac:dyDescent="0.25">
      <c r="A874" s="45"/>
      <c r="B874" s="54"/>
      <c r="C874" s="47">
        <f t="shared" si="217"/>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1"/>
        <v>0</v>
      </c>
      <c r="Y874" s="262">
        <f t="shared" si="222"/>
        <v>0</v>
      </c>
      <c r="Z874" s="262">
        <f t="shared" si="223"/>
        <v>0</v>
      </c>
      <c r="AA874" s="262">
        <f t="shared" si="224"/>
        <v>0</v>
      </c>
      <c r="AB874" s="262">
        <f t="shared" si="225"/>
        <v>0</v>
      </c>
      <c r="AC874" s="76"/>
      <c r="AD874" s="76"/>
      <c r="AE874" s="76"/>
      <c r="AF874" s="76">
        <v>1</v>
      </c>
      <c r="AG874" s="76">
        <v>1</v>
      </c>
      <c r="AH874" s="73"/>
      <c r="AI874" s="57"/>
      <c r="AJ874" s="45"/>
      <c r="AK874" s="45"/>
      <c r="AL874" s="45"/>
    </row>
    <row r="875" spans="1:38" outlineLevel="2" x14ac:dyDescent="0.25">
      <c r="A875" s="45"/>
      <c r="B875" s="54"/>
      <c r="C875" s="47">
        <f t="shared" si="217"/>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1"/>
        <v>0</v>
      </c>
      <c r="Y875" s="262">
        <f t="shared" si="222"/>
        <v>0</v>
      </c>
      <c r="Z875" s="262">
        <f t="shared" si="223"/>
        <v>0</v>
      </c>
      <c r="AA875" s="262">
        <f t="shared" si="224"/>
        <v>0</v>
      </c>
      <c r="AB875" s="262">
        <f t="shared" si="225"/>
        <v>0</v>
      </c>
      <c r="AC875" s="76"/>
      <c r="AD875" s="76"/>
      <c r="AE875" s="76"/>
      <c r="AF875" s="76">
        <v>1</v>
      </c>
      <c r="AG875" s="76">
        <v>1</v>
      </c>
      <c r="AH875" s="73"/>
      <c r="AI875" s="57"/>
      <c r="AJ875" s="45"/>
      <c r="AK875" s="45"/>
      <c r="AL875" s="45"/>
    </row>
    <row r="876" spans="1:38" outlineLevel="2" x14ac:dyDescent="0.25">
      <c r="A876" s="45"/>
      <c r="B876" s="54"/>
      <c r="C876" s="47">
        <f t="shared" si="217"/>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25">
      <c r="A877" s="45"/>
      <c r="B877" s="54"/>
      <c r="C877" s="47">
        <f t="shared" si="217"/>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26">U877</f>
        <v>0</v>
      </c>
      <c r="W877" s="262">
        <f t="shared" ref="W877:W879" si="227">V877</f>
        <v>0</v>
      </c>
      <c r="X877" s="262">
        <f t="shared" ref="X877:X879" si="228">Y877</f>
        <v>-0.4</v>
      </c>
      <c r="Y877" s="97">
        <f>-(0.4)</f>
        <v>-0.4</v>
      </c>
      <c r="Z877" s="262">
        <f t="shared" ref="Z877:Z879" si="229">Y877</f>
        <v>-0.4</v>
      </c>
      <c r="AA877" s="262">
        <f t="shared" ref="AA877:AA879" si="230">Z877</f>
        <v>-0.4</v>
      </c>
      <c r="AB877" s="262">
        <f t="shared" ref="AB877:AB879" si="231">AA877</f>
        <v>-0.4</v>
      </c>
      <c r="AC877" s="76"/>
      <c r="AD877" s="97" t="s">
        <v>2915</v>
      </c>
      <c r="AE877" s="76"/>
      <c r="AF877" s="97">
        <v>1</v>
      </c>
      <c r="AG877" s="97">
        <v>1</v>
      </c>
      <c r="AH877" s="73"/>
      <c r="AI877" s="57"/>
      <c r="AJ877" s="45"/>
      <c r="AK877" s="45"/>
      <c r="AL877" s="45"/>
    </row>
    <row r="878" spans="1:38" outlineLevel="2" x14ac:dyDescent="0.25">
      <c r="A878" s="45"/>
      <c r="B878" s="54"/>
      <c r="C878" s="47">
        <f t="shared" si="217"/>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26"/>
        <v>0.55000000000000004</v>
      </c>
      <c r="W878" s="262">
        <f t="shared" si="227"/>
        <v>0.55000000000000004</v>
      </c>
      <c r="X878" s="262">
        <f t="shared" si="228"/>
        <v>0</v>
      </c>
      <c r="Y878" s="97">
        <v>0</v>
      </c>
      <c r="Z878" s="262">
        <f t="shared" si="229"/>
        <v>0</v>
      </c>
      <c r="AA878" s="262">
        <f t="shared" si="230"/>
        <v>0</v>
      </c>
      <c r="AB878" s="262">
        <f t="shared" si="231"/>
        <v>0</v>
      </c>
      <c r="AC878" s="76"/>
      <c r="AD878" s="76"/>
      <c r="AE878" s="76"/>
      <c r="AF878" s="97">
        <v>1</v>
      </c>
      <c r="AG878" s="97">
        <v>1</v>
      </c>
      <c r="AH878" s="73"/>
      <c r="AI878" s="57"/>
      <c r="AJ878" s="45"/>
      <c r="AK878" s="45"/>
      <c r="AL878" s="45"/>
    </row>
    <row r="879" spans="1:38" outlineLevel="2" x14ac:dyDescent="0.25">
      <c r="A879" s="45"/>
      <c r="B879" s="54"/>
      <c r="C879" s="47">
        <f t="shared" si="217"/>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26"/>
        <v>1.8119000000000001</v>
      </c>
      <c r="W879" s="262">
        <f t="shared" si="227"/>
        <v>1.8119000000000001</v>
      </c>
      <c r="X879" s="262">
        <f t="shared" si="228"/>
        <v>0.65459999999999996</v>
      </c>
      <c r="Y879" s="97">
        <f>-(-0.6546)</f>
        <v>0.65459999999999996</v>
      </c>
      <c r="Z879" s="262">
        <f t="shared" si="229"/>
        <v>0.65459999999999996</v>
      </c>
      <c r="AA879" s="262">
        <f t="shared" si="230"/>
        <v>0.65459999999999996</v>
      </c>
      <c r="AB879" s="262">
        <f t="shared" si="231"/>
        <v>0.65459999999999996</v>
      </c>
      <c r="AC879" s="76"/>
      <c r="AD879" s="76"/>
      <c r="AE879" s="76"/>
      <c r="AF879" s="97">
        <v>1</v>
      </c>
      <c r="AG879" s="97">
        <v>1</v>
      </c>
      <c r="AH879" s="73"/>
      <c r="AI879" s="57"/>
      <c r="AJ879" s="45"/>
      <c r="AK879" s="45"/>
      <c r="AL879" s="45"/>
    </row>
    <row r="880" spans="1:38" outlineLevel="2" x14ac:dyDescent="0.25">
      <c r="A880" s="45"/>
      <c r="B880" s="54"/>
      <c r="C880" s="47">
        <f t="shared" si="217"/>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25">
      <c r="A881" s="45"/>
      <c r="B881" s="54"/>
      <c r="C881" s="47">
        <f t="shared" si="217"/>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2">U881</f>
        <v>2.2589999999999999</v>
      </c>
      <c r="W881" s="262">
        <f t="shared" ref="V881:W884" si="233">V881</f>
        <v>2.2589999999999999</v>
      </c>
      <c r="X881" s="262">
        <f>Y881</f>
        <v>1.962</v>
      </c>
      <c r="Y881" s="97">
        <v>1.962</v>
      </c>
      <c r="Z881" s="262">
        <f t="shared" ref="Z881:Z884" si="234">Y881</f>
        <v>1.962</v>
      </c>
      <c r="AA881" s="262">
        <f t="shared" ref="AA881:AA884" si="235">Z881</f>
        <v>1.962</v>
      </c>
      <c r="AB881" s="262">
        <f t="shared" ref="AB881:AB884" si="236">AA881</f>
        <v>1.962</v>
      </c>
      <c r="AC881" s="76"/>
      <c r="AD881" s="97" t="s">
        <v>2622</v>
      </c>
      <c r="AE881" s="76"/>
      <c r="AF881" s="97">
        <v>1</v>
      </c>
      <c r="AG881" s="97">
        <v>1</v>
      </c>
      <c r="AH881" s="73"/>
      <c r="AI881" s="57"/>
      <c r="AJ881" s="45"/>
      <c r="AK881" s="45"/>
      <c r="AL881" s="45"/>
    </row>
    <row r="882" spans="1:38" outlineLevel="2" x14ac:dyDescent="0.25">
      <c r="A882" s="45"/>
      <c r="B882" s="54"/>
      <c r="C882" s="47">
        <f t="shared" si="217"/>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2"/>
        <v>6</v>
      </c>
      <c r="W882" s="262">
        <f t="shared" si="233"/>
        <v>6</v>
      </c>
      <c r="X882" s="262">
        <f t="shared" ref="X882:X884" si="237">Y882</f>
        <v>5.6980000000000004</v>
      </c>
      <c r="Y882" s="97">
        <v>5.6980000000000004</v>
      </c>
      <c r="Z882" s="262">
        <f t="shared" si="234"/>
        <v>5.6980000000000004</v>
      </c>
      <c r="AA882" s="262">
        <f t="shared" si="235"/>
        <v>5.6980000000000004</v>
      </c>
      <c r="AB882" s="262">
        <f t="shared" si="236"/>
        <v>5.6980000000000004</v>
      </c>
      <c r="AC882" s="76"/>
      <c r="AD882" s="76"/>
      <c r="AE882" s="76"/>
      <c r="AF882" s="97">
        <v>1</v>
      </c>
      <c r="AG882" s="97">
        <v>1</v>
      </c>
      <c r="AH882" s="73"/>
      <c r="AI882" s="57"/>
      <c r="AJ882" s="45"/>
      <c r="AK882" s="45"/>
      <c r="AL882" s="45"/>
    </row>
    <row r="883" spans="1:38" outlineLevel="2" x14ac:dyDescent="0.25">
      <c r="A883" s="45"/>
      <c r="B883" s="54"/>
      <c r="C883" s="47">
        <f t="shared" si="217"/>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2"/>
        <v>100</v>
      </c>
      <c r="W883" s="76">
        <f t="shared" si="233"/>
        <v>100</v>
      </c>
      <c r="X883" s="76">
        <f t="shared" si="237"/>
        <v>100</v>
      </c>
      <c r="Y883" s="76">
        <v>100</v>
      </c>
      <c r="Z883" s="76">
        <f t="shared" si="234"/>
        <v>100</v>
      </c>
      <c r="AA883" s="76">
        <f t="shared" si="235"/>
        <v>100</v>
      </c>
      <c r="AB883" s="76">
        <f t="shared" si="236"/>
        <v>100</v>
      </c>
      <c r="AC883" s="76"/>
      <c r="AD883" s="271" t="s">
        <v>2625</v>
      </c>
      <c r="AE883" s="76"/>
      <c r="AF883" s="76">
        <v>1</v>
      </c>
      <c r="AG883" s="76">
        <v>1</v>
      </c>
      <c r="AH883" s="73"/>
      <c r="AI883" s="57"/>
      <c r="AJ883" s="45"/>
      <c r="AK883" s="45"/>
      <c r="AL883" s="45"/>
    </row>
    <row r="884" spans="1:38" outlineLevel="2" x14ac:dyDescent="0.25">
      <c r="A884" s="45"/>
      <c r="B884" s="54"/>
      <c r="C884" s="47">
        <f t="shared" si="217"/>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3"/>
        <v>1.302</v>
      </c>
      <c r="W884" s="262">
        <f t="shared" si="233"/>
        <v>1.302</v>
      </c>
      <c r="X884" s="262">
        <f t="shared" si="237"/>
        <v>0.64400000000000002</v>
      </c>
      <c r="Y884" s="97">
        <v>0.64400000000000002</v>
      </c>
      <c r="Z884" s="262">
        <f t="shared" si="234"/>
        <v>0.64400000000000002</v>
      </c>
      <c r="AA884" s="262">
        <f t="shared" si="235"/>
        <v>0.64400000000000002</v>
      </c>
      <c r="AB884" s="262">
        <f t="shared" si="236"/>
        <v>0.64400000000000002</v>
      </c>
      <c r="AC884" s="76"/>
      <c r="AD884" s="97" t="s">
        <v>2845</v>
      </c>
      <c r="AE884" s="76"/>
      <c r="AF884" s="76">
        <v>1</v>
      </c>
      <c r="AG884" s="76">
        <v>1</v>
      </c>
      <c r="AH884" s="73"/>
      <c r="AI884" s="57"/>
      <c r="AJ884" s="45"/>
      <c r="AK884" s="45"/>
      <c r="AL884" s="45"/>
    </row>
    <row r="885" spans="1:38" outlineLevel="2" x14ac:dyDescent="0.25">
      <c r="A885" s="45"/>
      <c r="B885" s="54"/>
      <c r="C885" s="47">
        <f t="shared" si="217"/>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38">U885</f>
        <v>4.9800000000000004</v>
      </c>
      <c r="W885" s="262">
        <f t="shared" si="238"/>
        <v>4.9800000000000004</v>
      </c>
      <c r="X885" s="262">
        <f t="shared" ref="X885:X887" si="239">Y885</f>
        <v>3.1459999999999999</v>
      </c>
      <c r="Y885" s="97">
        <v>3.1459999999999999</v>
      </c>
      <c r="Z885" s="262">
        <f t="shared" ref="Z885:AA885" si="240">Y885</f>
        <v>3.1459999999999999</v>
      </c>
      <c r="AA885" s="262">
        <f t="shared" si="240"/>
        <v>3.1459999999999999</v>
      </c>
      <c r="AB885" s="262">
        <f t="shared" ref="AB885" si="241">AA885</f>
        <v>3.1459999999999999</v>
      </c>
      <c r="AC885" s="76"/>
      <c r="AD885" s="76"/>
      <c r="AE885" s="76"/>
      <c r="AF885" s="97">
        <v>1</v>
      </c>
      <c r="AG885" s="97">
        <v>1</v>
      </c>
      <c r="AH885" s="73"/>
      <c r="AI885" s="57"/>
      <c r="AJ885" s="45"/>
      <c r="AK885" s="45"/>
      <c r="AL885" s="45"/>
    </row>
    <row r="886" spans="1:38" outlineLevel="2" x14ac:dyDescent="0.25">
      <c r="A886" s="45"/>
      <c r="B886" s="54"/>
      <c r="C886" s="47">
        <f t="shared" si="217"/>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2">U886</f>
        <v>7.9349999999999996</v>
      </c>
      <c r="W886" s="262">
        <f t="shared" si="242"/>
        <v>7.9349999999999996</v>
      </c>
      <c r="X886" s="262">
        <f t="shared" si="239"/>
        <v>6.0309999999999997</v>
      </c>
      <c r="Y886" s="97">
        <v>6.0309999999999997</v>
      </c>
      <c r="Z886" s="262">
        <f t="shared" ref="Z886:AB886" si="243">Y886</f>
        <v>6.0309999999999997</v>
      </c>
      <c r="AA886" s="262">
        <f t="shared" si="243"/>
        <v>6.0309999999999997</v>
      </c>
      <c r="AB886" s="262">
        <f t="shared" si="243"/>
        <v>6.0309999999999997</v>
      </c>
      <c r="AC886" s="76"/>
      <c r="AD886" s="97" t="s">
        <v>2878</v>
      </c>
      <c r="AE886" s="76"/>
      <c r="AF886" s="97">
        <v>1</v>
      </c>
      <c r="AG886" s="97">
        <v>1</v>
      </c>
      <c r="AH886" s="73"/>
      <c r="AI886" s="57"/>
      <c r="AJ886" s="45"/>
      <c r="AK886" s="45"/>
      <c r="AL886" s="45"/>
    </row>
    <row r="887" spans="1:38" outlineLevel="2" x14ac:dyDescent="0.25">
      <c r="A887" s="45"/>
      <c r="B887" s="54"/>
      <c r="C887" s="47">
        <f t="shared" si="217"/>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4">U887</f>
        <v>100</v>
      </c>
      <c r="W887" s="76">
        <f t="shared" si="244"/>
        <v>100</v>
      </c>
      <c r="X887" s="76">
        <f t="shared" si="239"/>
        <v>100</v>
      </c>
      <c r="Y887" s="76">
        <v>100</v>
      </c>
      <c r="Z887" s="76">
        <f t="shared" ref="Z887:AB887" si="245">Y887</f>
        <v>100</v>
      </c>
      <c r="AA887" s="76">
        <f t="shared" si="245"/>
        <v>100</v>
      </c>
      <c r="AB887" s="76">
        <f t="shared" si="245"/>
        <v>100</v>
      </c>
      <c r="AC887" s="76"/>
      <c r="AD887" s="271" t="s">
        <v>2625</v>
      </c>
      <c r="AE887" s="76"/>
      <c r="AF887" s="76">
        <v>1</v>
      </c>
      <c r="AG887" s="76">
        <v>1</v>
      </c>
      <c r="AH887" s="73"/>
      <c r="AI887" s="57"/>
      <c r="AJ887" s="45"/>
      <c r="AK887" s="45"/>
      <c r="AL887" s="45"/>
    </row>
    <row r="888" spans="1:38" outlineLevel="1" x14ac:dyDescent="0.2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2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2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46">INDEX($K890:$Q890,1,U$43)</f>
        <v>0.38900000000000001</v>
      </c>
      <c r="V890" s="260">
        <f t="shared" si="246"/>
        <v>0.38900000000000001</v>
      </c>
      <c r="W890" s="260">
        <f t="shared" si="246"/>
        <v>0.38900000000000001</v>
      </c>
      <c r="X890" s="260">
        <f t="shared" si="246"/>
        <v>0.48599999999999999</v>
      </c>
      <c r="Y890" s="260">
        <f t="shared" si="246"/>
        <v>0.48599999999999999</v>
      </c>
      <c r="Z890" s="260">
        <f t="shared" si="246"/>
        <v>0.48599999999999999</v>
      </c>
      <c r="AA890" s="260">
        <f t="shared" si="246"/>
        <v>0.48599999999999999</v>
      </c>
      <c r="AB890" s="260">
        <f t="shared" si="246"/>
        <v>0.48599999999999999</v>
      </c>
      <c r="AC890" s="76"/>
      <c r="AD890" s="76"/>
      <c r="AE890" s="76"/>
      <c r="AF890" s="97">
        <v>1</v>
      </c>
      <c r="AG890" s="97">
        <v>1</v>
      </c>
      <c r="AH890" s="73"/>
      <c r="AI890" s="57"/>
      <c r="AJ890" s="45"/>
      <c r="AK890" s="45"/>
      <c r="AL890" s="45"/>
    </row>
    <row r="891" spans="1:38" outlineLevel="2" x14ac:dyDescent="0.2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46"/>
        <v>0.622</v>
      </c>
      <c r="V891" s="260">
        <f t="shared" si="246"/>
        <v>0.622</v>
      </c>
      <c r="W891" s="260">
        <f t="shared" si="246"/>
        <v>0.622</v>
      </c>
      <c r="X891" s="260">
        <f t="shared" si="246"/>
        <v>0.77800000000000002</v>
      </c>
      <c r="Y891" s="260">
        <f t="shared" si="246"/>
        <v>0.77800000000000002</v>
      </c>
      <c r="Z891" s="260">
        <f t="shared" si="246"/>
        <v>0.77800000000000002</v>
      </c>
      <c r="AA891" s="260">
        <f t="shared" si="246"/>
        <v>0.77800000000000002</v>
      </c>
      <c r="AB891" s="260">
        <f t="shared" si="246"/>
        <v>0.77800000000000002</v>
      </c>
      <c r="AC891" s="76"/>
      <c r="AD891" s="76"/>
      <c r="AE891" s="76"/>
      <c r="AF891" s="97">
        <v>1</v>
      </c>
      <c r="AG891" s="97">
        <v>1</v>
      </c>
      <c r="AH891" s="73"/>
      <c r="AI891" s="57"/>
      <c r="AJ891" s="45"/>
      <c r="AK891" s="45"/>
      <c r="AL891" s="45"/>
    </row>
    <row r="892" spans="1:38" outlineLevel="2" collapsed="1" x14ac:dyDescent="0.2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46"/>
        <v>0.746</v>
      </c>
      <c r="V892" s="260">
        <f t="shared" si="246"/>
        <v>0.746</v>
      </c>
      <c r="W892" s="260">
        <f t="shared" si="246"/>
        <v>0.746</v>
      </c>
      <c r="X892" s="260">
        <f t="shared" si="246"/>
        <v>0.93400000000000005</v>
      </c>
      <c r="Y892" s="260">
        <f t="shared" si="246"/>
        <v>0.93400000000000005</v>
      </c>
      <c r="Z892" s="260">
        <f t="shared" si="246"/>
        <v>0.93400000000000005</v>
      </c>
      <c r="AA892" s="260">
        <f t="shared" si="246"/>
        <v>0.93400000000000005</v>
      </c>
      <c r="AB892" s="260">
        <f t="shared" si="246"/>
        <v>0.93400000000000005</v>
      </c>
      <c r="AC892" s="76"/>
      <c r="AD892" s="76"/>
      <c r="AE892" s="76"/>
      <c r="AF892" s="97">
        <v>1</v>
      </c>
      <c r="AG892" s="97">
        <v>1</v>
      </c>
      <c r="AH892" s="73"/>
      <c r="AI892" s="57"/>
      <c r="AJ892" s="45"/>
      <c r="AK892" s="45"/>
      <c r="AL892" s="45"/>
    </row>
    <row r="893" spans="1:38" hidden="1" outlineLevel="3" x14ac:dyDescent="0.25">
      <c r="A893" s="45"/>
      <c r="B893" s="54"/>
      <c r="C893" s="47">
        <f t="shared" ref="C893:C956" si="247">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47"/>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47"/>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47"/>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47"/>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47"/>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47"/>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47"/>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47"/>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47"/>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47"/>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47"/>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47"/>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47"/>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47"/>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47"/>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47"/>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47"/>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47"/>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47"/>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47"/>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47"/>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47"/>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47"/>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47"/>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47"/>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47"/>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47"/>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47"/>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47"/>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47"/>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47"/>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47"/>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47"/>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47"/>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47"/>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47"/>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47"/>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47"/>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47"/>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47"/>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47"/>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47"/>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47"/>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47"/>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47"/>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47"/>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47"/>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47"/>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47"/>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47"/>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47"/>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47"/>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47"/>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47"/>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47"/>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47"/>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47"/>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47"/>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47"/>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47"/>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47"/>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47"/>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47"/>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4" si="248">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48"/>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48"/>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48"/>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48"/>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48"/>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48"/>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48"/>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2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2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49">INDEX($K966:$Q966,1,U$43)</f>
        <v>0.52400000000000002</v>
      </c>
      <c r="V966" s="260">
        <f t="shared" si="249"/>
        <v>0.52400000000000002</v>
      </c>
      <c r="W966" s="260">
        <f t="shared" si="249"/>
        <v>0.52400000000000002</v>
      </c>
      <c r="X966" s="260">
        <f t="shared" si="249"/>
        <v>0.65500000000000003</v>
      </c>
      <c r="Y966" s="260">
        <f t="shared" si="249"/>
        <v>0.65500000000000003</v>
      </c>
      <c r="Z966" s="260">
        <f t="shared" si="249"/>
        <v>0.65500000000000003</v>
      </c>
      <c r="AA966" s="260">
        <f t="shared" si="249"/>
        <v>0.65500000000000003</v>
      </c>
      <c r="AB966" s="260">
        <f t="shared" si="249"/>
        <v>0.65500000000000003</v>
      </c>
      <c r="AC966" s="76"/>
      <c r="AD966" s="76"/>
      <c r="AE966" s="76"/>
      <c r="AF966" s="97">
        <v>1</v>
      </c>
      <c r="AG966" s="97">
        <v>1</v>
      </c>
      <c r="AH966" s="73"/>
      <c r="AI966" s="57"/>
      <c r="AJ966" s="45"/>
      <c r="AK966" s="45"/>
      <c r="AL966" s="45"/>
    </row>
    <row r="967" spans="1:38" outlineLevel="2" x14ac:dyDescent="0.2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49"/>
        <v>0.70699999999999996</v>
      </c>
      <c r="V967" s="260">
        <f t="shared" si="249"/>
        <v>0.70699999999999996</v>
      </c>
      <c r="W967" s="260">
        <f t="shared" si="249"/>
        <v>0.70699999999999996</v>
      </c>
      <c r="X967" s="260">
        <f t="shared" si="249"/>
        <v>0.88400000000000001</v>
      </c>
      <c r="Y967" s="260">
        <f t="shared" si="249"/>
        <v>0.88400000000000001</v>
      </c>
      <c r="Z967" s="260">
        <f t="shared" si="249"/>
        <v>0.88400000000000001</v>
      </c>
      <c r="AA967" s="260">
        <f t="shared" si="249"/>
        <v>0.88400000000000001</v>
      </c>
      <c r="AB967" s="260">
        <f t="shared" si="249"/>
        <v>0.88400000000000001</v>
      </c>
      <c r="AC967" s="76"/>
      <c r="AD967" s="76"/>
      <c r="AE967" s="76"/>
      <c r="AF967" s="97">
        <v>1</v>
      </c>
      <c r="AG967" s="97">
        <v>1</v>
      </c>
      <c r="AH967" s="73"/>
      <c r="AI967" s="57"/>
      <c r="AJ967" s="45"/>
      <c r="AK967" s="45"/>
      <c r="AL967" s="45"/>
    </row>
    <row r="968" spans="1:38" outlineLevel="2" collapsed="1" x14ac:dyDescent="0.2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49"/>
        <v>0.89100000000000001</v>
      </c>
      <c r="V968" s="260">
        <f t="shared" si="249"/>
        <v>0.89100000000000001</v>
      </c>
      <c r="W968" s="260">
        <f t="shared" si="249"/>
        <v>0.89100000000000001</v>
      </c>
      <c r="X968" s="260">
        <f t="shared" si="249"/>
        <v>1.1140000000000001</v>
      </c>
      <c r="Y968" s="260">
        <f t="shared" si="249"/>
        <v>1.1140000000000001</v>
      </c>
      <c r="Z968" s="260">
        <f t="shared" si="249"/>
        <v>1.1140000000000001</v>
      </c>
      <c r="AA968" s="260">
        <f t="shared" si="249"/>
        <v>1.1140000000000001</v>
      </c>
      <c r="AB968" s="260">
        <f t="shared" si="249"/>
        <v>1.1140000000000001</v>
      </c>
      <c r="AC968" s="76"/>
      <c r="AD968" s="76"/>
      <c r="AE968" s="76"/>
      <c r="AF968" s="97">
        <v>1</v>
      </c>
      <c r="AG968" s="97">
        <v>1</v>
      </c>
      <c r="AH968" s="73"/>
      <c r="AI968" s="57"/>
      <c r="AJ968" s="45"/>
      <c r="AK968" s="45"/>
      <c r="AL968" s="45"/>
    </row>
    <row r="969" spans="1:38" hidden="1" outlineLevel="3" x14ac:dyDescent="0.25">
      <c r="A969" s="45"/>
      <c r="B969" s="54"/>
      <c r="C969" s="47">
        <f t="shared" ref="C969:C992" si="250">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0"/>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0"/>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50"/>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0"/>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0"/>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0"/>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0"/>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0"/>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0"/>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0"/>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50"/>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50"/>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50"/>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50"/>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50"/>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0"/>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0"/>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0"/>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0"/>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0"/>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0"/>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0"/>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0"/>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2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2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1">INDEX($K994:$Q994,1,U$43)</f>
        <v>0.99704199999999998</v>
      </c>
      <c r="V994" s="260">
        <f t="shared" si="251"/>
        <v>0.99704199999999998</v>
      </c>
      <c r="W994" s="260">
        <f t="shared" si="251"/>
        <v>0.99704199999999998</v>
      </c>
      <c r="X994" s="260">
        <f t="shared" si="251"/>
        <v>0.99704199999999998</v>
      </c>
      <c r="Y994" s="260">
        <f t="shared" si="251"/>
        <v>0.99704199999999998</v>
      </c>
      <c r="Z994" s="260">
        <f t="shared" si="251"/>
        <v>0.99704199999999998</v>
      </c>
      <c r="AA994" s="260">
        <f t="shared" si="251"/>
        <v>0.99704199999999998</v>
      </c>
      <c r="AB994" s="260">
        <f t="shared" si="251"/>
        <v>0.99704199999999998</v>
      </c>
      <c r="AC994" s="76"/>
      <c r="AD994" s="76"/>
      <c r="AE994" s="76"/>
      <c r="AF994" s="97">
        <v>1</v>
      </c>
      <c r="AG994" s="97">
        <v>1</v>
      </c>
      <c r="AH994" s="73"/>
      <c r="AI994" s="57"/>
      <c r="AJ994" s="45"/>
      <c r="AK994" s="45"/>
      <c r="AL994" s="45"/>
    </row>
    <row r="995" spans="1:38" outlineLevel="2" x14ac:dyDescent="0.2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2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2">W996</f>
        <v>0.13739999999999999</v>
      </c>
      <c r="Y996" s="262">
        <f t="shared" si="252"/>
        <v>0.13739999999999999</v>
      </c>
      <c r="Z996" s="262">
        <f t="shared" si="252"/>
        <v>0.13739999999999999</v>
      </c>
      <c r="AA996" s="262">
        <f t="shared" si="252"/>
        <v>0.13739999999999999</v>
      </c>
      <c r="AB996" s="262">
        <f t="shared" si="252"/>
        <v>0.13739999999999999</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2"/>
        <v>0.16700000000000001</v>
      </c>
      <c r="Y997" s="262">
        <f t="shared" si="252"/>
        <v>0.16700000000000001</v>
      </c>
      <c r="Z997" s="262">
        <f t="shared" si="252"/>
        <v>0.16700000000000001</v>
      </c>
      <c r="AA997" s="262">
        <f t="shared" si="252"/>
        <v>0.16700000000000001</v>
      </c>
      <c r="AB997" s="262">
        <f t="shared" si="252"/>
        <v>0.16700000000000001</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2"/>
        <v>0.08</v>
      </c>
      <c r="Y998" s="262">
        <f t="shared" si="252"/>
        <v>0.08</v>
      </c>
      <c r="Z998" s="262">
        <f t="shared" si="252"/>
        <v>0.08</v>
      </c>
      <c r="AA998" s="262">
        <f t="shared" si="252"/>
        <v>0.08</v>
      </c>
      <c r="AB998" s="262">
        <f t="shared" si="252"/>
        <v>0.08</v>
      </c>
      <c r="AC998" s="76"/>
      <c r="AD998" s="76"/>
      <c r="AE998" s="76"/>
      <c r="AF998" s="97">
        <v>1</v>
      </c>
      <c r="AG998" s="97">
        <v>1</v>
      </c>
      <c r="AH998" s="73"/>
      <c r="AI998" s="57"/>
      <c r="AJ998" s="45"/>
      <c r="AK998" s="45"/>
      <c r="AL998" s="45"/>
    </row>
    <row r="999" spans="1:38" outlineLevel="1" x14ac:dyDescent="0.2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2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ref="C1001:C1007" si="253">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3"/>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3"/>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3"/>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3"/>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3"/>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3"/>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ref="C1008:C1071" si="254">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54"/>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54"/>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54"/>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54"/>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54"/>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54"/>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54"/>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54"/>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4"/>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4"/>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4"/>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4"/>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4"/>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4"/>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54"/>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4"/>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4"/>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4"/>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4"/>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4"/>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4"/>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4"/>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4"/>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4"/>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4"/>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4"/>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4"/>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4"/>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4"/>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4"/>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4"/>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4"/>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4"/>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4"/>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4"/>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4"/>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4"/>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4"/>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4"/>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4"/>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4"/>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4"/>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4"/>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4"/>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4"/>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4"/>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4"/>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4"/>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4"/>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4"/>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4"/>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4"/>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4"/>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4"/>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4"/>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4"/>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4"/>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4"/>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4"/>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4"/>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4"/>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4"/>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4"/>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ref="C1072:C1095" si="255">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5"/>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5"/>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5"/>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5"/>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5"/>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5"/>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5"/>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5"/>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5"/>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5"/>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5"/>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5"/>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5"/>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5"/>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5"/>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5"/>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5"/>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5"/>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5"/>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5"/>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5"/>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5"/>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5"/>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25">
      <c r="A1096" s="45"/>
      <c r="B1096" s="54"/>
      <c r="C1096" s="47">
        <f t="shared" ref="C1096:C1151" si="256">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25">
      <c r="A1097" s="45"/>
      <c r="B1097" s="54"/>
      <c r="C1097" s="47">
        <f t="shared" si="256"/>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57">V1098</f>
        <v>9.9999999999999985E-3</v>
      </c>
      <c r="W1097" s="260">
        <f t="shared" si="257"/>
        <v>9.9999999999999985E-3</v>
      </c>
      <c r="X1097" s="260">
        <f t="shared" si="257"/>
        <v>9.9999999999999985E-3</v>
      </c>
      <c r="Y1097" s="260">
        <f t="shared" si="257"/>
        <v>9.9999999999999985E-3</v>
      </c>
      <c r="Z1097" s="260">
        <f t="shared" si="257"/>
        <v>9.9999999999999985E-3</v>
      </c>
      <c r="AA1097" s="260">
        <f t="shared" si="257"/>
        <v>9.9999999999999985E-3</v>
      </c>
      <c r="AB1097" s="260">
        <f t="shared" si="257"/>
        <v>9.9999999999999985E-3</v>
      </c>
      <c r="AC1097" s="76"/>
      <c r="AD1097" s="76"/>
      <c r="AE1097" s="76"/>
      <c r="AF1097" s="260">
        <f>AF1098</f>
        <v>1</v>
      </c>
      <c r="AG1097" s="260">
        <f>AG1098</f>
        <v>1</v>
      </c>
      <c r="AH1097" s="73"/>
      <c r="AI1097" s="57"/>
      <c r="AJ1097" s="45"/>
      <c r="AK1097" s="45"/>
      <c r="AL1097" s="45"/>
    </row>
    <row r="1098" spans="1:38" outlineLevel="2" x14ac:dyDescent="0.25">
      <c r="A1098" s="45"/>
      <c r="B1098" s="54"/>
      <c r="C1098" s="47">
        <f t="shared" si="256"/>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58">W1098</f>
        <v>9.9999999999999985E-3</v>
      </c>
      <c r="Y1098" s="262">
        <f t="shared" si="258"/>
        <v>9.9999999999999985E-3</v>
      </c>
      <c r="Z1098" s="262">
        <f t="shared" si="258"/>
        <v>9.9999999999999985E-3</v>
      </c>
      <c r="AA1098" s="262">
        <f t="shared" si="258"/>
        <v>9.9999999999999985E-3</v>
      </c>
      <c r="AB1098" s="262">
        <f t="shared" si="258"/>
        <v>9.9999999999999985E-3</v>
      </c>
      <c r="AC1098" s="76"/>
      <c r="AD1098" s="76"/>
      <c r="AE1098" s="76"/>
      <c r="AF1098" s="97">
        <v>1</v>
      </c>
      <c r="AG1098" s="97">
        <v>1</v>
      </c>
      <c r="AH1098" s="73"/>
      <c r="AI1098" s="57"/>
      <c r="AJ1098" s="45"/>
      <c r="AK1098" s="45"/>
      <c r="AL1098" s="45"/>
    </row>
    <row r="1099" spans="1:38" outlineLevel="2" collapsed="1" x14ac:dyDescent="0.25">
      <c r="A1099" s="45"/>
      <c r="B1099" s="54"/>
      <c r="C1099" s="47">
        <f t="shared" si="256"/>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58"/>
        <v>9.0000000000000011E-3</v>
      </c>
      <c r="Y1099" s="262">
        <f t="shared" si="258"/>
        <v>9.0000000000000011E-3</v>
      </c>
      <c r="Z1099" s="262">
        <f t="shared" si="258"/>
        <v>9.0000000000000011E-3</v>
      </c>
      <c r="AA1099" s="262">
        <f t="shared" si="258"/>
        <v>9.0000000000000011E-3</v>
      </c>
      <c r="AB1099" s="262">
        <f t="shared" si="258"/>
        <v>9.0000000000000011E-3</v>
      </c>
      <c r="AC1099" s="76"/>
      <c r="AD1099" s="76"/>
      <c r="AE1099" s="76"/>
      <c r="AF1099" s="97">
        <v>1</v>
      </c>
      <c r="AG1099" s="97">
        <v>1</v>
      </c>
      <c r="AH1099" s="73"/>
      <c r="AI1099" s="57"/>
      <c r="AJ1099" s="45"/>
      <c r="AK1099" s="45"/>
      <c r="AL1099" s="45"/>
    </row>
    <row r="1100" spans="1:38" hidden="1" outlineLevel="3" x14ac:dyDescent="0.2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2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2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25">
      <c r="A1103" s="45"/>
      <c r="B1103" s="54"/>
      <c r="C1103" s="47">
        <f t="shared" si="256"/>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59">W1103</f>
        <v>0</v>
      </c>
      <c r="Y1103" s="262">
        <f t="shared" si="259"/>
        <v>0</v>
      </c>
      <c r="Z1103" s="262">
        <f t="shared" si="259"/>
        <v>0</v>
      </c>
      <c r="AA1103" s="262">
        <f t="shared" si="259"/>
        <v>0</v>
      </c>
      <c r="AB1103" s="262">
        <f t="shared" si="259"/>
        <v>0</v>
      </c>
      <c r="AC1103" s="76"/>
      <c r="AD1103" s="97" t="s">
        <v>2248</v>
      </c>
      <c r="AE1103" s="76"/>
      <c r="AF1103" s="97">
        <v>1</v>
      </c>
      <c r="AG1103" s="97">
        <v>1</v>
      </c>
      <c r="AH1103" s="73"/>
      <c r="AI1103" s="57"/>
      <c r="AJ1103" s="45"/>
      <c r="AK1103" s="45"/>
      <c r="AL1103" s="45"/>
    </row>
    <row r="1104" spans="1:38" outlineLevel="2" x14ac:dyDescent="0.25">
      <c r="A1104" s="45"/>
      <c r="B1104" s="54"/>
      <c r="C1104" s="47">
        <f t="shared" si="256"/>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59"/>
        <v>0</v>
      </c>
      <c r="Y1104" s="262">
        <f t="shared" si="259"/>
        <v>0</v>
      </c>
      <c r="Z1104" s="262">
        <f t="shared" si="259"/>
        <v>0</v>
      </c>
      <c r="AA1104" s="262">
        <f t="shared" si="259"/>
        <v>0</v>
      </c>
      <c r="AB1104" s="262">
        <f t="shared" si="259"/>
        <v>0</v>
      </c>
      <c r="AC1104" s="76"/>
      <c r="AD1104" s="97" t="s">
        <v>1934</v>
      </c>
      <c r="AE1104" s="76"/>
      <c r="AF1104" s="97">
        <v>1</v>
      </c>
      <c r="AG1104" s="97">
        <v>1</v>
      </c>
      <c r="AH1104" s="73"/>
      <c r="AI1104" s="57"/>
      <c r="AJ1104" s="45"/>
      <c r="AK1104" s="45"/>
      <c r="AL1104" s="45"/>
    </row>
    <row r="1105" spans="1:38" outlineLevel="2" x14ac:dyDescent="0.25">
      <c r="A1105" s="45"/>
      <c r="B1105" s="54"/>
      <c r="C1105" s="47">
        <f t="shared" si="256"/>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0">U1106</f>
        <v>-1.9E-2</v>
      </c>
      <c r="V1105" s="260">
        <f t="shared" si="260"/>
        <v>-1.9E-2</v>
      </c>
      <c r="W1105" s="260">
        <f t="shared" si="260"/>
        <v>-1.9E-2</v>
      </c>
      <c r="X1105" s="260">
        <f t="shared" si="260"/>
        <v>-1.9E-2</v>
      </c>
      <c r="Y1105" s="260">
        <f t="shared" si="260"/>
        <v>-1.9E-2</v>
      </c>
      <c r="Z1105" s="260">
        <f t="shared" si="260"/>
        <v>-1.9E-2</v>
      </c>
      <c r="AA1105" s="260">
        <f t="shared" si="260"/>
        <v>-1.9E-2</v>
      </c>
      <c r="AB1105" s="260">
        <f t="shared" si="260"/>
        <v>-1.9E-2</v>
      </c>
      <c r="AC1105" s="76"/>
      <c r="AD1105" s="76"/>
      <c r="AE1105" s="76"/>
      <c r="AF1105" s="260">
        <f>AF1106</f>
        <v>1</v>
      </c>
      <c r="AG1105" s="260">
        <f>AG1106</f>
        <v>1</v>
      </c>
      <c r="AH1105" s="73"/>
      <c r="AI1105" s="57"/>
      <c r="AJ1105" s="45"/>
      <c r="AK1105" s="45"/>
      <c r="AL1105" s="45"/>
    </row>
    <row r="1106" spans="1:38" outlineLevel="2" x14ac:dyDescent="0.25">
      <c r="A1106" s="45"/>
      <c r="B1106" s="54"/>
      <c r="C1106" s="47">
        <f t="shared" si="256"/>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1">W1106</f>
        <v>-1.9E-2</v>
      </c>
      <c r="Y1106" s="262">
        <f t="shared" si="261"/>
        <v>-1.9E-2</v>
      </c>
      <c r="Z1106" s="262">
        <f t="shared" si="261"/>
        <v>-1.9E-2</v>
      </c>
      <c r="AA1106" s="262">
        <f t="shared" si="261"/>
        <v>-1.9E-2</v>
      </c>
      <c r="AB1106" s="262">
        <f t="shared" si="261"/>
        <v>-1.9E-2</v>
      </c>
      <c r="AC1106" s="76"/>
      <c r="AD1106" s="76"/>
      <c r="AE1106" s="76"/>
      <c r="AF1106" s="97">
        <v>1</v>
      </c>
      <c r="AG1106" s="97">
        <v>1</v>
      </c>
      <c r="AH1106" s="73"/>
      <c r="AI1106" s="57"/>
      <c r="AJ1106" s="45"/>
      <c r="AK1106" s="45"/>
      <c r="AL1106" s="45"/>
    </row>
    <row r="1107" spans="1:38" outlineLevel="2" collapsed="1" x14ac:dyDescent="0.25">
      <c r="A1107" s="45"/>
      <c r="B1107" s="54"/>
      <c r="C1107" s="47">
        <f t="shared" si="256"/>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1"/>
        <v>-3.1E-2</v>
      </c>
      <c r="Y1107" s="262">
        <f t="shared" si="261"/>
        <v>-3.1E-2</v>
      </c>
      <c r="Z1107" s="262">
        <f t="shared" si="261"/>
        <v>-3.1E-2</v>
      </c>
      <c r="AA1107" s="262">
        <f t="shared" si="261"/>
        <v>-3.1E-2</v>
      </c>
      <c r="AB1107" s="262">
        <f t="shared" si="261"/>
        <v>-3.1E-2</v>
      </c>
      <c r="AC1107" s="76"/>
      <c r="AD1107" s="76"/>
      <c r="AE1107" s="76"/>
      <c r="AF1107" s="97">
        <v>1</v>
      </c>
      <c r="AG1107" s="97">
        <v>1</v>
      </c>
      <c r="AH1107" s="73"/>
      <c r="AI1107" s="57"/>
      <c r="AJ1107" s="45"/>
      <c r="AK1107" s="45"/>
      <c r="AL1107" s="45"/>
    </row>
    <row r="1108" spans="1:38" hidden="1" outlineLevel="3" x14ac:dyDescent="0.2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2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2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25">
      <c r="A1111" s="45"/>
      <c r="B1111" s="54"/>
      <c r="C1111" s="47">
        <f t="shared" si="256"/>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25">
      <c r="A1112" s="45"/>
      <c r="B1112" s="54"/>
      <c r="C1112" s="47">
        <f t="shared" ref="C1112:C1127" si="262">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62"/>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62"/>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62"/>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62"/>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62"/>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2"/>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2"/>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2"/>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2"/>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2"/>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2"/>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2"/>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2"/>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2"/>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2"/>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25">
      <c r="A1128" s="45"/>
      <c r="B1128" s="54"/>
      <c r="C1128" s="47">
        <f t="shared" si="256"/>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3">U1128</f>
        <v>3.024E-2</v>
      </c>
      <c r="W1128" s="424">
        <f t="shared" si="263"/>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25">
      <c r="A1129" s="45"/>
      <c r="B1129" s="54"/>
      <c r="C1129" s="47">
        <f t="shared" si="256"/>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4">U1130</f>
        <v>8.5699999999999995E-3</v>
      </c>
      <c r="V1129" s="260">
        <f t="shared" si="264"/>
        <v>8.5699999999999995E-3</v>
      </c>
      <c r="W1129" s="260">
        <f t="shared" si="264"/>
        <v>8.5699999999999995E-3</v>
      </c>
      <c r="X1129" s="260">
        <f t="shared" si="264"/>
        <v>2.7799999999999999E-3</v>
      </c>
      <c r="Y1129" s="260">
        <f t="shared" si="264"/>
        <v>2.7799999999999999E-3</v>
      </c>
      <c r="Z1129" s="260">
        <f t="shared" si="264"/>
        <v>2.7799999999999999E-3</v>
      </c>
      <c r="AA1129" s="260">
        <f t="shared" si="264"/>
        <v>2.7799999999999999E-3</v>
      </c>
      <c r="AB1129" s="260">
        <f t="shared" si="264"/>
        <v>2.7799999999999999E-3</v>
      </c>
      <c r="AC1129" s="76"/>
      <c r="AD1129" s="97" t="s">
        <v>2261</v>
      </c>
      <c r="AE1129" s="76"/>
      <c r="AF1129" s="260">
        <f>AF1130</f>
        <v>1</v>
      </c>
      <c r="AG1129" s="260">
        <f>AG1130</f>
        <v>1</v>
      </c>
      <c r="AH1129" s="73"/>
      <c r="AI1129" s="57"/>
      <c r="AJ1129" s="45"/>
      <c r="AK1129" s="45"/>
      <c r="AL1129" s="45"/>
    </row>
    <row r="1130" spans="1:38" outlineLevel="2" x14ac:dyDescent="0.25">
      <c r="A1130" s="45"/>
      <c r="B1130" s="54"/>
      <c r="C1130" s="47">
        <f t="shared" si="256"/>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5">U1130</f>
        <v>8.5699999999999995E-3</v>
      </c>
      <c r="W1130" s="419">
        <f t="shared" ref="W1130:W1131" si="266">V1130</f>
        <v>8.5699999999999995E-3</v>
      </c>
      <c r="X1130" s="419">
        <f>Y1130</f>
        <v>2.7799999999999999E-3</v>
      </c>
      <c r="Y1130" s="97">
        <v>2.7799999999999999E-3</v>
      </c>
      <c r="Z1130" s="419">
        <f t="shared" ref="Z1130:AB1131" si="267">Y1130</f>
        <v>2.7799999999999999E-3</v>
      </c>
      <c r="AA1130" s="419">
        <f t="shared" si="267"/>
        <v>2.7799999999999999E-3</v>
      </c>
      <c r="AB1130" s="419">
        <f t="shared" si="267"/>
        <v>2.7799999999999999E-3</v>
      </c>
      <c r="AC1130" s="76"/>
      <c r="AD1130" s="76"/>
      <c r="AE1130" s="76"/>
      <c r="AF1130" s="97">
        <v>1</v>
      </c>
      <c r="AG1130" s="97">
        <v>1</v>
      </c>
      <c r="AH1130" s="73"/>
      <c r="AI1130" s="57"/>
      <c r="AJ1130" s="45"/>
      <c r="AK1130" s="45"/>
      <c r="AL1130" s="45"/>
    </row>
    <row r="1131" spans="1:38" outlineLevel="2" collapsed="1" x14ac:dyDescent="0.25">
      <c r="A1131" s="45"/>
      <c r="B1131" s="54"/>
      <c r="C1131" s="47">
        <f t="shared" si="256"/>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5"/>
        <v>1.626E-2</v>
      </c>
      <c r="W1131" s="419">
        <f t="shared" si="266"/>
        <v>1.626E-2</v>
      </c>
      <c r="X1131" s="419">
        <f>Y1131</f>
        <v>1.6129999999999999E-2</v>
      </c>
      <c r="Y1131" s="97">
        <v>1.6129999999999999E-2</v>
      </c>
      <c r="Z1131" s="419">
        <f t="shared" si="267"/>
        <v>1.6129999999999999E-2</v>
      </c>
      <c r="AA1131" s="419">
        <f t="shared" si="267"/>
        <v>1.6129999999999999E-2</v>
      </c>
      <c r="AB1131" s="419">
        <f t="shared" si="267"/>
        <v>1.6129999999999999E-2</v>
      </c>
      <c r="AC1131" s="76"/>
      <c r="AD1131" s="76"/>
      <c r="AE1131" s="76"/>
      <c r="AF1131" s="97">
        <v>1</v>
      </c>
      <c r="AG1131" s="97">
        <v>1</v>
      </c>
      <c r="AH1131" s="73"/>
      <c r="AI1131" s="57"/>
      <c r="AJ1131" s="45"/>
      <c r="AK1131" s="45"/>
      <c r="AL1131" s="45"/>
    </row>
    <row r="1132" spans="1:38" hidden="1" outlineLevel="3" x14ac:dyDescent="0.2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2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25">
      <c r="A1135" s="45"/>
      <c r="B1135" s="54"/>
      <c r="C1135" s="47">
        <f t="shared" si="256"/>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68">Y1135</f>
        <v>4.2411000000000003</v>
      </c>
      <c r="AA1135" s="430">
        <f t="shared" ref="AA1135" si="269">Z1135</f>
        <v>4.2411000000000003</v>
      </c>
      <c r="AB1135" s="430">
        <f t="shared" ref="AB1135" si="270">AA1135</f>
        <v>4.2411000000000003</v>
      </c>
      <c r="AC1135" s="191"/>
      <c r="AD1135" s="191"/>
      <c r="AE1135" s="191"/>
      <c r="AF1135" s="428">
        <v>1</v>
      </c>
      <c r="AG1135" s="428">
        <v>1</v>
      </c>
      <c r="AH1135" s="73"/>
      <c r="AI1135" s="57"/>
      <c r="AJ1135" s="45"/>
      <c r="AK1135" s="45"/>
      <c r="AL1135" s="45"/>
    </row>
    <row r="1136" spans="1:38" outlineLevel="2" x14ac:dyDescent="0.25">
      <c r="A1136" s="45"/>
      <c r="B1136" s="54"/>
      <c r="C1136" s="47">
        <f t="shared" si="256"/>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1">Y1136</f>
        <v>0.13919999999999999</v>
      </c>
      <c r="AA1136" s="420">
        <f t="shared" si="271"/>
        <v>0.13919999999999999</v>
      </c>
      <c r="AB1136" s="420">
        <f t="shared" si="271"/>
        <v>0.13919999999999999</v>
      </c>
      <c r="AC1136" s="105"/>
      <c r="AD1136" s="126" t="s">
        <v>1360</v>
      </c>
      <c r="AE1136" s="105"/>
      <c r="AF1136" s="126">
        <v>1</v>
      </c>
      <c r="AG1136" s="126">
        <v>1</v>
      </c>
      <c r="AH1136" s="73"/>
      <c r="AI1136" s="57"/>
      <c r="AJ1136" s="45"/>
      <c r="AK1136" s="45"/>
      <c r="AL1136" s="45"/>
    </row>
    <row r="1137" spans="1:38" outlineLevel="2" x14ac:dyDescent="0.25">
      <c r="A1137" s="45"/>
      <c r="B1137" s="54"/>
      <c r="C1137" s="47">
        <f t="shared" si="256"/>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2">U1138</f>
        <v>0.03</v>
      </c>
      <c r="V1137" s="260">
        <f t="shared" si="272"/>
        <v>0.03</v>
      </c>
      <c r="W1137" s="260">
        <f t="shared" si="272"/>
        <v>0.03</v>
      </c>
      <c r="X1137" s="260">
        <f t="shared" si="272"/>
        <v>7.0000000000000062E-3</v>
      </c>
      <c r="Y1137" s="260">
        <f t="shared" si="272"/>
        <v>7.0000000000000062E-3</v>
      </c>
      <c r="Z1137" s="260">
        <f t="shared" si="272"/>
        <v>7.0000000000000062E-3</v>
      </c>
      <c r="AA1137" s="260">
        <f t="shared" si="272"/>
        <v>7.0000000000000062E-3</v>
      </c>
      <c r="AB1137" s="260">
        <f t="shared" si="272"/>
        <v>7.0000000000000062E-3</v>
      </c>
      <c r="AC1137" s="76"/>
      <c r="AD1137" s="97" t="s">
        <v>2261</v>
      </c>
      <c r="AE1137" s="76"/>
      <c r="AF1137" s="260">
        <f>AF1138</f>
        <v>1</v>
      </c>
      <c r="AG1137" s="260">
        <f>AG1138</f>
        <v>1</v>
      </c>
      <c r="AH1137" s="73"/>
      <c r="AI1137" s="57"/>
      <c r="AJ1137" s="45"/>
      <c r="AK1137" s="45"/>
      <c r="AL1137" s="45"/>
    </row>
    <row r="1138" spans="1:38" outlineLevel="2" x14ac:dyDescent="0.25">
      <c r="A1138" s="45"/>
      <c r="B1138" s="54"/>
      <c r="C1138" s="47">
        <f t="shared" si="256"/>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3">Y1138</f>
        <v>7.0000000000000062E-3</v>
      </c>
      <c r="Y1138" s="97">
        <f>0.1462-Y$1136</f>
        <v>7.0000000000000062E-3</v>
      </c>
      <c r="Z1138" s="262">
        <f t="shared" ref="Z1138:AB1144" si="274">Y1138</f>
        <v>7.0000000000000062E-3</v>
      </c>
      <c r="AA1138" s="262">
        <f t="shared" si="274"/>
        <v>7.0000000000000062E-3</v>
      </c>
      <c r="AB1138" s="262">
        <f t="shared" si="274"/>
        <v>7.0000000000000062E-3</v>
      </c>
      <c r="AC1138" s="76"/>
      <c r="AD1138" s="76"/>
      <c r="AE1138" s="76"/>
      <c r="AF1138" s="97">
        <v>1</v>
      </c>
      <c r="AG1138" s="97">
        <v>1</v>
      </c>
      <c r="AH1138" s="73"/>
      <c r="AI1138" s="57"/>
      <c r="AJ1138" s="45"/>
      <c r="AK1138" s="45"/>
      <c r="AL1138" s="45"/>
    </row>
    <row r="1139" spans="1:38" outlineLevel="2" x14ac:dyDescent="0.25">
      <c r="A1139" s="45"/>
      <c r="B1139" s="54"/>
      <c r="C1139" s="47">
        <f t="shared" si="256"/>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3"/>
        <v>-3.0299999999999994E-2</v>
      </c>
      <c r="Y1139" s="97">
        <f>0.1089-Y$1136</f>
        <v>-3.0299999999999994E-2</v>
      </c>
      <c r="Z1139" s="262">
        <f t="shared" si="274"/>
        <v>-3.0299999999999994E-2</v>
      </c>
      <c r="AA1139" s="262">
        <f t="shared" si="274"/>
        <v>-3.0299999999999994E-2</v>
      </c>
      <c r="AB1139" s="262">
        <f t="shared" si="274"/>
        <v>-3.0299999999999994E-2</v>
      </c>
      <c r="AC1139" s="76"/>
      <c r="AD1139" s="76"/>
      <c r="AE1139" s="76"/>
      <c r="AF1139" s="97">
        <v>1</v>
      </c>
      <c r="AG1139" s="97">
        <v>1</v>
      </c>
      <c r="AH1139" s="73"/>
      <c r="AI1139" s="57"/>
      <c r="AJ1139" s="45"/>
      <c r="AK1139" s="45"/>
      <c r="AL1139" s="45"/>
    </row>
    <row r="1140" spans="1:38" outlineLevel="2" x14ac:dyDescent="0.25">
      <c r="A1140" s="45"/>
      <c r="B1140" s="54"/>
      <c r="C1140" s="47">
        <f t="shared" si="256"/>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3"/>
        <v>-0.13919999999999999</v>
      </c>
      <c r="Y1140" s="97">
        <f>0-Y$1136</f>
        <v>-0.13919999999999999</v>
      </c>
      <c r="Z1140" s="262">
        <f t="shared" si="274"/>
        <v>-0.13919999999999999</v>
      </c>
      <c r="AA1140" s="262">
        <f t="shared" si="274"/>
        <v>-0.13919999999999999</v>
      </c>
      <c r="AB1140" s="262">
        <f t="shared" si="274"/>
        <v>-0.13919999999999999</v>
      </c>
      <c r="AC1140" s="76"/>
      <c r="AD1140" s="76"/>
      <c r="AE1140" s="76"/>
      <c r="AF1140" s="97">
        <v>1</v>
      </c>
      <c r="AG1140" s="97">
        <v>1</v>
      </c>
      <c r="AH1140" s="73"/>
      <c r="AI1140" s="57"/>
      <c r="AJ1140" s="45"/>
      <c r="AK1140" s="45"/>
      <c r="AL1140" s="45"/>
    </row>
    <row r="1141" spans="1:38" outlineLevel="2" x14ac:dyDescent="0.25">
      <c r="A1141" s="45"/>
      <c r="B1141" s="54"/>
      <c r="C1141" s="47">
        <f t="shared" si="256"/>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3"/>
        <v>0</v>
      </c>
      <c r="Y1141" s="76">
        <v>0</v>
      </c>
      <c r="Z1141" s="262">
        <f t="shared" si="274"/>
        <v>0</v>
      </c>
      <c r="AA1141" s="262">
        <f t="shared" si="274"/>
        <v>0</v>
      </c>
      <c r="AB1141" s="262">
        <f t="shared" si="274"/>
        <v>0</v>
      </c>
      <c r="AC1141" s="76"/>
      <c r="AD1141" s="76"/>
      <c r="AE1141" s="76"/>
      <c r="AF1141" s="97">
        <v>1</v>
      </c>
      <c r="AG1141" s="97">
        <v>1</v>
      </c>
      <c r="AH1141" s="73"/>
      <c r="AI1141" s="57"/>
      <c r="AJ1141" s="45"/>
      <c r="AK1141" s="45"/>
      <c r="AL1141" s="45"/>
    </row>
    <row r="1142" spans="1:38" outlineLevel="2" x14ac:dyDescent="0.25">
      <c r="A1142" s="45"/>
      <c r="B1142" s="54"/>
      <c r="C1142" s="47">
        <f t="shared" si="256"/>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3"/>
        <v>0</v>
      </c>
      <c r="Y1142" s="76">
        <v>0</v>
      </c>
      <c r="Z1142" s="262">
        <f t="shared" si="274"/>
        <v>0</v>
      </c>
      <c r="AA1142" s="262">
        <f t="shared" si="274"/>
        <v>0</v>
      </c>
      <c r="AB1142" s="262">
        <f t="shared" si="274"/>
        <v>0</v>
      </c>
      <c r="AC1142" s="76"/>
      <c r="AD1142" s="76"/>
      <c r="AE1142" s="76"/>
      <c r="AF1142" s="97">
        <v>1</v>
      </c>
      <c r="AG1142" s="97">
        <v>1</v>
      </c>
      <c r="AH1142" s="73"/>
      <c r="AI1142" s="57"/>
      <c r="AJ1142" s="45"/>
      <c r="AK1142" s="45"/>
      <c r="AL1142" s="45"/>
    </row>
    <row r="1143" spans="1:38" outlineLevel="2" x14ac:dyDescent="0.25">
      <c r="A1143" s="45"/>
      <c r="B1143" s="54"/>
      <c r="C1143" s="47">
        <f t="shared" si="256"/>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3"/>
        <v>24.748000000000001</v>
      </c>
      <c r="Y1143" s="97">
        <f>27.01-0.2262*10</f>
        <v>24.748000000000001</v>
      </c>
      <c r="Z1143" s="262">
        <f t="shared" si="274"/>
        <v>24.748000000000001</v>
      </c>
      <c r="AA1143" s="262">
        <f t="shared" si="274"/>
        <v>24.748000000000001</v>
      </c>
      <c r="AB1143" s="262">
        <f t="shared" si="274"/>
        <v>24.748000000000001</v>
      </c>
      <c r="AC1143" s="76"/>
      <c r="AD1143" s="76"/>
      <c r="AE1143" s="76"/>
      <c r="AF1143" s="97">
        <v>1</v>
      </c>
      <c r="AG1143" s="97">
        <v>1</v>
      </c>
      <c r="AH1143" s="73"/>
      <c r="AI1143" s="57"/>
      <c r="AJ1143" s="45"/>
      <c r="AK1143" s="45"/>
      <c r="AL1143" s="45"/>
    </row>
    <row r="1144" spans="1:38" outlineLevel="2" x14ac:dyDescent="0.25">
      <c r="A1144" s="45"/>
      <c r="B1144" s="54"/>
      <c r="C1144" s="47">
        <f t="shared" si="256"/>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3"/>
        <v>2.0499999999999997E-3</v>
      </c>
      <c r="Y1144" s="97">
        <f>2.05/1000</f>
        <v>2.0499999999999997E-3</v>
      </c>
      <c r="Z1144" s="262">
        <f t="shared" si="274"/>
        <v>2.0499999999999997E-3</v>
      </c>
      <c r="AA1144" s="262">
        <f t="shared" si="274"/>
        <v>2.0499999999999997E-3</v>
      </c>
      <c r="AB1144" s="262">
        <f t="shared" si="274"/>
        <v>2.0499999999999997E-3</v>
      </c>
      <c r="AC1144" s="76"/>
      <c r="AD1144" s="97" t="s">
        <v>1367</v>
      </c>
      <c r="AE1144" s="76"/>
      <c r="AF1144" s="97">
        <v>1</v>
      </c>
      <c r="AG1144" s="97">
        <v>1</v>
      </c>
      <c r="AH1144" s="73"/>
      <c r="AI1144" s="57"/>
      <c r="AJ1144" s="45"/>
      <c r="AK1144" s="45"/>
      <c r="AL1144" s="45"/>
    </row>
    <row r="1145" spans="1:38" outlineLevel="2" x14ac:dyDescent="0.25">
      <c r="A1145" s="45"/>
      <c r="B1145" s="54"/>
      <c r="C1145" s="47">
        <f t="shared" si="256"/>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5">U1146</f>
        <v>-5.9999999999999724E-5</v>
      </c>
      <c r="V1145" s="260">
        <f t="shared" si="275"/>
        <v>-5.9999999999999724E-5</v>
      </c>
      <c r="W1145" s="260">
        <f t="shared" si="275"/>
        <v>-5.9999999999999724E-5</v>
      </c>
      <c r="X1145" s="260">
        <f t="shared" si="275"/>
        <v>-5.9999999999999724E-5</v>
      </c>
      <c r="Y1145" s="260">
        <f t="shared" si="275"/>
        <v>-5.9999999999999724E-5</v>
      </c>
      <c r="Z1145" s="260">
        <f t="shared" si="275"/>
        <v>-5.9999999999999724E-5</v>
      </c>
      <c r="AA1145" s="260">
        <f t="shared" si="275"/>
        <v>-5.9999999999999724E-5</v>
      </c>
      <c r="AB1145" s="260">
        <f t="shared" si="275"/>
        <v>-5.9999999999999724E-5</v>
      </c>
      <c r="AC1145" s="76"/>
      <c r="AD1145" s="76"/>
      <c r="AE1145" s="76"/>
      <c r="AF1145" s="260">
        <f>AF1146</f>
        <v>1</v>
      </c>
      <c r="AG1145" s="260">
        <f>AG1146</f>
        <v>1</v>
      </c>
      <c r="AH1145" s="73"/>
      <c r="AI1145" s="57"/>
      <c r="AJ1145" s="45"/>
      <c r="AK1145" s="45"/>
      <c r="AL1145" s="45"/>
    </row>
    <row r="1146" spans="1:38" outlineLevel="2" x14ac:dyDescent="0.25">
      <c r="A1146" s="45"/>
      <c r="B1146" s="54"/>
      <c r="C1146" s="47">
        <f t="shared" si="256"/>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76">Y1146</f>
        <v>-5.9999999999999724E-5</v>
      </c>
      <c r="Y1146" s="97">
        <f>1.99/1000-Y$1144</f>
        <v>-5.9999999999999724E-5</v>
      </c>
      <c r="Z1146" s="262">
        <f t="shared" ref="Z1146:AB1151" si="277">Y1146</f>
        <v>-5.9999999999999724E-5</v>
      </c>
      <c r="AA1146" s="262">
        <f t="shared" si="277"/>
        <v>-5.9999999999999724E-5</v>
      </c>
      <c r="AB1146" s="262">
        <f t="shared" si="277"/>
        <v>-5.9999999999999724E-5</v>
      </c>
      <c r="AC1146" s="76"/>
      <c r="AD1146" s="76"/>
      <c r="AE1146" s="76"/>
      <c r="AF1146" s="97">
        <v>1</v>
      </c>
      <c r="AG1146" s="97">
        <v>1</v>
      </c>
      <c r="AH1146" s="73"/>
      <c r="AI1146" s="57"/>
      <c r="AJ1146" s="45"/>
      <c r="AK1146" s="45"/>
      <c r="AL1146" s="45"/>
    </row>
    <row r="1147" spans="1:38" outlineLevel="2" x14ac:dyDescent="0.25">
      <c r="A1147" s="45"/>
      <c r="B1147" s="54"/>
      <c r="C1147" s="47">
        <f t="shared" si="256"/>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76"/>
        <v>-6.4999999999999975E-4</v>
      </c>
      <c r="Y1147" s="97">
        <f>1.4/1000-Y$1144</f>
        <v>-6.4999999999999975E-4</v>
      </c>
      <c r="Z1147" s="262">
        <f t="shared" si="277"/>
        <v>-6.4999999999999975E-4</v>
      </c>
      <c r="AA1147" s="262">
        <f t="shared" si="277"/>
        <v>-6.4999999999999975E-4</v>
      </c>
      <c r="AB1147" s="262">
        <f t="shared" si="277"/>
        <v>-6.4999999999999975E-4</v>
      </c>
      <c r="AC1147" s="76"/>
      <c r="AD1147" s="76"/>
      <c r="AE1147" s="76"/>
      <c r="AF1147" s="97">
        <v>1</v>
      </c>
      <c r="AG1147" s="97">
        <v>1</v>
      </c>
      <c r="AH1147" s="73"/>
      <c r="AI1147" s="57"/>
      <c r="AJ1147" s="45"/>
      <c r="AK1147" s="45"/>
      <c r="AL1147" s="45"/>
    </row>
    <row r="1148" spans="1:38" outlineLevel="2" x14ac:dyDescent="0.25">
      <c r="A1148" s="45"/>
      <c r="B1148" s="54"/>
      <c r="C1148" s="47">
        <f t="shared" si="256"/>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76"/>
        <v>-2.0499999999999997E-3</v>
      </c>
      <c r="Y1148" s="97">
        <f>0-Y$1144</f>
        <v>-2.0499999999999997E-3</v>
      </c>
      <c r="Z1148" s="262">
        <f t="shared" si="277"/>
        <v>-2.0499999999999997E-3</v>
      </c>
      <c r="AA1148" s="262">
        <f t="shared" si="277"/>
        <v>-2.0499999999999997E-3</v>
      </c>
      <c r="AB1148" s="262">
        <f t="shared" si="277"/>
        <v>-2.0499999999999997E-3</v>
      </c>
      <c r="AC1148" s="76"/>
      <c r="AD1148" s="76"/>
      <c r="AE1148" s="76"/>
      <c r="AF1148" s="97">
        <v>1</v>
      </c>
      <c r="AG1148" s="97">
        <v>1</v>
      </c>
      <c r="AH1148" s="73"/>
      <c r="AI1148" s="57"/>
      <c r="AJ1148" s="45"/>
      <c r="AK1148" s="45"/>
      <c r="AL1148" s="45"/>
    </row>
    <row r="1149" spans="1:38" outlineLevel="2" x14ac:dyDescent="0.25">
      <c r="A1149" s="45"/>
      <c r="B1149" s="54"/>
      <c r="C1149" s="47">
        <f t="shared" si="256"/>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76"/>
        <v>1.02E-4</v>
      </c>
      <c r="Y1149" s="97">
        <f>0.102/1000</f>
        <v>1.02E-4</v>
      </c>
      <c r="Z1149" s="262">
        <f t="shared" si="277"/>
        <v>1.02E-4</v>
      </c>
      <c r="AA1149" s="262">
        <f t="shared" si="277"/>
        <v>1.02E-4</v>
      </c>
      <c r="AB1149" s="262">
        <f t="shared" si="277"/>
        <v>1.02E-4</v>
      </c>
      <c r="AC1149" s="76"/>
      <c r="AD1149" s="76"/>
      <c r="AE1149" s="76"/>
      <c r="AF1149" s="97">
        <v>1</v>
      </c>
      <c r="AG1149" s="97">
        <v>1</v>
      </c>
      <c r="AH1149" s="73"/>
      <c r="AI1149" s="57"/>
      <c r="AJ1149" s="45"/>
      <c r="AK1149" s="45"/>
      <c r="AL1149" s="45"/>
    </row>
    <row r="1150" spans="1:38" outlineLevel="2" x14ac:dyDescent="0.25">
      <c r="A1150" s="45"/>
      <c r="B1150" s="54"/>
      <c r="C1150" s="47">
        <f t="shared" si="256"/>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76"/>
        <v>-1.9000000000000001E-8</v>
      </c>
      <c r="Y1150" s="97">
        <f>-0.000019/1000</f>
        <v>-1.9000000000000001E-8</v>
      </c>
      <c r="Z1150" s="262">
        <f t="shared" si="277"/>
        <v>-1.9000000000000001E-8</v>
      </c>
      <c r="AA1150" s="262">
        <f t="shared" si="277"/>
        <v>-1.9000000000000001E-8</v>
      </c>
      <c r="AB1150" s="262">
        <f t="shared" si="277"/>
        <v>-1.9000000000000001E-8</v>
      </c>
      <c r="AC1150" s="76"/>
      <c r="AD1150" s="76"/>
      <c r="AE1150" s="76"/>
      <c r="AF1150" s="97">
        <v>1</v>
      </c>
      <c r="AG1150" s="97">
        <v>1</v>
      </c>
      <c r="AH1150" s="73"/>
      <c r="AI1150" s="57"/>
      <c r="AJ1150" s="45"/>
      <c r="AK1150" s="45"/>
      <c r="AL1150" s="45"/>
    </row>
    <row r="1151" spans="1:38" outlineLevel="2" x14ac:dyDescent="0.25">
      <c r="A1151" s="45"/>
      <c r="B1151" s="54"/>
      <c r="C1151" s="47">
        <f t="shared" si="256"/>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76"/>
        <v>1.49E-2</v>
      </c>
      <c r="Y1151" s="97">
        <f>14.9/1000</f>
        <v>1.49E-2</v>
      </c>
      <c r="Z1151" s="262">
        <f t="shared" si="277"/>
        <v>1.49E-2</v>
      </c>
      <c r="AA1151" s="262">
        <f t="shared" si="277"/>
        <v>1.49E-2</v>
      </c>
      <c r="AB1151" s="262">
        <f t="shared" si="277"/>
        <v>1.49E-2</v>
      </c>
      <c r="AC1151" s="76"/>
      <c r="AD1151" s="76"/>
      <c r="AE1151" s="76"/>
      <c r="AF1151" s="97">
        <v>1</v>
      </c>
      <c r="AG1151" s="97">
        <v>1</v>
      </c>
      <c r="AH1151" s="73"/>
      <c r="AI1151" s="57"/>
      <c r="AJ1151" s="45"/>
      <c r="AK1151" s="45"/>
      <c r="AL1151" s="45"/>
    </row>
    <row r="1152" spans="1:38" outlineLevel="1" x14ac:dyDescent="0.2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25">
      <c r="A1153" s="45"/>
      <c r="B1153" s="54"/>
      <c r="C1153" s="47">
        <f t="shared" ref="C1153:C1339" si="278">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78"/>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78"/>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78"/>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78"/>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78"/>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78"/>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78"/>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78"/>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78"/>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78"/>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78"/>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78"/>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78"/>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78"/>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78"/>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78"/>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78"/>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78"/>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78"/>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78"/>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78"/>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78"/>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78"/>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78"/>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78"/>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78"/>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78"/>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78"/>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78"/>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78"/>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78"/>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78"/>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78"/>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78"/>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78"/>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78"/>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78"/>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78"/>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78"/>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78"/>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78"/>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78"/>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78"/>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78"/>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78"/>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78"/>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78"/>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278"/>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278"/>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78"/>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78"/>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78"/>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78"/>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78"/>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78"/>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78"/>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78"/>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78"/>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78"/>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78"/>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78"/>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78"/>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78"/>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78"/>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78"/>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78"/>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78"/>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78"/>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78"/>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78"/>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78"/>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78"/>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78"/>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78"/>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78"/>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78"/>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78"/>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78"/>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78"/>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78"/>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78"/>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78"/>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25">
      <c r="A1257" s="45"/>
      <c r="B1257" s="54"/>
      <c r="C1257" s="47">
        <f t="shared" ref="C1257:C1269" si="279">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0">U1257</f>
        <v>3.157</v>
      </c>
      <c r="W1257" s="424">
        <f t="shared" ref="W1257" si="281">V1257</f>
        <v>3.157</v>
      </c>
      <c r="X1257" s="424">
        <f t="shared" ref="X1257:X1259" si="282">Y1257</f>
        <v>2.9750000000000001</v>
      </c>
      <c r="Y1257" s="423">
        <v>2.9750000000000001</v>
      </c>
      <c r="Z1257" s="424">
        <f t="shared" ref="Z1257:Z1259" si="283">Y1257</f>
        <v>2.9750000000000001</v>
      </c>
      <c r="AA1257" s="424">
        <f t="shared" ref="AA1257:AA1259" si="284">Z1257</f>
        <v>2.9750000000000001</v>
      </c>
      <c r="AB1257" s="424">
        <f t="shared" ref="AB1257:AB1259" si="285">AA1257</f>
        <v>2.9750000000000001</v>
      </c>
      <c r="AC1257" s="188"/>
      <c r="AD1257" s="423" t="s">
        <v>2673</v>
      </c>
      <c r="AE1257" s="188"/>
      <c r="AF1257" s="423">
        <v>1</v>
      </c>
      <c r="AG1257" s="423">
        <v>1</v>
      </c>
      <c r="AH1257" s="73"/>
      <c r="AI1257" s="57"/>
      <c r="AJ1257" s="45"/>
      <c r="AK1257" s="45"/>
      <c r="AL1257" s="45"/>
    </row>
    <row r="1258" spans="1:38" outlineLevel="2" x14ac:dyDescent="0.25">
      <c r="A1258" s="45"/>
      <c r="B1258" s="54"/>
      <c r="C1258" s="47">
        <f t="shared" si="279"/>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86">U1258</f>
        <v>-0.28570000000000001</v>
      </c>
      <c r="W1258" s="262">
        <f t="shared" ref="W1258:W1259" si="287">V1258</f>
        <v>-0.28570000000000001</v>
      </c>
      <c r="X1258" s="419">
        <f t="shared" si="282"/>
        <v>-0.23649999999999999</v>
      </c>
      <c r="Y1258" s="97">
        <v>-0.23649999999999999</v>
      </c>
      <c r="Z1258" s="419">
        <f t="shared" si="283"/>
        <v>-0.23649999999999999</v>
      </c>
      <c r="AA1258" s="419">
        <f t="shared" si="284"/>
        <v>-0.23649999999999999</v>
      </c>
      <c r="AB1258" s="419">
        <f t="shared" si="285"/>
        <v>-0.23649999999999999</v>
      </c>
      <c r="AC1258" s="76"/>
      <c r="AD1258" s="76"/>
      <c r="AE1258" s="76"/>
      <c r="AF1258" s="97">
        <v>1</v>
      </c>
      <c r="AG1258" s="97">
        <v>1</v>
      </c>
      <c r="AH1258" s="73"/>
      <c r="AI1258" s="57"/>
      <c r="AJ1258" s="45"/>
      <c r="AK1258" s="45"/>
      <c r="AL1258" s="45"/>
    </row>
    <row r="1259" spans="1:38" outlineLevel="2" collapsed="1" x14ac:dyDescent="0.25">
      <c r="A1259" s="45"/>
      <c r="B1259" s="54"/>
      <c r="C1259" s="47">
        <f t="shared" si="279"/>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86"/>
        <v>-7.9950000000000004E-3</v>
      </c>
      <c r="W1259" s="262">
        <f t="shared" si="287"/>
        <v>-7.9950000000000004E-3</v>
      </c>
      <c r="X1259" s="419">
        <f t="shared" si="282"/>
        <v>-1.761E-3</v>
      </c>
      <c r="Y1259" s="97">
        <v>-1.761E-3</v>
      </c>
      <c r="Z1259" s="419">
        <f t="shared" si="283"/>
        <v>-1.761E-3</v>
      </c>
      <c r="AA1259" s="419">
        <f t="shared" si="284"/>
        <v>-1.761E-3</v>
      </c>
      <c r="AB1259" s="419">
        <f t="shared" si="285"/>
        <v>-1.761E-3</v>
      </c>
      <c r="AC1259" s="76"/>
      <c r="AD1259" s="76"/>
      <c r="AE1259" s="76"/>
      <c r="AF1259" s="97">
        <v>1</v>
      </c>
      <c r="AG1259" s="97">
        <v>1</v>
      </c>
      <c r="AH1259" s="73"/>
      <c r="AI1259" s="57"/>
      <c r="AJ1259" s="45"/>
      <c r="AK1259" s="45"/>
      <c r="AL1259" s="45"/>
    </row>
    <row r="1260" spans="1:38" hidden="1" outlineLevel="3" x14ac:dyDescent="0.25">
      <c r="A1260" s="45"/>
      <c r="B1260" s="54"/>
      <c r="C1260" s="47">
        <f t="shared" si="278"/>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25">
      <c r="A1261" s="45"/>
      <c r="B1261" s="54"/>
      <c r="C1261" s="47">
        <f t="shared" si="279"/>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88">U1261</f>
        <v>0</v>
      </c>
      <c r="W1261" s="262">
        <f t="shared" ref="W1261:W1262" si="289">V1261</f>
        <v>0</v>
      </c>
      <c r="X1261" s="419">
        <f t="shared" ref="X1261:X1262" si="290">Y1261</f>
        <v>0</v>
      </c>
      <c r="Y1261" s="97">
        <v>0</v>
      </c>
      <c r="Z1261" s="419">
        <f t="shared" ref="Z1261:Z1262" si="291">Y1261</f>
        <v>0</v>
      </c>
      <c r="AA1261" s="419">
        <f t="shared" ref="AA1261:AA1262" si="292">Z1261</f>
        <v>0</v>
      </c>
      <c r="AB1261" s="419">
        <f t="shared" ref="AB1261:AB1262" si="293">AA1261</f>
        <v>0</v>
      </c>
      <c r="AC1261" s="76"/>
      <c r="AD1261" s="76"/>
      <c r="AE1261" s="76"/>
      <c r="AF1261" s="97">
        <v>1</v>
      </c>
      <c r="AG1261" s="97">
        <v>1</v>
      </c>
      <c r="AH1261" s="73"/>
      <c r="AI1261" s="57"/>
      <c r="AJ1261" s="45"/>
      <c r="AK1261" s="45"/>
      <c r="AL1261" s="45"/>
    </row>
    <row r="1262" spans="1:38" outlineLevel="2" collapsed="1" x14ac:dyDescent="0.25">
      <c r="A1262" s="45"/>
      <c r="B1262" s="54"/>
      <c r="C1262" s="47">
        <f t="shared" si="279"/>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88"/>
        <v>0</v>
      </c>
      <c r="W1262" s="262">
        <f t="shared" si="289"/>
        <v>0</v>
      </c>
      <c r="X1262" s="419">
        <f t="shared" si="290"/>
        <v>0</v>
      </c>
      <c r="Y1262" s="97">
        <v>0</v>
      </c>
      <c r="Z1262" s="419">
        <f t="shared" si="291"/>
        <v>0</v>
      </c>
      <c r="AA1262" s="419">
        <f t="shared" si="292"/>
        <v>0</v>
      </c>
      <c r="AB1262" s="419">
        <f t="shared" si="293"/>
        <v>0</v>
      </c>
      <c r="AC1262" s="76"/>
      <c r="AD1262" s="76"/>
      <c r="AE1262" s="76"/>
      <c r="AF1262" s="97">
        <v>1</v>
      </c>
      <c r="AG1262" s="97">
        <v>1</v>
      </c>
      <c r="AH1262" s="73"/>
      <c r="AI1262" s="57"/>
      <c r="AJ1262" s="45"/>
      <c r="AK1262" s="45"/>
      <c r="AL1262" s="45"/>
    </row>
    <row r="1263" spans="1:38" hidden="1" outlineLevel="3" x14ac:dyDescent="0.25">
      <c r="A1263" s="45"/>
      <c r="B1263" s="54"/>
      <c r="C1263" s="47">
        <f t="shared" si="278"/>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78"/>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78"/>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78"/>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78"/>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78"/>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25">
      <c r="A1269" s="45"/>
      <c r="B1269" s="54"/>
      <c r="C1269" s="47">
        <f t="shared" si="279"/>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4">U1269</f>
        <v>1.7397800000000001</v>
      </c>
      <c r="W1269" s="429">
        <f t="shared" ref="W1269" si="295">V1269</f>
        <v>1.7397800000000001</v>
      </c>
      <c r="X1269" s="429">
        <f t="shared" ref="X1269" si="296">Y1269</f>
        <v>-4.3544999999999998</v>
      </c>
      <c r="Y1269" s="428">
        <v>-4.3544999999999998</v>
      </c>
      <c r="Z1269" s="429">
        <f t="shared" ref="Z1269" si="297">Y1269</f>
        <v>-4.3544999999999998</v>
      </c>
      <c r="AA1269" s="429">
        <f t="shared" ref="AA1269" si="298">Z1269</f>
        <v>-4.3544999999999998</v>
      </c>
      <c r="AB1269" s="429">
        <f t="shared" ref="AB1269" si="299">AA1269</f>
        <v>-4.3544999999999998</v>
      </c>
      <c r="AC1269" s="191"/>
      <c r="AD1269" s="191"/>
      <c r="AE1269" s="191"/>
      <c r="AF1269" s="428">
        <v>1</v>
      </c>
      <c r="AG1269" s="428">
        <v>1</v>
      </c>
      <c r="AH1269" s="73"/>
      <c r="AI1269" s="57"/>
      <c r="AJ1269" s="45"/>
      <c r="AK1269" s="45"/>
      <c r="AL1269" s="45"/>
    </row>
    <row r="1270" spans="1:38" hidden="1" outlineLevel="3" x14ac:dyDescent="0.25">
      <c r="A1270" s="45"/>
      <c r="B1270" s="54"/>
      <c r="C1270" s="47">
        <f t="shared" si="278"/>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25">
      <c r="A1271" s="45"/>
      <c r="B1271" s="54"/>
      <c r="C1271" s="47">
        <f t="shared" si="278"/>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78"/>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78"/>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78"/>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78"/>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78"/>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78"/>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78"/>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78"/>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78"/>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78"/>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78"/>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78"/>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78"/>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78"/>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78"/>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78"/>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78"/>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78"/>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78"/>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78"/>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78"/>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78"/>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78"/>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78"/>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78"/>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78"/>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78"/>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78"/>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78"/>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78"/>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78"/>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78"/>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78"/>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78"/>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78"/>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78"/>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78"/>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78"/>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78"/>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78"/>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78"/>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78"/>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78"/>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78"/>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78"/>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78"/>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78"/>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78"/>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78"/>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78"/>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78"/>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78"/>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78"/>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ref="C1343:C1346" si="300">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300"/>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300"/>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300"/>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ref="C1347:C1438" si="301">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301"/>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301"/>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301"/>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301"/>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301"/>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ref="C1356:C1359" si="302">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302"/>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302"/>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2"/>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1"/>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1"/>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301"/>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1"/>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1"/>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1"/>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ref="C1369:C1372" si="303">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303"/>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303"/>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3"/>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1"/>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1"/>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1"/>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1"/>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1"/>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1"/>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ref="C1382:C1385" si="304">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304"/>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304"/>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4"/>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1"/>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1"/>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1"/>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1"/>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1"/>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1"/>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ref="C1395:C1398" si="305">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305"/>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305"/>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5"/>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1"/>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1"/>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1"/>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1"/>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1"/>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1"/>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ref="C1408:C1411" si="306">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306"/>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306"/>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6"/>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1"/>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25">
      <c r="A1413" s="45"/>
      <c r="B1413" s="54"/>
      <c r="C1413" s="47">
        <f t="shared" ref="C1413:C1425" si="307">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08">W1413</f>
        <v>0.57699999999999996</v>
      </c>
      <c r="Y1413" s="262">
        <f t="shared" si="308"/>
        <v>0.57699999999999996</v>
      </c>
      <c r="Z1413" s="262">
        <f t="shared" si="308"/>
        <v>0.57699999999999996</v>
      </c>
      <c r="AA1413" s="262">
        <f t="shared" si="308"/>
        <v>0.57699999999999996</v>
      </c>
      <c r="AB1413" s="262">
        <f t="shared" si="308"/>
        <v>0.57699999999999996</v>
      </c>
      <c r="AC1413" s="76"/>
      <c r="AD1413" s="97" t="s">
        <v>2141</v>
      </c>
      <c r="AE1413" s="76"/>
      <c r="AF1413" s="97">
        <v>1</v>
      </c>
      <c r="AG1413" s="97">
        <v>1</v>
      </c>
      <c r="AH1413" s="73"/>
      <c r="AI1413" s="57"/>
      <c r="AJ1413" s="45"/>
      <c r="AK1413" s="45"/>
      <c r="AL1413" s="45"/>
    </row>
    <row r="1414" spans="1:38" outlineLevel="2" collapsed="1" x14ac:dyDescent="0.25">
      <c r="A1414" s="45"/>
      <c r="B1414" s="54"/>
      <c r="C1414" s="47">
        <f t="shared" si="307"/>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08"/>
        <v>-1.2E-2</v>
      </c>
      <c r="Y1414" s="262">
        <f t="shared" si="308"/>
        <v>-1.2E-2</v>
      </c>
      <c r="Z1414" s="262">
        <f t="shared" si="308"/>
        <v>-1.2E-2</v>
      </c>
      <c r="AA1414" s="262">
        <f t="shared" si="308"/>
        <v>-1.2E-2</v>
      </c>
      <c r="AB1414" s="262">
        <f t="shared" si="308"/>
        <v>-1.2E-2</v>
      </c>
      <c r="AC1414" s="76"/>
      <c r="AD1414" s="76"/>
      <c r="AE1414" s="76"/>
      <c r="AF1414" s="97">
        <v>1</v>
      </c>
      <c r="AG1414" s="97">
        <v>1</v>
      </c>
      <c r="AH1414" s="73"/>
      <c r="AI1414" s="57"/>
      <c r="AJ1414" s="45"/>
      <c r="AK1414" s="45"/>
      <c r="AL1414" s="45"/>
    </row>
    <row r="1415" spans="1:38" hidden="1" outlineLevel="3" x14ac:dyDescent="0.25">
      <c r="A1415" s="45"/>
      <c r="B1415" s="54"/>
      <c r="C1415" s="47">
        <f t="shared" si="307"/>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25">
      <c r="A1416" s="45"/>
      <c r="B1416" s="54"/>
      <c r="C1416" s="47">
        <f t="shared" ref="C1416" si="309">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25">
      <c r="A1417" s="45"/>
      <c r="B1417" s="54"/>
      <c r="C1417" s="47">
        <f t="shared" si="307"/>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25">
      <c r="A1418" s="45"/>
      <c r="B1418" s="54"/>
      <c r="C1418" s="47">
        <f t="shared" si="307"/>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25">
      <c r="A1419" s="45"/>
      <c r="B1419" s="54"/>
      <c r="C1419" s="47">
        <f t="shared" ref="C1419:C1424" si="310">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25">
      <c r="A1420" s="45"/>
      <c r="B1420" s="54"/>
      <c r="C1420" s="47">
        <f t="shared" si="310"/>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25">
      <c r="A1421" s="45"/>
      <c r="B1421" s="54"/>
      <c r="C1421" s="47">
        <f t="shared" si="310"/>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0"/>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0"/>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25">
      <c r="A1425" s="45"/>
      <c r="B1425" s="54"/>
      <c r="C1425" s="47">
        <f t="shared" si="307"/>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25">
      <c r="A1426" s="45"/>
      <c r="B1426" s="54"/>
      <c r="C1426" s="47">
        <f t="shared" si="301"/>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1"/>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01"/>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301"/>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301"/>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ref="C1434:C1437" si="311">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311"/>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f t="shared" si="311"/>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1"/>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01"/>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2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2">U1439</f>
        <v>-8.4959000000000007</v>
      </c>
      <c r="W1439" s="268">
        <f t="shared" si="312"/>
        <v>-8.4959000000000007</v>
      </c>
      <c r="X1439" s="268">
        <f t="shared" si="312"/>
        <v>-8.4959000000000007</v>
      </c>
      <c r="Y1439" s="268">
        <f t="shared" si="312"/>
        <v>-8.4959000000000007</v>
      </c>
      <c r="Z1439" s="268">
        <f t="shared" si="312"/>
        <v>-8.4959000000000007</v>
      </c>
      <c r="AA1439" s="268">
        <f t="shared" si="312"/>
        <v>-8.4959000000000007</v>
      </c>
      <c r="AB1439" s="268">
        <f t="shared" si="312"/>
        <v>-8.4959000000000007</v>
      </c>
      <c r="AC1439" s="76"/>
      <c r="AD1439" s="97" t="s">
        <v>2855</v>
      </c>
      <c r="AE1439" s="76"/>
      <c r="AF1439" s="97">
        <v>1</v>
      </c>
      <c r="AG1439" s="97">
        <v>1</v>
      </c>
      <c r="AH1439" s="73"/>
      <c r="AI1439" s="57"/>
      <c r="AJ1439" s="45"/>
      <c r="AK1439" s="45"/>
      <c r="AL1439" s="45"/>
    </row>
    <row r="1440" spans="1:38" outlineLevel="2" collapsed="1" x14ac:dyDescent="0.2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2"/>
        <v>1.38185</v>
      </c>
      <c r="W1440" s="268">
        <f t="shared" si="312"/>
        <v>1.38185</v>
      </c>
      <c r="X1440" s="268">
        <f t="shared" si="312"/>
        <v>1.38185</v>
      </c>
      <c r="Y1440" s="268">
        <f t="shared" si="312"/>
        <v>1.38185</v>
      </c>
      <c r="Z1440" s="268">
        <f t="shared" si="312"/>
        <v>1.38185</v>
      </c>
      <c r="AA1440" s="268">
        <f t="shared" si="312"/>
        <v>1.38185</v>
      </c>
      <c r="AB1440" s="268">
        <f t="shared" si="312"/>
        <v>1.38185</v>
      </c>
      <c r="AC1440" s="76"/>
      <c r="AD1440" s="76"/>
      <c r="AE1440" s="76"/>
      <c r="AF1440" s="97">
        <v>1</v>
      </c>
      <c r="AG1440" s="97">
        <v>1</v>
      </c>
      <c r="AH1440" s="73"/>
      <c r="AI1440" s="57"/>
      <c r="AJ1440" s="45"/>
      <c r="AK1440" s="45"/>
      <c r="AL1440" s="45"/>
    </row>
    <row r="1441" spans="1:38" hidden="1" outlineLevel="3" x14ac:dyDescent="0.25">
      <c r="A1441" s="45"/>
      <c r="B1441" s="54"/>
      <c r="C1441" s="47">
        <f t="shared" ref="C1441:C1450" si="313">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25">
      <c r="A1442" s="45"/>
      <c r="B1442" s="54"/>
      <c r="C1442" s="47">
        <f t="shared" si="313"/>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25">
      <c r="A1443" s="45"/>
      <c r="B1443" s="54"/>
      <c r="C1443" s="47">
        <f t="shared" si="313"/>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25">
      <c r="A1444" s="45"/>
      <c r="B1444" s="54"/>
      <c r="C1444" s="47">
        <f t="shared" si="313"/>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25">
      <c r="A1445" s="45"/>
      <c r="B1445" s="54"/>
      <c r="C1445" s="47">
        <f t="shared" si="313"/>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 t="shared" si="313"/>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313"/>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 t="shared" si="313"/>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si="313"/>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3"/>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2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4">U1451</f>
        <v>7.50061</v>
      </c>
      <c r="W1451" s="268">
        <f t="shared" ref="W1451" si="315">V1451</f>
        <v>7.50061</v>
      </c>
      <c r="X1451" s="268">
        <f t="shared" ref="X1451" si="316">W1451</f>
        <v>7.50061</v>
      </c>
      <c r="Y1451" s="268">
        <f t="shared" ref="Y1451" si="317">X1451</f>
        <v>7.50061</v>
      </c>
      <c r="Z1451" s="268">
        <f t="shared" ref="Z1451" si="318">Y1451</f>
        <v>7.50061</v>
      </c>
      <c r="AA1451" s="268">
        <f t="shared" ref="AA1451" si="319">Z1451</f>
        <v>7.50061</v>
      </c>
      <c r="AB1451" s="268">
        <f t="shared" ref="AB1451" si="320">AA1451</f>
        <v>7.50061</v>
      </c>
      <c r="AC1451" s="76"/>
      <c r="AD1451" s="97"/>
      <c r="AE1451" s="76"/>
      <c r="AF1451" s="97">
        <v>1</v>
      </c>
      <c r="AG1451" s="97">
        <v>1</v>
      </c>
      <c r="AH1451" s="73"/>
      <c r="AI1451" s="57"/>
      <c r="AJ1451" s="45"/>
      <c r="AK1451" s="45"/>
      <c r="AL1451" s="45"/>
    </row>
    <row r="1452" spans="1:38" outlineLevel="2" x14ac:dyDescent="0.25">
      <c r="A1452" s="45"/>
      <c r="B1452" s="54"/>
      <c r="C1452" s="47">
        <f t="shared" ref="C1452:C1453" si="321">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2">U1452</f>
        <v>-4.5568499999999998</v>
      </c>
      <c r="W1452" s="262">
        <f t="shared" ref="W1452" si="323">V1452</f>
        <v>-4.5568499999999998</v>
      </c>
      <c r="X1452" s="262">
        <f t="shared" ref="X1452" si="324">Y1452</f>
        <v>-4.5568499999999998</v>
      </c>
      <c r="Y1452" s="97">
        <f>-(4.55685)</f>
        <v>-4.5568499999999998</v>
      </c>
      <c r="Z1452" s="262">
        <f t="shared" ref="Z1452" si="325">Y1452</f>
        <v>-4.5568499999999998</v>
      </c>
      <c r="AA1452" s="262">
        <f t="shared" ref="AA1452" si="326">Z1452</f>
        <v>-4.5568499999999998</v>
      </c>
      <c r="AB1452" s="262">
        <f t="shared" ref="AB1452" si="327">AA1452</f>
        <v>-4.5568499999999998</v>
      </c>
      <c r="AC1452" s="76"/>
      <c r="AD1452" s="97" t="s">
        <v>2856</v>
      </c>
      <c r="AE1452" s="76"/>
      <c r="AF1452" s="76">
        <v>1</v>
      </c>
      <c r="AG1452" s="76">
        <v>1</v>
      </c>
      <c r="AH1452" s="73"/>
      <c r="AI1452" s="57"/>
      <c r="AJ1452" s="45"/>
      <c r="AK1452" s="45"/>
      <c r="AL1452" s="45"/>
    </row>
    <row r="1453" spans="1:38" outlineLevel="2" x14ac:dyDescent="0.25">
      <c r="A1453" s="45"/>
      <c r="B1453" s="54"/>
      <c r="C1453" s="47">
        <f t="shared" si="321"/>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28">U1453</f>
        <v>0.69092500000000001</v>
      </c>
      <c r="W1453" s="262">
        <f t="shared" ref="W1453" si="329">V1453</f>
        <v>0.69092500000000001</v>
      </c>
      <c r="X1453" s="262">
        <f t="shared" ref="X1453" si="330">Y1453</f>
        <v>0.69092500000000001</v>
      </c>
      <c r="Y1453" s="97">
        <f>-(-0.690925)</f>
        <v>0.69092500000000001</v>
      </c>
      <c r="Z1453" s="262">
        <f t="shared" ref="Z1453" si="331">Y1453</f>
        <v>0.69092500000000001</v>
      </c>
      <c r="AA1453" s="262">
        <f t="shared" ref="AA1453" si="332">Z1453</f>
        <v>0.69092500000000001</v>
      </c>
      <c r="AB1453" s="262">
        <f t="shared" ref="AB1453" si="333">AA1453</f>
        <v>0.69092500000000001</v>
      </c>
      <c r="AC1453" s="76"/>
      <c r="AD1453" s="76"/>
      <c r="AE1453" s="76"/>
      <c r="AF1453" s="76">
        <v>1</v>
      </c>
      <c r="AG1453" s="76">
        <v>1</v>
      </c>
      <c r="AH1453" s="73"/>
      <c r="AI1453" s="57"/>
      <c r="AJ1453" s="45"/>
      <c r="AK1453" s="45"/>
      <c r="AL1453" s="45"/>
    </row>
    <row r="1454" spans="1:38" outlineLevel="2" x14ac:dyDescent="0.25">
      <c r="A1454" s="45"/>
      <c r="B1454" s="54"/>
      <c r="C1454" s="47">
        <f t="shared" ref="C1454:C1463" si="334">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5">U1454</f>
        <v>-0.15570000000000001</v>
      </c>
      <c r="W1454" s="262">
        <f t="shared" ref="W1454" si="336">V1454</f>
        <v>-0.15570000000000001</v>
      </c>
      <c r="X1454" s="262">
        <f t="shared" ref="X1454" si="337">Y1454</f>
        <v>-0.15570000000000001</v>
      </c>
      <c r="Y1454" s="97">
        <f>-(0.1557)</f>
        <v>-0.15570000000000001</v>
      </c>
      <c r="Z1454" s="262">
        <f t="shared" ref="Z1454" si="338">Y1454</f>
        <v>-0.15570000000000001</v>
      </c>
      <c r="AA1454" s="262">
        <f t="shared" ref="AA1454" si="339">Z1454</f>
        <v>-0.15570000000000001</v>
      </c>
      <c r="AB1454" s="262">
        <f t="shared" ref="AB1454" si="340">AA1454</f>
        <v>-0.15570000000000001</v>
      </c>
      <c r="AC1454" s="76"/>
      <c r="AD1454" s="97"/>
      <c r="AE1454" s="76"/>
      <c r="AF1454" s="97">
        <v>1</v>
      </c>
      <c r="AG1454" s="97">
        <v>1</v>
      </c>
      <c r="AH1454" s="73"/>
      <c r="AI1454" s="57"/>
      <c r="AJ1454" s="45"/>
      <c r="AK1454" s="45"/>
      <c r="AL1454" s="45"/>
    </row>
    <row r="1455" spans="1:38" outlineLevel="2" collapsed="1" x14ac:dyDescent="0.25">
      <c r="A1455" s="45"/>
      <c r="B1455" s="54"/>
      <c r="C1455" s="47">
        <f t="shared" si="334"/>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 t="shared" si="334"/>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 t="shared" si="334"/>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 t="shared" si="334"/>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 t="shared" si="334"/>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 t="shared" si="334"/>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 t="shared" si="334"/>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f t="shared" si="334"/>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34"/>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1">-U$1452/(2*U$1453)</f>
        <v>3.2976444621340955</v>
      </c>
      <c r="V1463" s="349">
        <f t="shared" si="341"/>
        <v>3.2976444621340955</v>
      </c>
      <c r="W1463" s="349">
        <f t="shared" si="341"/>
        <v>3.2976444621340955</v>
      </c>
      <c r="X1463" s="349">
        <f t="shared" si="341"/>
        <v>3.2976444621340955</v>
      </c>
      <c r="Y1463" s="349">
        <f>-Y$1452/(2*Y$1453)</f>
        <v>3.2976444621340955</v>
      </c>
      <c r="Z1463" s="349">
        <f t="shared" ref="Z1463:AB1463" si="342">-Z$1452/(2*Z$1453)</f>
        <v>3.2976444621340955</v>
      </c>
      <c r="AA1463" s="349">
        <f t="shared" si="342"/>
        <v>3.2976444621340955</v>
      </c>
      <c r="AB1463" s="349">
        <f t="shared" si="342"/>
        <v>3.2976444621340955</v>
      </c>
      <c r="AC1463" s="76"/>
      <c r="AD1463" s="76"/>
      <c r="AE1463" s="76"/>
      <c r="AF1463" s="76">
        <v>1</v>
      </c>
      <c r="AG1463" s="76">
        <v>1</v>
      </c>
      <c r="AH1463" s="73"/>
      <c r="AI1463" s="57"/>
      <c r="AJ1463" s="45"/>
      <c r="AK1463" s="45"/>
      <c r="AL1463" s="45"/>
    </row>
    <row r="1464" spans="1:38" outlineLevel="2" x14ac:dyDescent="0.25">
      <c r="A1464" s="45"/>
      <c r="B1464" s="54"/>
      <c r="C1464" s="47">
        <f t="shared" ref="C1464:C1479" si="343">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4">U1464</f>
        <v>2.0276899999999998</v>
      </c>
      <c r="W1464" s="262">
        <f t="shared" ref="W1464" si="345">V1464</f>
        <v>2.0276899999999998</v>
      </c>
      <c r="X1464" s="262">
        <f t="shared" ref="X1464" si="346">Y1464</f>
        <v>3.64628</v>
      </c>
      <c r="Y1464" s="97">
        <f>-(-3.64628)</f>
        <v>3.64628</v>
      </c>
      <c r="Z1464" s="262">
        <f t="shared" ref="Z1464" si="347">Y1464</f>
        <v>3.64628</v>
      </c>
      <c r="AA1464" s="262">
        <f t="shared" ref="AA1464" si="348">Z1464</f>
        <v>3.64628</v>
      </c>
      <c r="AB1464" s="262">
        <f t="shared" ref="AB1464" si="349">AA1464</f>
        <v>3.64628</v>
      </c>
      <c r="AC1464" s="76"/>
      <c r="AD1464" s="97"/>
      <c r="AE1464" s="76"/>
      <c r="AF1464" s="97">
        <v>1</v>
      </c>
      <c r="AG1464" s="97">
        <v>1</v>
      </c>
      <c r="AH1464" s="73"/>
      <c r="AI1464" s="57"/>
      <c r="AJ1464" s="45"/>
      <c r="AK1464" s="45"/>
      <c r="AL1464" s="45"/>
    </row>
    <row r="1465" spans="1:38" outlineLevel="2" x14ac:dyDescent="0.25">
      <c r="A1465" s="45"/>
      <c r="B1465" s="54"/>
      <c r="C1465" s="47">
        <f t="shared" si="343"/>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0">U1465</f>
        <v>-0.43659999999999999</v>
      </c>
      <c r="W1465" s="262">
        <f t="shared" si="350"/>
        <v>-0.43659999999999999</v>
      </c>
      <c r="X1465" s="262">
        <f t="shared" ref="X1465:X1469" si="351">Y1465</f>
        <v>-0.54688000000000003</v>
      </c>
      <c r="Y1465" s="97">
        <v>-0.54688000000000003</v>
      </c>
      <c r="Z1465" s="262">
        <f t="shared" ref="Z1465:AB1465" si="352">Y1465</f>
        <v>-0.54688000000000003</v>
      </c>
      <c r="AA1465" s="262">
        <f t="shared" si="352"/>
        <v>-0.54688000000000003</v>
      </c>
      <c r="AB1465" s="262">
        <f t="shared" si="352"/>
        <v>-0.54688000000000003</v>
      </c>
      <c r="AC1465" s="76"/>
      <c r="AD1465" s="97" t="s">
        <v>2668</v>
      </c>
      <c r="AE1465" s="76"/>
      <c r="AF1465" s="97">
        <v>1</v>
      </c>
      <c r="AG1465" s="97">
        <v>1</v>
      </c>
      <c r="AH1465" s="73"/>
      <c r="AI1465" s="57"/>
      <c r="AJ1465" s="45"/>
      <c r="AK1465" s="45"/>
      <c r="AL1465" s="45"/>
    </row>
    <row r="1466" spans="1:38" outlineLevel="2" x14ac:dyDescent="0.25">
      <c r="A1466" s="45"/>
      <c r="B1466" s="54"/>
      <c r="C1466" s="47">
        <f t="shared" si="343"/>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0"/>
        <v>3.7200000000000002E-3</v>
      </c>
      <c r="W1466" s="262">
        <f t="shared" si="350"/>
        <v>3.7200000000000002E-3</v>
      </c>
      <c r="X1466" s="262">
        <f t="shared" si="351"/>
        <v>5.4739999999999997E-3</v>
      </c>
      <c r="Y1466" s="97">
        <v>5.4739999999999997E-3</v>
      </c>
      <c r="Z1466" s="262">
        <f t="shared" ref="Z1466:AB1466" si="353">Y1466</f>
        <v>5.4739999999999997E-3</v>
      </c>
      <c r="AA1466" s="262">
        <f t="shared" si="353"/>
        <v>5.4739999999999997E-3</v>
      </c>
      <c r="AB1466" s="262">
        <f t="shared" si="353"/>
        <v>5.4739999999999997E-3</v>
      </c>
      <c r="AC1466" s="76"/>
      <c r="AD1466" s="76"/>
      <c r="AE1466" s="76"/>
      <c r="AF1466" s="97">
        <v>1</v>
      </c>
      <c r="AG1466" s="97">
        <v>1</v>
      </c>
      <c r="AH1466" s="73"/>
      <c r="AI1466" s="57"/>
      <c r="AJ1466" s="45"/>
      <c r="AK1466" s="45"/>
      <c r="AL1466" s="45"/>
    </row>
    <row r="1467" spans="1:38" outlineLevel="2" x14ac:dyDescent="0.25">
      <c r="A1467" s="45"/>
      <c r="B1467" s="54"/>
      <c r="C1467" s="47">
        <f t="shared" ref="C1467:C1476" si="354">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0"/>
        <v>-5.1499999999999997E-2</v>
      </c>
      <c r="W1467" s="262">
        <f t="shared" si="350"/>
        <v>-5.1499999999999997E-2</v>
      </c>
      <c r="X1467" s="262">
        <f t="shared" si="351"/>
        <v>-2.75E-2</v>
      </c>
      <c r="Y1467" s="97">
        <v>-2.75E-2</v>
      </c>
      <c r="Z1467" s="262">
        <f t="shared" ref="Z1467:AB1467" si="355">Y1467</f>
        <v>-2.75E-2</v>
      </c>
      <c r="AA1467" s="262">
        <f t="shared" si="355"/>
        <v>-2.75E-2</v>
      </c>
      <c r="AB1467" s="262">
        <f t="shared" si="355"/>
        <v>-2.75E-2</v>
      </c>
      <c r="AC1467" s="76"/>
      <c r="AD1467" s="76"/>
      <c r="AE1467" s="76"/>
      <c r="AF1467" s="97">
        <v>1</v>
      </c>
      <c r="AG1467" s="97">
        <v>1</v>
      </c>
      <c r="AH1467" s="73"/>
      <c r="AI1467" s="57"/>
      <c r="AJ1467" s="45"/>
      <c r="AK1467" s="45"/>
      <c r="AL1467" s="45"/>
    </row>
    <row r="1468" spans="1:38" outlineLevel="2" x14ac:dyDescent="0.25">
      <c r="A1468" s="45"/>
      <c r="B1468" s="54"/>
      <c r="C1468" s="47">
        <f t="shared" si="354"/>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0"/>
        <v>8.916204986149583E-5</v>
      </c>
      <c r="W1468" s="262">
        <f t="shared" si="350"/>
        <v>8.916204986149583E-5</v>
      </c>
      <c r="X1468" s="262">
        <f t="shared" si="351"/>
        <v>4.7610803324099718E-5</v>
      </c>
      <c r="Y1468" s="97">
        <f>-Y1467/(2*9.5*30.4)</f>
        <v>4.7610803324099718E-5</v>
      </c>
      <c r="Z1468" s="262">
        <f t="shared" ref="Z1468" si="356">Y1468</f>
        <v>4.7610803324099718E-5</v>
      </c>
      <c r="AA1468" s="262">
        <f t="shared" ref="AA1468" si="357">Z1468</f>
        <v>4.7610803324099718E-5</v>
      </c>
      <c r="AB1468" s="262">
        <f t="shared" ref="AB1468" si="358">AA1468</f>
        <v>4.7610803324099718E-5</v>
      </c>
      <c r="AC1468" s="76"/>
      <c r="AD1468" s="76"/>
      <c r="AE1468" s="76"/>
      <c r="AF1468" s="76">
        <v>1</v>
      </c>
      <c r="AG1468" s="76">
        <v>1</v>
      </c>
      <c r="AH1468" s="73"/>
      <c r="AI1468" s="57"/>
      <c r="AJ1468" s="45"/>
      <c r="AK1468" s="45"/>
      <c r="AL1468" s="45"/>
    </row>
    <row r="1469" spans="1:38" outlineLevel="2" collapsed="1" x14ac:dyDescent="0.25">
      <c r="A1469" s="45"/>
      <c r="B1469" s="54"/>
      <c r="C1469" s="47">
        <f t="shared" si="354"/>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0"/>
        <v>-4.0000000000000001E-3</v>
      </c>
      <c r="W1469" s="262">
        <f t="shared" si="350"/>
        <v>-4.0000000000000001E-3</v>
      </c>
      <c r="X1469" s="262">
        <f t="shared" si="351"/>
        <v>-4.0000000000000001E-3</v>
      </c>
      <c r="Y1469" s="97">
        <v>-4.0000000000000001E-3</v>
      </c>
      <c r="Z1469" s="262">
        <f t="shared" ref="Z1469:AB1469" si="359">Y1469</f>
        <v>-4.0000000000000001E-3</v>
      </c>
      <c r="AA1469" s="262">
        <f t="shared" si="359"/>
        <v>-4.0000000000000001E-3</v>
      </c>
      <c r="AB1469" s="262">
        <f t="shared" si="359"/>
        <v>-4.0000000000000001E-3</v>
      </c>
      <c r="AC1469" s="76"/>
      <c r="AD1469" s="76"/>
      <c r="AE1469" s="76"/>
      <c r="AF1469" s="97">
        <v>1</v>
      </c>
      <c r="AG1469" s="97">
        <v>1</v>
      </c>
      <c r="AH1469" s="73"/>
      <c r="AI1469" s="57"/>
      <c r="AJ1469" s="45"/>
      <c r="AK1469" s="45"/>
      <c r="AL1469" s="45"/>
    </row>
    <row r="1470" spans="1:38" hidden="1" outlineLevel="3" x14ac:dyDescent="0.25">
      <c r="A1470" s="45"/>
      <c r="B1470" s="54"/>
      <c r="C1470" s="47">
        <f t="shared" si="354"/>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25">
      <c r="A1471" s="45"/>
      <c r="B1471" s="54"/>
      <c r="C1471" s="47">
        <f t="shared" si="354"/>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0">U1471</f>
        <v>-2.75E-2</v>
      </c>
      <c r="W1471" s="262">
        <f t="shared" si="360"/>
        <v>-2.75E-2</v>
      </c>
      <c r="X1471" s="262">
        <f t="shared" ref="X1471" si="361">Y1471</f>
        <v>-2.5499999999999998E-2</v>
      </c>
      <c r="Y1471" s="97">
        <v>-2.5499999999999998E-2</v>
      </c>
      <c r="Z1471" s="262">
        <f t="shared" ref="Z1471:AB1471" si="362">Y1471</f>
        <v>-2.5499999999999998E-2</v>
      </c>
      <c r="AA1471" s="262">
        <f t="shared" si="362"/>
        <v>-2.5499999999999998E-2</v>
      </c>
      <c r="AB1471" s="262">
        <f t="shared" si="362"/>
        <v>-2.5499999999999998E-2</v>
      </c>
      <c r="AC1471" s="76"/>
      <c r="AD1471" s="76"/>
      <c r="AE1471" s="76"/>
      <c r="AF1471" s="97">
        <v>1</v>
      </c>
      <c r="AG1471" s="97">
        <v>1</v>
      </c>
      <c r="AH1471" s="73"/>
      <c r="AI1471" s="57"/>
      <c r="AJ1471" s="45"/>
      <c r="AK1471" s="45"/>
      <c r="AL1471" s="45"/>
    </row>
    <row r="1472" spans="1:38" hidden="1" outlineLevel="3" x14ac:dyDescent="0.25">
      <c r="A1472" s="45"/>
      <c r="B1472" s="54"/>
      <c r="C1472" s="47">
        <f t="shared" si="354"/>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354"/>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25">
      <c r="A1474" s="45"/>
      <c r="B1474" s="54"/>
      <c r="C1474" s="47">
        <f t="shared" si="354"/>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25">
      <c r="A1475" s="45"/>
      <c r="B1475" s="54"/>
      <c r="C1475" s="47">
        <f t="shared" si="354"/>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25">
      <c r="A1476" s="45"/>
      <c r="B1476" s="54"/>
      <c r="C1476" s="47">
        <f t="shared" si="354"/>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25">
      <c r="A1477" s="45"/>
      <c r="B1477" s="54"/>
      <c r="C1477" s="47">
        <f t="shared" ref="C1477" si="363">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4">U1477</f>
        <v>19.482900000000001</v>
      </c>
      <c r="W1477" s="262">
        <f t="shared" si="364"/>
        <v>19.482900000000001</v>
      </c>
      <c r="X1477" s="262">
        <f t="shared" ref="X1477:X1480" si="365">Y1477</f>
        <v>16.702999999999999</v>
      </c>
      <c r="Y1477" s="97">
        <v>16.702999999999999</v>
      </c>
      <c r="Z1477" s="262">
        <f t="shared" ref="Z1477:AB1477" si="366">Y1477</f>
        <v>16.702999999999999</v>
      </c>
      <c r="AA1477" s="262">
        <f t="shared" si="366"/>
        <v>16.702999999999999</v>
      </c>
      <c r="AB1477" s="262">
        <f t="shared" si="366"/>
        <v>16.702999999999999</v>
      </c>
      <c r="AC1477" s="76"/>
      <c r="AD1477" s="76"/>
      <c r="AE1477" s="76"/>
      <c r="AF1477" s="97">
        <v>1</v>
      </c>
      <c r="AG1477" s="97">
        <v>1</v>
      </c>
      <c r="AH1477" s="73"/>
      <c r="AI1477" s="57"/>
      <c r="AJ1477" s="45"/>
      <c r="AK1477" s="45"/>
      <c r="AL1477" s="45"/>
    </row>
    <row r="1478" spans="1:38" outlineLevel="2" x14ac:dyDescent="0.25">
      <c r="A1478" s="45"/>
      <c r="B1478" s="54"/>
      <c r="C1478" s="47">
        <f t="shared" si="343"/>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4"/>
        <v>-9.8000000000000004E-2</v>
      </c>
      <c r="W1478" s="262">
        <f t="shared" si="364"/>
        <v>-9.8000000000000004E-2</v>
      </c>
      <c r="X1478" s="262">
        <f t="shared" si="365"/>
        <v>-3.9480000000000001E-2</v>
      </c>
      <c r="Y1478" s="97">
        <v>-3.9480000000000001E-2</v>
      </c>
      <c r="Z1478" s="262">
        <f t="shared" ref="Z1478:AB1478" si="367">Y1478</f>
        <v>-3.9480000000000001E-2</v>
      </c>
      <c r="AA1478" s="262">
        <f t="shared" si="367"/>
        <v>-3.9480000000000001E-2</v>
      </c>
      <c r="AB1478" s="262">
        <f t="shared" si="367"/>
        <v>-3.9480000000000001E-2</v>
      </c>
      <c r="AC1478" s="76"/>
      <c r="AD1478" s="97" t="s">
        <v>2913</v>
      </c>
      <c r="AE1478" s="76"/>
      <c r="AF1478" s="97">
        <v>1</v>
      </c>
      <c r="AG1478" s="97">
        <v>1</v>
      </c>
      <c r="AH1478" s="73"/>
      <c r="AI1478" s="57"/>
      <c r="AJ1478" s="45"/>
      <c r="AK1478" s="45"/>
      <c r="AL1478" s="45"/>
    </row>
    <row r="1479" spans="1:38" outlineLevel="2" collapsed="1" x14ac:dyDescent="0.25">
      <c r="A1479" s="45"/>
      <c r="B1479" s="54"/>
      <c r="C1479" s="47">
        <f t="shared" si="343"/>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4"/>
        <v>0</v>
      </c>
      <c r="W1479" s="262">
        <f t="shared" si="364"/>
        <v>0</v>
      </c>
      <c r="X1479" s="262">
        <f t="shared" si="365"/>
        <v>0</v>
      </c>
      <c r="Y1479" s="97">
        <v>0</v>
      </c>
      <c r="Z1479" s="262">
        <f t="shared" ref="Z1479:AB1479" si="368">Y1479</f>
        <v>0</v>
      </c>
      <c r="AA1479" s="262">
        <f t="shared" si="368"/>
        <v>0</v>
      </c>
      <c r="AB1479" s="262">
        <f t="shared" si="368"/>
        <v>0</v>
      </c>
      <c r="AC1479" s="76"/>
      <c r="AD1479" s="76"/>
      <c r="AE1479" s="76"/>
      <c r="AF1479" s="97">
        <v>1</v>
      </c>
      <c r="AG1479" s="97">
        <v>1</v>
      </c>
      <c r="AH1479" s="73"/>
      <c r="AI1479" s="57"/>
      <c r="AJ1479" s="45"/>
      <c r="AK1479" s="45"/>
      <c r="AL1479" s="45"/>
    </row>
    <row r="1480" spans="1:38" hidden="1" outlineLevel="3" collapsed="1" x14ac:dyDescent="0.25">
      <c r="A1480" s="45"/>
      <c r="B1480" s="54"/>
      <c r="C1480" s="47">
        <f t="shared" ref="C1480:C1489" si="369">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4"/>
        <v>0</v>
      </c>
      <c r="W1480" s="262">
        <f t="shared" si="364"/>
        <v>0</v>
      </c>
      <c r="X1480" s="262">
        <f t="shared" si="365"/>
        <v>0</v>
      </c>
      <c r="Y1480" s="97">
        <v>0</v>
      </c>
      <c r="Z1480" s="262">
        <f t="shared" ref="Z1480:AB1480" si="370">Y1480</f>
        <v>0</v>
      </c>
      <c r="AA1480" s="262">
        <f t="shared" si="370"/>
        <v>0</v>
      </c>
      <c r="AB1480" s="262">
        <f t="shared" si="370"/>
        <v>0</v>
      </c>
      <c r="AC1480" s="76"/>
      <c r="AD1480" s="76"/>
      <c r="AE1480" s="76"/>
      <c r="AF1480" s="97">
        <v>1</v>
      </c>
      <c r="AG1480" s="97">
        <v>1</v>
      </c>
      <c r="AH1480" s="73"/>
      <c r="AI1480" s="57"/>
      <c r="AJ1480" s="45"/>
      <c r="AK1480" s="45"/>
      <c r="AL1480" s="45"/>
    </row>
    <row r="1481" spans="1:38" hidden="1" outlineLevel="3" x14ac:dyDescent="0.25">
      <c r="A1481" s="45"/>
      <c r="B1481" s="54"/>
      <c r="C1481" s="47">
        <f t="shared" si="369"/>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25">
      <c r="A1482" s="45"/>
      <c r="B1482" s="54"/>
      <c r="C1482" s="47">
        <f t="shared" si="369"/>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1">U1482</f>
        <v>0</v>
      </c>
      <c r="W1482" s="262">
        <f t="shared" si="371"/>
        <v>0</v>
      </c>
      <c r="X1482" s="262">
        <f t="shared" ref="X1482" si="372">Y1482</f>
        <v>0</v>
      </c>
      <c r="Y1482" s="97">
        <v>0</v>
      </c>
      <c r="Z1482" s="262">
        <f t="shared" ref="Z1482:AB1482" si="373">Y1482</f>
        <v>0</v>
      </c>
      <c r="AA1482" s="262">
        <f t="shared" si="373"/>
        <v>0</v>
      </c>
      <c r="AB1482" s="262">
        <f t="shared" si="373"/>
        <v>0</v>
      </c>
      <c r="AC1482" s="76"/>
      <c r="AD1482" s="76"/>
      <c r="AE1482" s="76"/>
      <c r="AF1482" s="97">
        <v>1</v>
      </c>
      <c r="AG1482" s="97">
        <v>1</v>
      </c>
      <c r="AH1482" s="73"/>
      <c r="AI1482" s="57"/>
      <c r="AJ1482" s="45"/>
      <c r="AK1482" s="45"/>
      <c r="AL1482" s="45"/>
    </row>
    <row r="1483" spans="1:38" hidden="1" outlineLevel="3" x14ac:dyDescent="0.25">
      <c r="A1483" s="45"/>
      <c r="B1483" s="54"/>
      <c r="C1483" s="47">
        <f t="shared" si="369"/>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25">
      <c r="A1484" s="45"/>
      <c r="B1484" s="54"/>
      <c r="C1484" s="47">
        <f t="shared" si="369"/>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4">U1484</f>
        <v>-3.7749999999999999E-2</v>
      </c>
      <c r="W1484" s="262">
        <f t="shared" si="374"/>
        <v>-3.7749999999999999E-2</v>
      </c>
      <c r="X1484" s="262">
        <f t="shared" ref="X1484" si="375">Y1484</f>
        <v>-2.775E-2</v>
      </c>
      <c r="Y1484" s="97">
        <v>-2.775E-2</v>
      </c>
      <c r="Z1484" s="262">
        <f t="shared" ref="Z1484:AB1484" si="376">Y1484</f>
        <v>-2.775E-2</v>
      </c>
      <c r="AA1484" s="262">
        <f t="shared" si="376"/>
        <v>-2.775E-2</v>
      </c>
      <c r="AB1484" s="262">
        <f t="shared" si="376"/>
        <v>-2.775E-2</v>
      </c>
      <c r="AC1484" s="76"/>
      <c r="AD1484" s="76"/>
      <c r="AE1484" s="76"/>
      <c r="AF1484" s="97">
        <v>1</v>
      </c>
      <c r="AG1484" s="97">
        <v>1</v>
      </c>
      <c r="AH1484" s="73"/>
      <c r="AI1484" s="57"/>
      <c r="AJ1484" s="45"/>
      <c r="AK1484" s="45"/>
      <c r="AL1484" s="45"/>
    </row>
    <row r="1485" spans="1:38" hidden="1" outlineLevel="3" x14ac:dyDescent="0.25">
      <c r="A1485" s="45"/>
      <c r="B1485" s="54"/>
      <c r="C1485" s="47">
        <f t="shared" si="369"/>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25">
      <c r="A1486" s="45"/>
      <c r="B1486" s="54"/>
      <c r="C1486" s="47">
        <f t="shared" si="369"/>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77">U1486</f>
        <v>0.05</v>
      </c>
      <c r="W1486" s="262">
        <f t="shared" ref="W1486" si="378">V1486</f>
        <v>0.05</v>
      </c>
      <c r="X1486" s="262">
        <f t="shared" ref="X1486" si="379">Y1486</f>
        <v>0</v>
      </c>
      <c r="Y1486" s="97">
        <v>0</v>
      </c>
      <c r="Z1486" s="262">
        <f t="shared" ref="Z1486:Z1487" si="380">Y1486</f>
        <v>0</v>
      </c>
      <c r="AA1486" s="262">
        <f t="shared" ref="AA1486:AA1487" si="381">Z1486</f>
        <v>0</v>
      </c>
      <c r="AB1486" s="262">
        <f t="shared" ref="AB1486:AB1487" si="382">AA1486</f>
        <v>0</v>
      </c>
      <c r="AC1486" s="76"/>
      <c r="AD1486" s="76"/>
      <c r="AE1486" s="76"/>
      <c r="AF1486" s="76">
        <v>1</v>
      </c>
      <c r="AG1486" s="76">
        <v>1</v>
      </c>
      <c r="AH1486" s="73"/>
      <c r="AI1486" s="57"/>
      <c r="AJ1486" s="45"/>
      <c r="AK1486" s="45"/>
      <c r="AL1486" s="45"/>
    </row>
    <row r="1487" spans="1:38" outlineLevel="2" x14ac:dyDescent="0.25">
      <c r="A1487" s="45"/>
      <c r="B1487" s="54"/>
      <c r="C1487" s="47">
        <f t="shared" si="369"/>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3">U1487</f>
        <v>-9.3500000000000007E-3</v>
      </c>
      <c r="W1487" s="262">
        <f t="shared" ref="W1487" si="384">V1487</f>
        <v>-9.3500000000000007E-3</v>
      </c>
      <c r="X1487" s="262">
        <f t="shared" ref="X1487" si="385">Y1487</f>
        <v>-9.3500000000000007E-3</v>
      </c>
      <c r="Y1487" s="97">
        <v>-9.3500000000000007E-3</v>
      </c>
      <c r="Z1487" s="262">
        <f t="shared" si="380"/>
        <v>-9.3500000000000007E-3</v>
      </c>
      <c r="AA1487" s="262">
        <f t="shared" si="381"/>
        <v>-9.3500000000000007E-3</v>
      </c>
      <c r="AB1487" s="262">
        <f t="shared" si="382"/>
        <v>-9.3500000000000007E-3</v>
      </c>
      <c r="AC1487" s="76"/>
      <c r="AD1487" s="76"/>
      <c r="AE1487" s="76"/>
      <c r="AF1487" s="76">
        <v>1</v>
      </c>
      <c r="AG1487" s="76">
        <v>1</v>
      </c>
      <c r="AH1487" s="73"/>
      <c r="AI1487" s="57"/>
      <c r="AJ1487" s="45"/>
      <c r="AK1487" s="45"/>
      <c r="AL1487" s="45"/>
    </row>
    <row r="1488" spans="1:38" outlineLevel="2" x14ac:dyDescent="0.25">
      <c r="A1488" s="45"/>
      <c r="B1488" s="54"/>
      <c r="C1488" s="47">
        <f t="shared" si="369"/>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86">U1488</f>
        <v>-7.0369200000000003E-3</v>
      </c>
      <c r="W1488" s="262">
        <f t="shared" ref="W1488:W1489" si="387">V1488</f>
        <v>-7.0369200000000003E-3</v>
      </c>
      <c r="X1488" s="262">
        <f t="shared" ref="X1488:X1489" si="388">Y1488</f>
        <v>-7.0369200000000003E-3</v>
      </c>
      <c r="Y1488" s="97">
        <v>-7.0369200000000003E-3</v>
      </c>
      <c r="Z1488" s="262">
        <f t="shared" ref="Z1488" si="389">Y1488</f>
        <v>-7.0369200000000003E-3</v>
      </c>
      <c r="AA1488" s="262">
        <f t="shared" ref="AA1488" si="390">Z1488</f>
        <v>-7.0369200000000003E-3</v>
      </c>
      <c r="AB1488" s="262">
        <f t="shared" ref="AB1488" si="391">AA1488</f>
        <v>-7.0369200000000003E-3</v>
      </c>
      <c r="AC1488" s="76"/>
      <c r="AD1488" s="76"/>
      <c r="AE1488" s="76"/>
      <c r="AF1488" s="76">
        <v>1</v>
      </c>
      <c r="AG1488" s="76">
        <v>1</v>
      </c>
      <c r="AH1488" s="73"/>
      <c r="AI1488" s="57"/>
      <c r="AJ1488" s="45"/>
      <c r="AK1488" s="45"/>
      <c r="AL1488" s="45"/>
    </row>
    <row r="1489" spans="1:38" outlineLevel="2" x14ac:dyDescent="0.25">
      <c r="A1489" s="45"/>
      <c r="B1489" s="54"/>
      <c r="C1489" s="47">
        <f t="shared" si="369"/>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86"/>
        <v>7.4569999999999999E-5</v>
      </c>
      <c r="W1489" s="262">
        <f t="shared" si="387"/>
        <v>7.4569999999999999E-5</v>
      </c>
      <c r="X1489" s="262">
        <f t="shared" si="388"/>
        <v>7.4569999999999999E-5</v>
      </c>
      <c r="Y1489" s="97">
        <v>7.4569999999999999E-5</v>
      </c>
      <c r="Z1489" s="262">
        <f t="shared" ref="Z1489" si="392">Y1489</f>
        <v>7.4569999999999999E-5</v>
      </c>
      <c r="AA1489" s="262">
        <f t="shared" ref="AA1489" si="393">Z1489</f>
        <v>7.4569999999999999E-5</v>
      </c>
      <c r="AB1489" s="262">
        <f t="shared" ref="AB1489" si="394">AA1489</f>
        <v>7.4569999999999999E-5</v>
      </c>
      <c r="AC1489" s="76"/>
      <c r="AD1489" s="76"/>
      <c r="AE1489" s="76"/>
      <c r="AF1489" s="76">
        <v>1</v>
      </c>
      <c r="AG1489" s="76">
        <v>1</v>
      </c>
      <c r="AH1489" s="73"/>
      <c r="AI1489" s="57"/>
      <c r="AJ1489" s="45"/>
      <c r="AK1489" s="45"/>
      <c r="AL1489" s="45"/>
    </row>
    <row r="1490" spans="1:38" outlineLevel="2" x14ac:dyDescent="0.25">
      <c r="A1490" s="45"/>
      <c r="B1490" s="54"/>
      <c r="C1490" s="47">
        <f t="shared" ref="C1490" si="395">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396">U1490</f>
        <v>-1.8110552</v>
      </c>
      <c r="W1490" s="262">
        <f t="shared" si="396"/>
        <v>-1.8110552</v>
      </c>
      <c r="X1490" s="262">
        <f t="shared" ref="X1490" si="397">Y1490</f>
        <v>-0.49941732500000002</v>
      </c>
      <c r="Y1490" s="97">
        <v>-0.49941732500000002</v>
      </c>
      <c r="Z1490" s="262">
        <f t="shared" ref="Z1490:AB1490" si="398">Y1490</f>
        <v>-0.49941732500000002</v>
      </c>
      <c r="AA1490" s="262">
        <f t="shared" si="398"/>
        <v>-0.49941732500000002</v>
      </c>
      <c r="AB1490" s="262">
        <f t="shared" si="398"/>
        <v>-0.49941732500000002</v>
      </c>
      <c r="AC1490" s="76"/>
      <c r="AD1490" s="97" t="s">
        <v>2846</v>
      </c>
      <c r="AE1490" s="76"/>
      <c r="AF1490" s="97">
        <v>1</v>
      </c>
      <c r="AG1490" s="97">
        <v>1</v>
      </c>
      <c r="AH1490" s="73"/>
      <c r="AI1490" s="57"/>
      <c r="AJ1490" s="45"/>
      <c r="AK1490" s="45"/>
      <c r="AL1490" s="45"/>
    </row>
    <row r="1491" spans="1:38" outlineLevel="2" x14ac:dyDescent="0.2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2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0999999999999996" hidden="1" customHeight="1" outlineLevel="3" x14ac:dyDescent="0.2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0999999999999996" customHeight="1" outlineLevel="2" x14ac:dyDescent="0.2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2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2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2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2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2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0999999999999996" hidden="1" customHeight="1" outlineLevel="3" x14ac:dyDescent="0.2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0999999999999996" customHeight="1" outlineLevel="2" x14ac:dyDescent="0.2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0999999999999996" customHeight="1" outlineLevel="1" x14ac:dyDescent="0.2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0999999999999996" customHeight="1" x14ac:dyDescent="0.2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2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2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2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2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2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2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2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2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2458</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2469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2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2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2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2883</v>
      </c>
      <c r="B16">
        <v>188000</v>
      </c>
      <c r="C16" s="44">
        <v>1</v>
      </c>
      <c r="D16" s="44">
        <v>0</v>
      </c>
      <c r="E16" s="44">
        <f>1-C16-D16</f>
        <v>0</v>
      </c>
    </row>
    <row r="17" spans="1:5" x14ac:dyDescent="0.25">
      <c r="A17" t="s">
        <v>2881</v>
      </c>
      <c r="B17">
        <v>87000</v>
      </c>
      <c r="C17" s="44">
        <v>1</v>
      </c>
      <c r="D17" s="44">
        <v>0</v>
      </c>
      <c r="E17" s="44">
        <f t="shared" ref="E17:E30" si="0">1-C17-D17</f>
        <v>0</v>
      </c>
    </row>
    <row r="18" spans="1:5" x14ac:dyDescent="0.25">
      <c r="A18" t="s">
        <v>2882</v>
      </c>
      <c r="B18">
        <v>297000</v>
      </c>
      <c r="C18" s="44">
        <v>0</v>
      </c>
      <c r="D18" s="44">
        <v>1</v>
      </c>
      <c r="E18" s="44">
        <f t="shared" si="0"/>
        <v>0</v>
      </c>
    </row>
    <row r="19" spans="1:5" x14ac:dyDescent="0.25">
      <c r="A19" t="s">
        <v>162</v>
      </c>
      <c r="B19">
        <v>30000</v>
      </c>
      <c r="C19" s="44">
        <v>0</v>
      </c>
      <c r="D19" s="44">
        <v>1</v>
      </c>
      <c r="E19" s="44">
        <f t="shared" si="0"/>
        <v>0</v>
      </c>
    </row>
    <row r="20" spans="1:5" x14ac:dyDescent="0.25">
      <c r="A20" t="s">
        <v>2884</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2886</v>
      </c>
      <c r="B27">
        <v>78000</v>
      </c>
      <c r="C27" s="44">
        <v>0</v>
      </c>
      <c r="D27" s="44">
        <v>0</v>
      </c>
      <c r="E27" s="44">
        <f t="shared" si="0"/>
        <v>1</v>
      </c>
    </row>
    <row r="28" spans="1:5" x14ac:dyDescent="0.25">
      <c r="A28" t="s">
        <v>34</v>
      </c>
      <c r="B28">
        <v>22000</v>
      </c>
      <c r="C28" s="44">
        <v>0</v>
      </c>
      <c r="D28" s="44">
        <v>0</v>
      </c>
      <c r="E28" s="44">
        <f t="shared" si="0"/>
        <v>1</v>
      </c>
    </row>
    <row r="29" spans="1:5" x14ac:dyDescent="0.25">
      <c r="A29" t="s">
        <v>2885</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405</vt:i4>
      </vt:variant>
    </vt:vector>
  </HeadingPairs>
  <TitlesOfParts>
    <vt:vector size="416"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2023-11-02T07:44:10Z</dcterms:modified>
</cp:coreProperties>
</file>