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9BBE3F11-C45F-41CD-9523-58D44ED044F2}" xr6:coauthVersionLast="47" xr6:coauthVersionMax="47" xr10:uidLastSave="{00000000-0000-0000-0000-000000000000}"/>
  <bookViews>
    <workbookView xWindow="81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Parameters!$V$688</definedName>
    <definedName name="i_b0_pos">Parameters!$W$688</definedName>
    <definedName name="i_b0_propn_b0t" localSheetId="4">CropResidue!$J$229:$AK$234</definedName>
    <definedName name="i_b1_pos">Parameters!$W$908</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62" i="22" l="1"/>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AK262"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J260"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4" i="1"/>
  <c r="M54"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K61" i="1" l="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61" i="22" l="1"/>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AB67" i="14"/>
  <c r="AA67" i="14"/>
  <c r="Z67" i="14"/>
  <c r="Y67" i="14"/>
  <c r="X67" i="14"/>
  <c r="W67" i="14"/>
  <c r="V67" i="14"/>
  <c r="U67"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V905" i="14"/>
  <c r="V904" i="14"/>
  <c r="V1510" i="14"/>
  <c r="V1504" i="14"/>
  <c r="V1502" i="14"/>
  <c r="V1500" i="14"/>
  <c r="V1499" i="14"/>
  <c r="V1498" i="14"/>
  <c r="Z904" i="14" l="1"/>
  <c r="AA904" i="14" s="1"/>
  <c r="AB904" i="14" s="1"/>
  <c r="X904" i="14"/>
  <c r="W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W1289" i="14" s="1"/>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W906" i="14"/>
  <c r="W905" i="14"/>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W51" i="14"/>
  <c r="W50"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W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L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60"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<sst xmlns="http://schemas.openxmlformats.org/spreadsheetml/2006/main" count="5656" uniqueCount="3295">
  <si>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</si>
  <si>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</si>
  <si>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</si>
  <si>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</si>
  <si>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</si>
  <si>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</si>
  <si>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</si>
  <si>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</si>
  <si>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</si>
  <si>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</si>
  <si>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</si>
  <si>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</si>
  <si>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</si>
  <si>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</si>
  <si>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</si>
  <si>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</si>
  <si>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</si>
  <si>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</si>
  <si>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</si>
  <si>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</si>
  <si>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</si>
  <si>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</si>
  <si>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</si>
  <si>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</si>
  <si>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</si>
  <si>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</si>
  <si>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</si>
  <si>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</si>
  <si>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</si>
  <si>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</si>
  <si>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</si>
  <si>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</si>
  <si>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</si>
  <si>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</si>
  <si>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</si>
  <si>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</si>
  <si>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</si>
  <si>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</si>
  <si>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</si>
  <si>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</si>
  <si>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</si>
  <si>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</si>
  <si>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</si>
  <si>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</si>
  <si>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</si>
  <si>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</si>
  <si>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</si>
  <si>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</si>
  <si>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</si>
  <si>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</si>
  <si>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</si>
  <si>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</si>
  <si>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</si>
  <si>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</si>
  <si>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</si>
  <si>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</si>
  <si>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</si>
  <si>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</si>
  <si>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</si>
  <si>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</si>
  <si>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</si>
  <si>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</si>
  <si>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</si>
  <si>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</si>
  <si>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</si>
  <si>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</si>
  <si>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</si>
  <si>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</si>
  <si>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</si>
  <si>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</si>
  <si>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</si>
  <si>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</si>
  <si>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</si>
  <si>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</si>
  <si>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</si>
  <si>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</si>
  <si>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</si>
  <si>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</si>
  <si>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</si>
  <si>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</si>
  <si>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</si>
  <si>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</si>
  <si>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</si>
  <si>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</si>
  <si>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</si>
  <si>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</si>
  <si>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</si>
  <si>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</si>
  <si>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</si>
  <si>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</si>
  <si>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</si>
  <si>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</si>
  <si>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</si>
  <si>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</si>
  <si>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</si>
  <si>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</si>
  <si>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</si>
  <si>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</si>
  <si>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</si>
  <si>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</si>
  <si>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</si>
  <si>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</si>
  <si>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</si>
  <si>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</si>
  <si>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</si>
  <si>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</si>
  <si>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</si>
  <si>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</si>
  <si>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</si>
  <si>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</si>
  <si>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</si>
  <si>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</si>
  <si>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</si>
  <si>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</si>
  <si>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</si>
  <si>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</si>
  <si>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</si>
  <si>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</si>
  <si>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</si>
  <si>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</si>
  <si>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</si>
  <si>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</si>
  <si>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</si>
  <si>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</si>
  <si>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</si>
  <si>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</si>
  <si>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</si>
  <si>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</si>
  <si>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</si>
  <si>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</si>
  <si>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</si>
  <si>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</si>
  <si>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</si>
  <si>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</si>
  <si>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</si>
  <si>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</si>
  <si>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</si>
  <si>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</si>
  <si>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</si>
  <si>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</si>
  <si>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</si>
  <si>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</si>
  <si>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</si>
  <si>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</si>
  <si>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</si>
  <si>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</si>
  <si>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</si>
  <si>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</si>
  <si>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</si>
  <si>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</si>
  <si>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</si>
  <si>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</si>
  <si>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</si>
  <si>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</si>
  <si>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</si>
  <si>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</si>
  <si>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</si>
  <si>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</si>
  <si>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</si>
  <si>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</si>
  <si>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</si>
  <si>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</si>
  <si>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</si>
  <si>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</si>
  <si>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</si>
  <si>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</si>
  <si>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</si>
  <si>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</si>
  <si>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</si>
  <si>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</si>
  <si>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</si>
  <si>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</si>
  <si>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</si>
  <si>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</si>
  <si>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</si>
  <si>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</si>
  <si>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</si>
  <si>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</si>
  <si>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</si>
  <si>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</si>
  <si>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</si>
  <si>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</si>
  <si>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</si>
  <si>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</si>
  <si>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</si>
  <si>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</si>
  <si>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</si>
  <si>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</si>
  <si>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</si>
  <si>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</si>
  <si>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</si>
  <si>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</si>
  <si>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</si>
  <si>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</si>
  <si>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</si>
  <si>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</si>
  <si>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</si>
  <si>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</si>
  <si>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</si>
  <si>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</si>
  <si>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</si>
  <si>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</si>
  <si>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</si>
  <si>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</si>
  <si>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</si>
  <si>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</si>
  <si>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</si>
  <si>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</si>
  <si>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</si>
  <si>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</si>
  <si>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</si>
  <si>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</si>
  <si>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</si>
  <si>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</si>
  <si>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</si>
  <si>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</si>
  <si>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</si>
  <si>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</si>
  <si>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</si>
  <si>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</si>
  <si>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</si>
  <si>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</si>
  <si>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</si>
  <si>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</si>
  <si>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</si>
  <si>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</si>
  <si>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</si>
  <si>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</si>
  <si>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</si>
  <si>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</si>
  <si>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</si>
  <si>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</si>
  <si>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</si>
  <si>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</si>
  <si>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</si>
  <si>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</si>
  <si>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</si>
  <si>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</si>
  <si>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</si>
  <si>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</si>
  <si>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</si>
  <si>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</si>
  <si>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</si>
  <si>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</si>
  <si>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</si>
  <si>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</si>
  <si>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</si>
  <si>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</si>
  <si>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</si>
  <si>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</si>
  <si>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</si>
  <si>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</si>
  <si>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</si>
  <si>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</si>
  <si>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</si>
  <si>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</si>
  <si>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</si>
  <si>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</si>
  <si>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</si>
  <si>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</si>
  <si>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</si>
  <si>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</si>
  <si>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</si>
  <si>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</si>
  <si>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</si>
  <si>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</si>
  <si>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</si>
  <si>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</si>
  <si>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</si>
  <si>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</si>
  <si>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</si>
  <si>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</si>
  <si>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</si>
  <si>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</si>
  <si>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</si>
  <si>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</si>
  <si>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</si>
  <si>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</si>
  <si>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</si>
  <si>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</si>
  <si>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</si>
  <si>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</si>
  <si>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</si>
  <si>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</si>
  <si>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</si>
  <si>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</si>
  <si>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</si>
  <si>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</si>
  <si>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</si>
  <si>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</si>
  <si>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</si>
  <si>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</si>
  <si>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</si>
  <si>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</si>
  <si>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</si>
  <si>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</si>
  <si>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</si>
  <si>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</si>
  <si>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</si>
  <si>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</si>
  <si>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</si>
  <si>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</si>
  <si>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</si>
  <si>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</si>
  <si>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</si>
  <si>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</si>
  <si>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</si>
  <si>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</si>
  <si>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</si>
  <si>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</si>
  <si>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</si>
  <si>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</si>
  <si>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</si>
  <si>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</si>
  <si>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</si>
  <si>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</si>
  <si>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</si>
  <si>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</si>
  <si>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</si>
  <si>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</si>
  <si>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</si>
  <si>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</si>
  <si>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</si>
  <si>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</si>
  <si>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</si>
  <si>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</si>
  <si>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</si>
  <si>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</si>
  <si>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</si>
  <si>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</si>
  <si>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</si>
  <si>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</si>
  <si>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</si>
  <si>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</si>
  <si>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</si>
  <si>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</si>
  <si>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</si>
  <si>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</si>
  <si>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</si>
  <si>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</si>
  <si>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</si>
  <si>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</si>
  <si>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</si>
  <si>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</si>
  <si>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</si>
  <si>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</si>
  <si>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</si>
  <si>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</si>
  <si>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</si>
  <si>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</si>
  <si>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</si>
  <si>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</si>
  <si>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</si>
  <si>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</si>
  <si>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</si>
  <si>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</si>
  <si>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</si>
  <si>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</si>
  <si>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</si>
  <si>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</si>
  <si>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</si>
  <si>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</si>
  <si>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</si>
  <si>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</si>
  <si>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</si>
  <si>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</si>
  <si>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</si>
  <si>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</si>
  <si>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</si>
  <si>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</si>
  <si>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</si>
  <si>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</si>
  <si>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</si>
  <si>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</si>
  <si>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</si>
  <si>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</si>
  <si>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</si>
  <si>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</si>
  <si>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</si>
  <si>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</si>
  <si>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</si>
  <si>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</si>
  <si>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</si>
  <si>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</si>
  <si>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</si>
  <si>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</si>
  <si>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</si>
  <si>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</si>
  <si>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</si>
  <si>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</si>
  <si>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</si>
  <si>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</si>
  <si>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</si>
  <si>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</si>
  <si>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</si>
  <si>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</si>
  <si>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</si>
  <si>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</si>
  <si>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</si>
  <si>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</si>
  <si>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</si>
  <si>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</si>
  <si>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</si>
  <si>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</si>
  <si>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</si>
  <si>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</si>
  <si>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</si>
  <si>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</si>
  <si>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</si>
  <si>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</si>
  <si>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</si>
  <si>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</si>
  <si>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</si>
  <si>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</si>
  <si>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</si>
  <si>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</si>
  <si>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</si>
  <si>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</si>
  <si>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</si>
  <si>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</si>
  <si>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</si>
  <si>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</si>
  <si>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</si>
  <si>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</si>
  <si>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</si>
  <si>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</si>
  <si>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</si>
  <si>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</si>
  <si>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</si>
  <si>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</si>
  <si>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</si>
  <si>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</si>
  <si>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</si>
  <si>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</si>
  <si>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</si>
  <si>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</si>
  <si>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</si>
  <si>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</si>
  <si>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</si>
  <si>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</si>
  <si>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</si>
  <si>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</si>
  <si>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</si>
  <si>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</si>
  <si>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</si>
  <si>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</si>
  <si>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</si>
  <si>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</si>
  <si>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</si>
  <si>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</si>
  <si>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</si>
  <si>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</si>
  <si>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</si>
  <si>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</si>
  <si>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</si>
  <si>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</si>
  <si>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</si>
  <si>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</si>
  <si>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</si>
  <si>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</si>
  <si>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</si>
  <si>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</si>
  <si>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</si>
  <si>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</si>
  <si>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</si>
  <si>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</si>
  <si>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</si>
  <si>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</si>
  <si>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</si>
  <si>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</si>
  <si>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</si>
  <si>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</si>
  <si>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</si>
  <si>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</si>
  <si>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</si>
  <si>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</si>
  <si>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</si>
  <si>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</si>
  <si>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</si>
  <si>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</si>
  <si>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</si>
  <si>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</si>
  <si>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</si>
  <si>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</si>
  <si>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</si>
  <si>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</si>
  <si>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</si>
  <si>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</si>
  <si>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</si>
  <si>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</si>
  <si>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</si>
  <si>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</si>
  <si>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</si>
  <si>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</si>
  <si>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</si>
  <si>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</si>
  <si>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</si>
  <si>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</si>
  <si>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</si>
  <si>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</si>
  <si>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</si>
  <si>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</si>
  <si>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</si>
  <si>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</si>
  <si>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</si>
  <si>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</si>
  <si>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</si>
  <si>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</si>
  <si>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</si>
  <si>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</si>
  <si>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</si>
  <si>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</si>
  <si>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</si>
  <si>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</si>
  <si>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</si>
  <si>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</si>
  <si>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</si>
  <si>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</si>
  <si>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</si>
  <si>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</si>
  <si>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</si>
  <si>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</si>
  <si>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</si>
  <si>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</si>
  <si>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</si>
  <si>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</si>
  <si>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</si>
  <si>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</si>
  <si>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</si>
  <si>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</si>
  <si>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</si>
  <si>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</si>
  <si>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</si>
  <si>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</si>
  <si>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</si>
  <si>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</si>
  <si>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</si>
  <si>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</si>
  <si>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</si>
  <si>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</si>
  <si>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</si>
  <si>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</si>
  <si>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</si>
  <si>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</si>
  <si>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</si>
  <si>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</si>
  <si>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</si>
  <si>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</si>
  <si>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</si>
  <si>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</si>
  <si>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</si>
  <si>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</si>
  <si>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</si>
  <si>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</si>
  <si>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</si>
  <si>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</si>
  <si>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</si>
  <si>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</si>
  <si>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</si>
  <si>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</si>
  <si>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</si>
  <si>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</si>
  <si>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</si>
  <si>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</si>
  <si>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</si>
  <si>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</si>
  <si>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</si>
  <si>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</si>
  <si>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</si>
  <si>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</si>
  <si>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</si>
  <si>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</si>
  <si>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</si>
  <si>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</si>
  <si>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</si>
  <si>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</si>
  <si>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</si>
  <si>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</si>
  <si>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</si>
  <si>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</si>
  <si>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</si>
  <si>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</si>
  <si>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</si>
  <si>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</si>
  <si>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</si>
  <si>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</si>
  <si>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</si>
  <si>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</si>
  <si>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</si>
  <si>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</si>
  <si>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</si>
  <si>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</si>
  <si>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</si>
  <si>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</si>
  <si>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</si>
  <si>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</si>
  <si>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</si>
  <si>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</si>
  <si>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</si>
  <si>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</si>
  <si>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</si>
  <si>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</si>
  <si>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</si>
  <si>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</si>
  <si>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</si>
  <si>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</si>
  <si>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</si>
  <si>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</si>
  <si>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</si>
  <si>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</si>
  <si>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</si>
  <si>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</si>
  <si>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</si>
  <si>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</si>
  <si>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</si>
  <si>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</si>
  <si>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</si>
  <si>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</si>
  <si>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</si>
  <si>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</si>
  <si>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</si>
  <si>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</si>
  <si>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</si>
  <si>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</si>
  <si>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</si>
  <si>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</si>
  <si>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</si>
  <si>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</si>
  <si>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</si>
  <si>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</si>
  <si>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</si>
  <si>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</si>
  <si>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</si>
  <si>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</si>
  <si>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</si>
  <si>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</si>
  <si>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</si>
  <si>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</si>
  <si>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</si>
  <si>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</si>
  <si>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</si>
  <si>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</si>
  <si>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</si>
  <si>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</si>
  <si>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</si>
  <si>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</si>
  <si>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</si>
  <si>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</si>
  <si>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</si>
  <si>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</si>
  <si>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</si>
  <si>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</si>
  <si>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</si>
  <si>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</si>
  <si>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</si>
  <si>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</si>
  <si>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</si>
  <si>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</si>
  <si>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</si>
  <si>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</si>
  <si>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</si>
  <si>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</si>
  <si>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</si>
  <si>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</si>
  <si>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</si>
  <si>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</si>
  <si>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</si>
  <si>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</si>
  <si>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</si>
  <si>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</si>
  <si>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</si>
  <si>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</si>
  <si>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</si>
  <si>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</si>
  <si>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</si>
  <si>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</si>
  <si>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</si>
  <si>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</si>
  <si>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</si>
  <si>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</si>
  <si>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</si>
  <si>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</si>
  <si>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</si>
  <si>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</si>
  <si>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</si>
  <si>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</si>
  <si>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</si>
  <si>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</si>
  <si>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</si>
  <si>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</si>
  <si>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</si>
  <si>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</si>
  <si>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</si>
  <si>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</si>
  <si>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</si>
  <si>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</si>
  <si>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</si>
  <si>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</si>
  <si>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</si>
  <si>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</si>
  <si>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</si>
  <si>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</si>
  <si>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</si>
  <si>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</si>
  <si>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</si>
  <si>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</si>
  <si>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</si>
  <si>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</si>
  <si>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</si>
  <si>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</si>
  <si>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</si>
  <si>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</si>
  <si>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</si>
  <si>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</si>
  <si>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</si>
  <si>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</si>
  <si>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</si>
  <si>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</si>
  <si>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</si>
  <si>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</si>
  <si>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</si>
  <si>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</si>
  <si>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</si>
  <si>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</si>
  <si>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</si>
  <si>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</si>
  <si>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</si>
  <si>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</si>
  <si>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</si>
  <si>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</si>
  <si>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</si>
  <si>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</si>
  <si>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</si>
  <si>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</si>
  <si>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</si>
  <si>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</si>
  <si>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</si>
  <si>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</si>
  <si>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</si>
  <si>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</si>
  <si>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</si>
  <si>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</si>
  <si>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</si>
  <si>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</si>
  <si>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</si>
  <si>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</si>
  <si>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</si>
  <si>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</si>
  <si>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</si>
  <si>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</si>
  <si>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</si>
  <si>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</si>
  <si>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</si>
  <si>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</si>
  <si>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</si>
  <si>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</si>
  <si>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</si>
  <si>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</si>
  <si>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</si>
  <si>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</si>
  <si>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</si>
  <si>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</si>
  <si>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</si>
  <si>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</si>
  <si>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</si>
  <si>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</si>
  <si>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</si>
  <si>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</si>
  <si>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</si>
  <si>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</si>
  <si>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</si>
  <si>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</si>
  <si>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</si>
  <si>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</si>
  <si>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</si>
  <si>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</si>
  <si>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</si>
  <si>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</si>
  <si>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</si>
  <si>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</si>
  <si>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</si>
  <si>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</si>
  <si>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</si>
  <si>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</si>
  <si>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</si>
  <si>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</si>
  <si>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</si>
  <si>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</si>
  <si>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</si>
  <si>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</si>
  <si>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</si>
  <si>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</si>
  <si>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</si>
  <si>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</si>
  <si>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</si>
  <si>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</si>
  <si>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</si>
  <si>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</si>
  <si>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</si>
  <si>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</si>
  <si>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</si>
  <si>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</si>
  <si>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</si>
  <si>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</si>
  <si>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</si>
  <si>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</si>
  <si>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</si>
  <si>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</si>
  <si>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</si>
  <si>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</si>
  <si>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</si>
  <si>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</si>
  <si>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</si>
  <si>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</si>
  <si>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</si>
  <si>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</si>
  <si>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</si>
  <si>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</si>
  <si>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</si>
  <si>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</si>
  <si>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</si>
  <si>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</si>
  <si>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</si>
  <si>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</si>
  <si>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</si>
  <si>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</si>
  <si>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</si>
  <si>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</si>
  <si>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</si>
  <si>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</si>
  <si>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</si>
  <si>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</si>
  <si>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</si>
  <si>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</si>
  <si>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</si>
  <si>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</si>
  <si>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</si>
  <si>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</si>
  <si>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</si>
  <si>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</si>
  <si>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</si>
  <si>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</si>
  <si>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</si>
  <si>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</si>
  <si>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</si>
  <si>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</si>
  <si>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</si>
  <si>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</si>
  <si>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</si>
  <si>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</si>
  <si>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</si>
  <si>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</si>
  <si>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</si>
  <si>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</si>
  <si>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</si>
  <si>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</si>
  <si>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</si>
  <si>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</si>
  <si>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</si>
  <si>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</si>
  <si>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</si>
  <si>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</si>
  <si>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</si>
  <si>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</si>
  <si>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</si>
  <si>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</si>
  <si>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</si>
  <si>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</si>
  <si>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</si>
  <si>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</si>
  <si>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</si>
  <si>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</si>
  <si>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</si>
  <si>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</si>
  <si>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</si>
  <si>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</si>
  <si>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</si>
  <si>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</si>
  <si>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</si>
  <si>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</si>
  <si>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</si>
  <si>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</si>
  <si>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</si>
  <si>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</si>
  <si>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</si>
  <si>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</si>
  <si>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</si>
  <si>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</si>
  <si>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</si>
  <si>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</si>
  <si>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</si>
  <si>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</si>
  <si>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</si>
  <si>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</si>
  <si>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</si>
  <si>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</si>
  <si>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</si>
  <si>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</si>
  <si>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</si>
  <si>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</si>
  <si>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</si>
  <si>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</si>
  <si>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</si>
  <si>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</si>
  <si>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</si>
  <si>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</si>
  <si>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</si>
  <si>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</si>
  <si>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</si>
  <si>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</si>
  <si>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</si>
  <si>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</si>
  <si>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</si>
  <si>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</si>
  <si>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</si>
  <si>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</si>
  <si>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</si>
  <si>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</si>
  <si>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</si>
  <si>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</si>
  <si>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</si>
  <si>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</si>
  <si>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</si>
  <si>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</si>
  <si>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</si>
  <si>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</si>
  <si>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</si>
  <si>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</si>
  <si>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</si>
  <si>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</si>
  <si>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</si>
  <si>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</si>
  <si>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</si>
  <si>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</si>
  <si>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</si>
  <si>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</si>
  <si>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</si>
  <si>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</si>
  <si>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</si>
  <si>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</si>
  <si>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</si>
  <si>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</si>
  <si>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</si>
  <si>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</si>
  <si>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</si>
  <si>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</si>
  <si>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</si>
  <si>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</si>
  <si>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</si>
  <si>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</si>
  <si>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</si>
  <si>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</si>
  <si>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</si>
  <si>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</si>
  <si>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</si>
  <si>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</si>
  <si>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</si>
  <si>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</si>
  <si>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</si>
  <si>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</si>
  <si>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</si>
  <si>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</si>
  <si>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</si>
  <si>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</si>
  <si>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</si>
  <si>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</si>
  <si>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</si>
  <si>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</si>
  <si>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</si>
  <si>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</si>
  <si>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</si>
  <si>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</si>
  <si>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</si>
  <si>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</si>
  <si>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</si>
  <si>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</si>
  <si>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</si>
  <si>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</si>
  <si>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</si>
  <si>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</si>
  <si>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</si>
  <si>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</si>
  <si>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</si>
  <si>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</si>
  <si>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</si>
  <si>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</si>
  <si>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</si>
  <si>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</si>
  <si>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</si>
  <si>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</si>
  <si>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</si>
  <si>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</si>
  <si>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</si>
  <si>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</si>
  <si>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</si>
  <si>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</si>
  <si>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</si>
  <si>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</si>
  <si>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</si>
  <si>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</si>
  <si>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</si>
  <si>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</si>
  <si>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</si>
  <si>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</si>
  <si>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</si>
  <si>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</si>
  <si>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</si>
  <si>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</si>
  <si>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</si>
  <si>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</si>
  <si>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</si>
  <si>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</si>
  <si>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</si>
  <si>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</si>
  <si>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</si>
  <si>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</si>
  <si>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</si>
  <si>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</si>
  <si>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</si>
  <si>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</si>
  <si>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</si>
  <si>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</si>
  <si>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</si>
  <si>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</si>
  <si>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</si>
  <si>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</si>
  <si>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</si>
  <si>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</si>
  <si>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</si>
  <si>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</si>
  <si>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</si>
  <si>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</si>
  <si>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</si>
  <si>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</si>
  <si>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</si>
  <si>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</si>
  <si>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</si>
  <si>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</si>
  <si>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</si>
  <si>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</si>
  <si>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</si>
  <si>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</si>
  <si>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</si>
  <si>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</si>
  <si>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</si>
  <si>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</si>
  <si>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</si>
  <si>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</si>
  <si>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</si>
  <si>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</si>
  <si>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</si>
  <si>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</si>
  <si>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</si>
  <si>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</si>
  <si>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</si>
  <si>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</si>
  <si>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</si>
  <si>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</si>
  <si>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</si>
  <si>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</si>
  <si>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</si>
  <si>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</si>
  <si>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</si>
  <si>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</si>
  <si>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</si>
  <si>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</si>
  <si>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</si>
  <si>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</si>
  <si>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</si>
  <si>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</si>
  <si>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</si>
  <si>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</si>
  <si>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</si>
  <si>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</si>
  <si>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</si>
  <si>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</si>
  <si>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</si>
  <si>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</si>
  <si>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</si>
  <si>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</si>
  <si>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</si>
  <si>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</si>
  <si>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</si>
  <si>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</si>
  <si>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</si>
  <si>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</si>
  <si>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</si>
  <si>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</si>
  <si>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</si>
  <si>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</si>
  <si>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</si>
  <si>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</si>
  <si>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</si>
  <si>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</si>
  <si>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</si>
  <si>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</si>
  <si>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</si>
  <si>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</si>
  <si>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</si>
  <si>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</si>
  <si>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</si>
  <si>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</si>
  <si>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</si>
  <si>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</si>
  <si>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</si>
  <si>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</si>
  <si>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</si>
  <si>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</si>
  <si>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</si>
  <si>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</si>
  <si>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</si>
  <si>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</si>
  <si>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</si>
  <si>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</si>
  <si>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</si>
  <si>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</si>
  <si>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</si>
  <si>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</si>
  <si>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</si>
  <si>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</si>
  <si>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</si>
  <si>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</si>
  <si>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</si>
  <si>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</si>
  <si>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</si>
  <si>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</si>
  <si>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</si>
  <si>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</si>
  <si>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</si>
  <si>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</si>
  <si>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</si>
  <si>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</si>
  <si>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</si>
  <si>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</si>
  <si>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</si>
  <si>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</si>
  <si>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</si>
  <si>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</si>
  <si>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</si>
  <si>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</si>
  <si>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</si>
  <si>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</si>
  <si>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</si>
  <si>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</si>
  <si>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</si>
  <si>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</si>
  <si>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</si>
  <si>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</si>
  <si>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</si>
  <si>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</si>
  <si>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</si>
  <si>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</si>
  <si>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</si>
  <si>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</si>
  <si>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</si>
  <si>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</si>
  <si>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</si>
  <si>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</si>
  <si>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</si>
  <si>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</si>
  <si>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</si>
  <si>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</si>
  <si>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</si>
  <si>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</si>
  <si>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</si>
  <si>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</si>
  <si>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</si>
  <si>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</si>
  <si>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</si>
  <si>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</si>
  <si>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</si>
  <si>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</si>
  <si>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</si>
  <si>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</si>
  <si>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</si>
  <si>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</si>
  <si>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</si>
  <si>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</si>
  <si>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</si>
  <si>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</si>
  <si>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</si>
  <si>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</si>
  <si>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</si>
  <si>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</si>
  <si>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</si>
  <si>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</si>
  <si>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</si>
  <si>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</si>
  <si>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</si>
  <si>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</si>
  <si>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</si>
  <si>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</si>
  <si>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</si>
  <si>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</si>
  <si>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</si>
  <si>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</si>
  <si>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</si>
  <si>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</si>
  <si>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</si>
  <si>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</si>
  <si>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</si>
  <si>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</si>
  <si>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</si>
  <si>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</si>
  <si>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</si>
  <si>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</si>
  <si>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</si>
  <si>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</si>
  <si>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</si>
  <si>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</si>
  <si>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</si>
  <si>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</si>
  <si>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</si>
  <si>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</si>
  <si>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</si>
  <si>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</si>
  <si>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</si>
  <si>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</si>
  <si>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</si>
  <si>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</si>
  <si>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</si>
  <si>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</si>
  <si>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</si>
  <si>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</si>
  <si>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</si>
  <si>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</si>
  <si>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</si>
  <si>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</si>
  <si>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</si>
  <si>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</si>
  <si>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</si>
  <si>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</si>
  <si>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</si>
  <si>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</si>
  <si>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</si>
  <si>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</si>
  <si>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</si>
  <si>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</si>
  <si>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</si>
  <si>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</si>
  <si>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</si>
  <si>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</si>
  <si>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</si>
  <si>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</si>
  <si>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</si>
  <si>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</si>
  <si>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</si>
  <si>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</si>
  <si>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</si>
  <si>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</si>
  <si>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</si>
  <si>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</si>
  <si>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</si>
  <si>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</si>
  <si>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</si>
  <si>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</si>
  <si>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</si>
  <si>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</si>
  <si>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</si>
  <si>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</si>
  <si>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</si>
  <si>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</si>
  <si>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</si>
  <si>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</si>
  <si>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</si>
  <si>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</si>
  <si>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</si>
  <si>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</si>
  <si>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</si>
  <si>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</si>
  <si>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</si>
  <si>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</si>
  <si>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</si>
  <si>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</si>
  <si>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</si>
  <si>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</si>
  <si>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</si>
  <si>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</si>
  <si>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</si>
  <si>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</si>
  <si>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</si>
  <si>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</si>
  <si>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</si>
  <si>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</si>
  <si>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</si>
  <si>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</si>
  <si>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</si>
  <si>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</si>
  <si>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</si>
  <si>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</si>
  <si>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</si>
  <si>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</si>
  <si>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</si>
  <si>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</si>
  <si>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</si>
  <si>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</si>
  <si>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</si>
  <si>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</si>
  <si>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</si>
  <si>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</si>
  <si>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</si>
  <si>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</si>
  <si>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</si>
  <si>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</si>
  <si>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</si>
  <si>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</si>
  <si>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</si>
  <si>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</si>
  <si>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</si>
  <si>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</si>
  <si>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</si>
  <si>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</si>
  <si>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</si>
  <si>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</si>
  <si>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</si>
  <si>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</si>
  <si>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</si>
  <si>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</si>
  <si>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</si>
  <si>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</si>
  <si>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</si>
  <si>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</si>
  <si>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</si>
  <si>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</si>
  <si>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</si>
  <si>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</si>
  <si>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</si>
  <si>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</si>
  <si>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</si>
  <si>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</si>
  <si>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</si>
  <si>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</si>
  <si>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</si>
  <si>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</si>
  <si>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</si>
  <si>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</si>
  <si>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</si>
  <si>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</si>
  <si>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</si>
  <si>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</si>
  <si>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</si>
  <si>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</si>
  <si>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</si>
  <si>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</si>
  <si>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</si>
  <si>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</si>
  <si>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</si>
  <si>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</si>
  <si>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</si>
  <si>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</si>
  <si>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</si>
  <si>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</si>
  <si>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</si>
  <si>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</si>
  <si>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</si>
  <si>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</si>
  <si>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</si>
  <si>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</si>
  <si>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</si>
  <si>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</si>
  <si>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</si>
  <si>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</si>
  <si>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</si>
  <si>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</si>
  <si>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</si>
  <si>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</si>
  <si>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</si>
  <si>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</si>
  <si>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</si>
  <si>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</si>
  <si>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</si>
  <si>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</si>
  <si>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</si>
  <si>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</si>
  <si>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</si>
  <si>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</si>
  <si>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</si>
  <si>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</si>
  <si>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</si>
  <si>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</si>
  <si>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</si>
  <si>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</si>
  <si>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</si>
  <si>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</si>
  <si>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</si>
  <si>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</si>
  <si>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</si>
  <si>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</si>
  <si>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</si>
  <si>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</si>
  <si>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</si>
  <si>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</si>
  <si>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</si>
  <si>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</si>
  <si>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</si>
  <si>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</si>
  <si>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</si>
  <si>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</si>
  <si>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</si>
  <si>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</si>
  <si>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</si>
  <si>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</si>
  <si>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</si>
  <si>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</si>
  <si>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</si>
  <si>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</si>
  <si>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</si>
  <si>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</si>
  <si>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</si>
  <si>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</si>
  <si>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</si>
  <si>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</si>
  <si>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</si>
  <si>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</si>
  <si>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</si>
  <si>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</si>
  <si>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</si>
  <si>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</si>
  <si>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</si>
  <si>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</si>
  <si>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</si>
  <si>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</si>
  <si>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</si>
  <si>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</si>
  <si>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</si>
  <si>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</si>
  <si>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</si>
  <si>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</si>
  <si>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</si>
  <si>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</si>
  <si>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</si>
  <si>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</si>
  <si>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</si>
  <si>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</si>
  <si>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</si>
  <si>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</si>
  <si>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</si>
  <si>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</si>
  <si>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</si>
  <si>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</si>
  <si>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</si>
  <si>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</si>
  <si>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</si>
  <si>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</si>
  <si>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</si>
  <si>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</si>
  <si>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</si>
  <si>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</si>
  <si>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</si>
  <si>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</si>
  <si>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</si>
  <si>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</si>
  <si>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</si>
  <si>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</si>
  <si>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</si>
  <si>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</si>
  <si>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</si>
  <si>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</si>
  <si>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</si>
  <si>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</si>
  <si>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</si>
  <si>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</si>
  <si>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</si>
  <si>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</si>
  <si>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</si>
  <si>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</si>
  <si>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</si>
  <si>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</si>
  <si>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</si>
  <si>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</si>
  <si>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</si>
  <si>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</si>
  <si>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</si>
  <si>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</si>
  <si>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</si>
  <si>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</si>
  <si>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</si>
  <si>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</si>
  <si>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</si>
  <si>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</si>
  <si>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</si>
  <si>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</si>
  <si>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</si>
  <si>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</si>
  <si>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</si>
  <si>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</si>
  <si>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</si>
  <si>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</si>
  <si>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</si>
  <si>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</si>
  <si>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</si>
  <si>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</si>
  <si>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</si>
  <si>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</si>
  <si>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</si>
  <si>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</si>
  <si>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</si>
  <si>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</si>
  <si>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</si>
  <si>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</si>
  <si>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</si>
  <si>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</si>
  <si>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</si>
  <si>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</si>
  <si>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</si>
  <si>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</si>
  <si>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</si>
  <si>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</si>
  <si>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</si>
  <si>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</si>
  <si>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</si>
  <si>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</si>
  <si>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</si>
  <si>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</si>
  <si>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</si>
  <si>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</si>
  <si>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</si>
  <si>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</si>
  <si>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</si>
  <si>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</si>
  <si>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</si>
  <si>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</si>
  <si>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</si>
  <si>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</si>
  <si>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</si>
  <si>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</si>
  <si>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</si>
  <si>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</si>
  <si>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</si>
  <si>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</si>
  <si>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</si>
  <si>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</si>
  <si>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</si>
  <si>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</si>
  <si>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</si>
  <si>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</si>
  <si>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</si>
  <si>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</si>
  <si>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</si>
  <si>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</si>
  <si>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</si>
  <si>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</si>
  <si>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</si>
  <si>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</si>
  <si>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</si>
  <si>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</si>
  <si>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</si>
  <si>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</si>
  <si>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</si>
  <si>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</si>
  <si>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</si>
  <si>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</si>
  <si>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</si>
  <si>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</si>
  <si>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</si>
  <si>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</si>
  <si>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</si>
  <si>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</si>
  <si>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</si>
  <si>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</si>
  <si>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</si>
  <si>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</si>
  <si>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</si>
  <si>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</si>
  <si>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</si>
  <si>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</si>
  <si>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</si>
  <si>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</si>
  <si>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</si>
  <si>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</si>
  <si>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</si>
  <si>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</si>
  <si>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</si>
  <si>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</si>
  <si>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</si>
  <si>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</si>
  <si>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</si>
  <si>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</si>
  <si>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</si>
  <si>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</si>
  <si>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</si>
  <si>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</si>
  <si>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</si>
  <si>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</si>
  <si>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</si>
  <si>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</si>
  <si>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</si>
  <si>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</si>
  <si>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</si>
  <si>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</si>
  <si>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</si>
  <si>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</si>
  <si>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</si>
  <si>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</si>
  <si>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</si>
  <si>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</si>
  <si>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</si>
  <si>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</si>
  <si>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</si>
  <si>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</si>
  <si>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</si>
  <si>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</si>
  <si>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</si>
  <si>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</si>
  <si>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</si>
  <si>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</si>
  <si>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</si>
  <si>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</si>
  <si>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</si>
  <si>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</si>
  <si>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</si>
  <si>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</si>
  <si>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</si>
  <si>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</si>
  <si>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</si>
  <si>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</si>
  <si>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</si>
  <si>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</si>
  <si>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</si>
  <si>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</si>
  <si>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</si>
  <si>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</si>
  <si>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</si>
  <si>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</si>
  <si>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</si>
  <si>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</si>
  <si>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</si>
  <si>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</si>
  <si>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</si>
  <si>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</si>
  <si>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</si>
  <si>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</si>
  <si>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</si>
  <si>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</si>
  <si>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</si>
  <si>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</si>
  <si>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</si>
  <si>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</si>
  <si>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</si>
  <si>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</si>
  <si>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</si>
  <si>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</si>
  <si>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</si>
  <si>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</si>
  <si>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</si>
  <si>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</si>
  <si>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</si>
  <si>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</si>
  <si>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</si>
  <si>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</si>
  <si>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</si>
  <si>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</si>
  <si>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</si>
  <si>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</si>
  <si>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</si>
  <si>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</si>
  <si>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</si>
  <si>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</si>
  <si>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</si>
  <si>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</si>
  <si>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</si>
  <si>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</si>
  <si>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</si>
  <si>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</si>
  <si>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</si>
  <si>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</si>
  <si>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</si>
  <si>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</si>
  <si>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</si>
  <si>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</si>
  <si>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</si>
  <si>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</si>
  <si>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</si>
  <si>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</si>
  <si>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</si>
  <si>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</si>
  <si>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</si>
  <si>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</si>
  <si>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</si>
  <si>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</si>
  <si>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</si>
  <si>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</si>
  <si>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</si>
  <si>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</si>
  <si>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</si>
  <si>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</si>
  <si>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</si>
  <si>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</si>
  <si>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</si>
  <si>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</si>
  <si>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</si>
  <si>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</si>
  <si>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</si>
  <si>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</si>
  <si>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</si>
  <si>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</si>
  <si>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</si>
  <si>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</si>
  <si>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</si>
  <si>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</si>
  <si>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</si>
  <si>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</si>
  <si>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</si>
  <si>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</si>
  <si>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</si>
  <si>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</si>
  <si>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</si>
  <si>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</si>
  <si>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</si>
  <si>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</si>
  <si>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</si>
  <si>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</si>
  <si>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</si>
  <si>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</si>
  <si>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</si>
  <si>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</si>
  <si>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</si>
  <si>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</si>
  <si>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</si>
  <si>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</si>
  <si>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</si>
  <si>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</si>
  <si>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</si>
  <si>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</si>
  <si>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</si>
  <si>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</si>
  <si>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</si>
  <si>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</si>
  <si>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</si>
  <si>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</si>
  <si>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</si>
  <si>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</si>
  <si>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</si>
  <si>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</si>
  <si>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</si>
  <si>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</si>
  <si>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</si>
  <si>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</si>
  <si>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</si>
  <si>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</si>
  <si>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</si>
  <si>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</si>
  <si>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</si>
  <si>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</si>
  <si>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</si>
  <si>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</si>
  <si>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</si>
  <si>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</si>
  <si>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</si>
  <si>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</si>
  <si>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</si>
  <si>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</si>
  <si>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</si>
  <si>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</si>
  <si>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</si>
  <si>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</si>
  <si>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</si>
  <si>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</si>
  <si>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</si>
  <si>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</si>
  <si>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</si>
  <si>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</si>
  <si>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</si>
  <si>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</si>
  <si>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</si>
  <si>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</si>
  <si>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</si>
  <si>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</si>
  <si>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</si>
  <si>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</si>
  <si>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</si>
  <si>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</si>
  <si>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</si>
  <si>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</si>
  <si>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</si>
  <si>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</si>
  <si>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</si>
  <si>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</si>
  <si>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</si>
  <si>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</si>
  <si>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</si>
  <si>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</si>
  <si>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</si>
  <si>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</si>
  <si>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</si>
  <si>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</si>
  <si>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</si>
  <si>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</si>
  <si>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</si>
  <si>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</si>
  <si>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</si>
  <si>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</si>
  <si>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</si>
  <si>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</si>
  <si>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</si>
  <si>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</si>
  <si>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</si>
  <si>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</si>
  <si>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</si>
  <si>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</si>
  <si>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</si>
  <si>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</si>
  <si>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</si>
  <si>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</si>
  <si>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</si>
  <si>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</si>
  <si>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</si>
  <si>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</si>
  <si>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</si>
  <si>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</si>
  <si>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</si>
  <si>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</si>
  <si>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</si>
  <si>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</si>
  <si>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</si>
  <si>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</si>
  <si>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</si>
  <si>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</si>
  <si>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</si>
  <si>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</si>
  <si>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</si>
  <si>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</si>
  <si>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</si>
  <si>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</si>
  <si>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</si>
  <si>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</si>
  <si>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</si>
  <si>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</si>
  <si>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</si>
  <si>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</si>
  <si>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</si>
  <si>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</si>
  <si>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</si>
  <si>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</si>
  <si>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</si>
  <si>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</si>
  <si>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</si>
  <si>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</si>
  <si>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</si>
  <si>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</si>
  <si>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</si>
  <si>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</si>
  <si>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</si>
  <si>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</si>
  <si>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</si>
  <si>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</si>
  <si>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</si>
  <si>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</si>
  <si>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</si>
  <si>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</si>
  <si>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</si>
  <si>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</si>
  <si>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</si>
  <si>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</si>
  <si>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</si>
  <si>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</si>
  <si>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</si>
  <si>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</si>
  <si>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</si>
  <si>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</si>
  <si>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</si>
  <si>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</si>
  <si>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</si>
  <si>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</si>
  <si>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</si>
  <si>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</si>
  <si>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</si>
  <si>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</si>
  <si>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</si>
  <si>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</si>
  <si>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</si>
  <si>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</si>
  <si>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</si>
  <si>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</si>
  <si>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</si>
  <si>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</si>
  <si>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</si>
  <si>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</si>
  <si>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</si>
  <si>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</si>
  <si>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</si>
  <si>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</si>
  <si>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</si>
  <si>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</si>
  <si>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</si>
  <si>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</si>
  <si>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</si>
  <si>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</si>
  <si>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</si>
  <si>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</si>
  <si>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</si>
  <si>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</si>
  <si>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</si>
  <si>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</si>
  <si>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</si>
  <si>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</si>
  <si>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</si>
  <si>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</si>
  <si>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</si>
  <si>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</si>
  <si>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</si>
  <si>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</si>
  <si>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</si>
  <si>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</si>
  <si>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</si>
  <si>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</si>
  <si>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</si>
  <si>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</si>
  <si>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</si>
  <si>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</si>
  <si>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</si>
  <si>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</si>
  <si>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</si>
  <si>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</si>
  <si>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</si>
  <si>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</si>
  <si>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</si>
  <si>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</si>
  <si>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</si>
  <si>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</si>
  <si>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</si>
  <si>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</si>
  <si>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</si>
  <si>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</si>
  <si>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</si>
  <si>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</si>
  <si>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</si>
  <si>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</si>
  <si>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</si>
  <si>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</si>
  <si>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</si>
  <si>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</si>
  <si>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</si>
  <si>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</si>
  <si>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</si>
  <si>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</si>
  <si>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</si>
  <si>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</si>
  <si>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</si>
  <si>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</si>
  <si>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</si>
  <si>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</si>
  <si>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</si>
  <si>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</si>
  <si>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</si>
  <si>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</si>
  <si>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</si>
  <si>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</si>
  <si>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</si>
  <si>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</si>
  <si>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</si>
  <si>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</si>
  <si>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</si>
  <si>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</si>
  <si>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</si>
  <si>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</si>
  <si>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</si>
  <si>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</si>
  <si>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</si>
  <si>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</si>
  <si>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</si>
  <si>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</si>
  <si>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</si>
  <si>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</si>
  <si>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</si>
  <si>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</si>
  <si>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</si>
  <si>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</si>
  <si>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</si>
  <si>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</si>
  <si>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</si>
  <si>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</si>
  <si>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</si>
  <si>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</si>
  <si>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</si>
  <si>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</si>
  <si>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</si>
  <si>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</si>
  <si>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</si>
  <si>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</si>
  <si>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</si>
  <si>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</si>
  <si>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</si>
  <si>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</si>
  <si>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</si>
  <si>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</si>
  <si>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</si>
  <si>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</si>
  <si>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</si>
  <si>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</si>
  <si>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</si>
  <si>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</si>
  <si>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</si>
  <si>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</si>
  <si>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</si>
  <si>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</si>
  <si>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</si>
  <si>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</si>
  <si>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</si>
  <si>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</si>
  <si>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</si>
  <si>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</si>
  <si>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</si>
  <si>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</si>
  <si>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</si>
  <si>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</si>
  <si>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</si>
  <si>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</si>
  <si>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</si>
  <si>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</si>
  <si>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</si>
  <si>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</si>
  <si>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</si>
  <si>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</si>
  <si>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</si>
  <si>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</si>
  <si>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</si>
  <si>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</si>
  <si>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</si>
  <si>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</si>
  <si>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</si>
  <si>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</si>
  <si>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</si>
  <si>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</si>
  <si>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</si>
  <si>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</si>
  <si>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</si>
  <si>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</si>
  <si>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</si>
  <si>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</si>
  <si>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</si>
  <si>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</si>
  <si>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</si>
  <si>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</si>
  <si>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</si>
  <si>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</si>
  <si>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</si>
  <si>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</si>
  <si>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</si>
  <si>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</si>
  <si>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</si>
  <si>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</si>
  <si>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</si>
  <si>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</si>
  <si>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</si>
  <si>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</si>
  <si>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</si>
  <si>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</si>
  <si>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</si>
  <si>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</si>
  <si>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</si>
  <si>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</si>
  <si>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</si>
  <si>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</si>
  <si>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</si>
  <si>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</si>
  <si>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</si>
  <si>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</si>
  <si>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</si>
  <si>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</si>
  <si>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</si>
  <si>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</si>
  <si>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</si>
  <si>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</si>
  <si>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</si>
  <si>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</si>
  <si>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</si>
  <si>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</si>
  <si>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</si>
  <si>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</si>
  <si>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</si>
  <si>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</si>
  <si>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</si>
  <si>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</si>
  <si>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</si>
  <si>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</si>
  <si>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</si>
  <si>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</si>
  <si>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</si>
  <si>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</si>
  <si>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</si>
  <si>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</si>
  <si>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</si>
  <si>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</si>
  <si>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</si>
  <si>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</si>
  <si>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</si>
  <si>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</si>
  <si>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</si>
  <si>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</si>
  <si>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</si>
  <si>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</si>
  <si>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</si>
  <si>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</si>
  <si>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</si>
  <si>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</si>
  <si>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</si>
  <si>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</si>
  <si>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</si>
  <si>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</si>
  <si>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</si>
  <si>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</si>
  <si>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</si>
  <si>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</si>
  <si>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</si>
  <si>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</si>
  <si>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</si>
  <si>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</si>
  <si>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</si>
  <si>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</si>
  <si>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</si>
  <si>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</si>
  <si>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</si>
  <si>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</si>
  <si>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</si>
  <si>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</si>
  <si>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</si>
  <si>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</si>
  <si>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</si>
  <si>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</si>
  <si>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</si>
  <si>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</si>
  <si>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</si>
  <si>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</si>
  <si>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</si>
  <si>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</si>
  <si>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</si>
  <si>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</si>
  <si>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</si>
  <si>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</si>
  <si>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</si>
  <si>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</si>
  <si>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</si>
  <si>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</si>
  <si>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</si>
  <si>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</si>
  <si>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</si>
  <si>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</si>
  <si>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</si>
  <si>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</si>
  <si>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</si>
  <si>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</si>
  <si>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</si>
  <si>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</si>
  <si>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</si>
  <si>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</si>
  <si>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</si>
  <si>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</si>
  <si>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</si>
  <si>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</si>
  <si>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</si>
  <si>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</si>
  <si>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</si>
  <si>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</si>
  <si>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</si>
  <si>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</si>
  <si>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</si>
  <si>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</si>
  <si>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</si>
  <si>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</si>
  <si>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</si>
  <si>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</si>
  <si>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</si>
  <si>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</si>
  <si>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</si>
  <si>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</si>
  <si>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</si>
  <si>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</si>
  <si>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</si>
  <si>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</si>
  <si>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</si>
  <si>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</si>
  <si>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</si>
  <si>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</si>
  <si>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</si>
  <si>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</si>
  <si>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</si>
  <si>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</si>
  <si>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</si>
  <si>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</si>
  <si>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</si>
  <si>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</si>
  <si>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</si>
  <si>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</si>
  <si>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</si>
  <si>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</si>
  <si>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</si>
  <si>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</si>
  <si>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</si>
  <si>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</si>
  <si>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</si>
  <si>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</si>
  <si>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</si>
  <si>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</si>
  <si>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</si>
  <si>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</si>
  <si>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</si>
  <si>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</si>
  <si>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</si>
  <si>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</si>
  <si>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</si>
  <si>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</si>
  <si>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</si>
  <si>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</si>
  <si>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</si>
  <si>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</si>
  <si>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</si>
  <si>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</si>
  <si>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</si>
  <si>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</si>
  <si>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</si>
  <si>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</si>
  <si>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</si>
  <si>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</si>
  <si>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</si>
  <si>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</si>
  <si>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</si>
  <si>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</si>
  <si>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</si>
  <si>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</si>
  <si>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</si>
  <si>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</si>
  <si>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</si>
  <si>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</si>
  <si>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</si>
  <si>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</si>
  <si>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</si>
  <si>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</si>
  <si>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</si>
  <si>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</si>
  <si>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</si>
  <si>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</si>
  <si>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</si>
  <si>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</si>
  <si>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</si>
  <si>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</si>
  <si>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</si>
  <si>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</si>
  <si>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</si>
  <si>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</si>
  <si>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</si>
  <si>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</si>
  <si>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</si>
  <si>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</si>
  <si>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</si>
  <si>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</si>
  <si>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</si>
  <si>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</si>
  <si>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</si>
  <si>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</si>
  <si>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</si>
  <si>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</si>
  <si>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</si>
  <si>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</si>
  <si>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</si>
  <si>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</si>
  <si>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</si>
  <si>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</si>
  <si>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</si>
  <si>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</si>
  <si>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</si>
  <si>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</si>
  <si>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</si>
  <si>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</si>
  <si>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</si>
  <si>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</si>
  <si>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</si>
  <si>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</si>
  <si>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</si>
  <si>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</si>
  <si>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</si>
  <si>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</si>
  <si>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</si>
  <si>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</si>
  <si>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</si>
  <si>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</si>
  <si>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</si>
  <si>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</si>
  <si>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</si>
  <si>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</si>
  <si>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</si>
  <si>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</si>
  <si>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</si>
  <si>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</si>
  <si>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</si>
  <si>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</si>
  <si>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</si>
  <si>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</si>
  <si>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</si>
  <si>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</si>
  <si>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</si>
  <si>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</si>
  <si>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</si>
  <si>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</si>
  <si>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</si>
  <si>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</si>
  <si>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</si>
  <si>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</si>
  <si>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</si>
  <si>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</si>
  <si>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</si>
  <si>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</si>
  <si>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</si>
  <si>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</si>
  <si>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</si>
  <si>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</si>
  <si>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</si>
  <si>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</si>
  <si>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</si>
  <si>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</si>
  <si>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</si>
  <si>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</si>
  <si>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</si>
  <si>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</si>
  <si>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</si>
  <si>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</si>
  <si>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</si>
  <si>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</si>
  <si>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</si>
  <si>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</si>
  <si>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</si>
  <si>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</si>
  <si>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</si>
  <si>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</si>
  <si>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</si>
  <si>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</si>
  <si>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</si>
  <si>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</si>
  <si>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</si>
  <si>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</si>
  <si>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</si>
  <si>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</si>
  <si>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</si>
  <si>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</si>
  <si>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</si>
  <si>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</si>
  <si>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</si>
  <si>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</si>
  <si>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</si>
  <si>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</si>
  <si>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</si>
  <si>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</si>
  <si>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</si>
  <si>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</si>
  <si>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</si>
  <si>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</si>
  <si>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</si>
  <si>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</si>
  <si>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</si>
  <si>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</si>
  <si>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</si>
  <si>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</si>
  <si>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</si>
  <si>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</si>
  <si>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</si>
  <si>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</si>
  <si>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</si>
  <si>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</si>
  <si>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</si>
  <si>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</si>
  <si>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</si>
  <si>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</si>
  <si>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</si>
  <si>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</si>
  <si>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</si>
  <si>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</si>
  <si>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</si>
  <si>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</si>
  <si>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</si>
  <si>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</si>
  <si>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</si>
  <si>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</si>
  <si>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</si>
  <si>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</si>
  <si>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</si>
  <si>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</si>
  <si>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</si>
  <si>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</si>
  <si>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</si>
  <si>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</si>
  <si>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</si>
  <si>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</si>
  <si>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</si>
  <si>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</si>
  <si>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</si>
  <si>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</si>
  <si>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</si>
  <si>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</si>
  <si>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</si>
  <si>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</si>
  <si>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</si>
  <si>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</si>
  <si>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</si>
  <si>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</si>
  <si>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</si>
  <si>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</si>
  <si>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</si>
  <si>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</si>
  <si>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</si>
  <si>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</si>
  <si>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</si>
  <si>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</si>
  <si>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</si>
  <si>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</si>
  <si>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</si>
  <si>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</si>
  <si>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</si>
  <si>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</si>
  <si>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</si>
  <si>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</si>
  <si>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</si>
  <si>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</si>
  <si>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</si>
  <si>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</si>
  <si>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</si>
  <si>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</si>
  <si>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</si>
  <si>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</si>
  <si>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</si>
  <si>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</si>
  <si>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</si>
  <si>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</si>
  <si>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</si>
  <si>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</si>
  <si>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</si>
  <si>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</si>
  <si>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</si>
  <si>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</si>
  <si>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</si>
  <si>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</si>
  <si>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</si>
  <si>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</si>
  <si>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</si>
  <si>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</si>
  <si>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</si>
  <si>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</si>
  <si>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</si>
  <si>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</si>
  <si>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</si>
  <si>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</si>
  <si>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</si>
  <si>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</si>
  <si>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</si>
  <si>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</si>
  <si>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</si>
  <si>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</si>
  <si>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</si>
  <si>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</si>
  <si>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</si>
  <si>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</si>
  <si>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</si>
  <si>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</si>
  <si>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</si>
  <si>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</si>
  <si>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</si>
  <si>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</si>
  <si>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</si>
  <si>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</si>
  <si>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</si>
  <si>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</si>
  <si>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</si>
  <si>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</si>
  <si>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</si>
  <si>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</si>
  <si>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</si>
  <si>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</si>
  <si>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</si>
  <si>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</si>
  <si>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</si>
  <si>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</si>
  <si>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</si>
  <si>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</si>
  <si>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</si>
  <si>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</si>
  <si>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</si>
  <si>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</si>
  <si>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</si>
  <si>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</si>
  <si>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</si>
  <si>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</si>
  <si>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</si>
  <si>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</si>
  <si>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</si>
  <si>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</si>
  <si>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</si>
  <si>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</si>
  <si>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</si>
  <si>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</si>
  <si>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</si>
  <si>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</si>
  <si>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</si>
  <si>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</si>
  <si>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</si>
  <si>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</si>
  <si>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</si>
  <si>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</si>
  <si>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</si>
  <si>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</si>
  <si>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</si>
  <si>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</si>
  <si>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</si>
  <si>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</si>
  <si>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</si>
  <si>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</si>
  <si>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</si>
  <si>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</si>
  <si>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</si>
  <si>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</si>
  <si>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</si>
  <si>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</si>
  <si>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</si>
  <si>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</si>
  <si>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</si>
  <si>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</si>
  <si>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</si>
  <si>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</si>
  <si>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</si>
  <si>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</si>
  <si>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</si>
  <si>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</si>
  <si>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</si>
  <si>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</si>
  <si>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</si>
  <si>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</si>
  <si>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</si>
  <si>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</si>
  <si>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</si>
  <si>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</si>
  <si>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</si>
  <si>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</si>
  <si>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</si>
  <si>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</si>
  <si>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</si>
  <si>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</si>
  <si>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</si>
  <si>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</si>
  <si>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</si>
  <si>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</si>
  <si>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</si>
  <si>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</si>
  <si>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</si>
  <si>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</si>
  <si>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</si>
  <si>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</si>
  <si>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</si>
  <si>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</si>
  <si>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</si>
  <si>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</si>
  <si>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</si>
  <si>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</si>
  <si>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</si>
  <si>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</si>
  <si>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</si>
  <si>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</si>
  <si>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</si>
  <si>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</si>
  <si>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</si>
  <si>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</si>
  <si>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</si>
  <si>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</si>
  <si>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</si>
  <si>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</si>
  <si>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</si>
  <si>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</si>
  <si>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</si>
  <si>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</si>
  <si>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</si>
  <si>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</si>
  <si>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</si>
  <si>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</si>
  <si>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</si>
  <si>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</si>
  <si>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</si>
  <si>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</si>
  <si>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</si>
  <si>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</si>
  <si>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</si>
  <si>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</si>
  <si>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</si>
  <si>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</si>
  <si>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</si>
  <si>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</si>
  <si>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</si>
  <si>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</si>
  <si>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</si>
  <si>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</si>
  <si>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</si>
  <si>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</si>
  <si>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</si>
  <si>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</si>
  <si>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</si>
  <si>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</si>
  <si>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</si>
  <si>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</si>
  <si>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</si>
  <si>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</si>
  <si>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</si>
  <si>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</si>
  <si>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</si>
  <si>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</si>
  <si>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</si>
  <si>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</si>
  <si>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</si>
  <si>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</si>
  <si>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</si>
  <si>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</si>
  <si>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</si>
  <si>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</si>
  <si>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</si>
  <si>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</si>
  <si>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</si>
  <si>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</si>
  <si>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</si>
  <si>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</si>
  <si>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</si>
  <si>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</si>
  <si>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</si>
  <si>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</si>
  <si>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</si>
  <si>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</si>
  <si>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</si>
  <si>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</si>
  <si>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</si>
  <si>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</si>
  <si>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</si>
  <si>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</si>
  <si>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</si>
  <si>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</si>
  <si>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</si>
  <si>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</si>
  <si>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</si>
  <si>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</si>
  <si>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</si>
  <si>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</si>
  <si>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</si>
  <si>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</si>
  <si>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</si>
  <si>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</si>
  <si>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</si>
  <si>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</si>
  <si>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</si>
  <si>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</si>
  <si>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</si>
  <si>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</si>
  <si>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</si>
  <si>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</si>
  <si>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</si>
  <si>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</si>
  <si>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</si>
  <si>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</si>
  <si>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</si>
  <si>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</si>
  <si>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</si>
  <si>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</si>
  <si>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</si>
  <si>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</si>
  <si>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</si>
  <si>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</si>
  <si>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</si>
  <si>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</si>
  <si>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</si>
  <si>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</si>
  <si>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</si>
  <si>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</si>
  <si>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</si>
  <si>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</si>
  <si>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</si>
  <si>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</si>
  <si>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</si>
  <si>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</si>
  <si>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</si>
  <si>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</si>
  <si>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</si>
  <si>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</si>
  <si>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</si>
  <si>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</si>
  <si>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</si>
  <si>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</si>
  <si>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</si>
  <si>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</si>
  <si>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</si>
  <si>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</si>
  <si>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</si>
  <si>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</si>
  <si>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</si>
  <si>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</si>
  <si>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</si>
  <si>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</si>
  <si>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</si>
  <si>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</si>
  <si>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</si>
  <si>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</si>
  <si>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</si>
  <si>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</si>
  <si>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</si>
  <si>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</si>
  <si>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</si>
  <si>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</si>
  <si>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</si>
  <si>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</si>
  <si>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</si>
  <si>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</si>
  <si>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</si>
  <si>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</si>
  <si>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</si>
  <si>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</si>
  <si>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</si>
  <si>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</si>
  <si>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</si>
  <si>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</si>
  <si>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</si>
  <si>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</si>
  <si>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</si>
  <si>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</si>
  <si>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</si>
  <si>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</si>
  <si>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</si>
  <si>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</si>
  <si>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</si>
  <si>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</si>
  <si>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</si>
  <si>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</si>
  <si>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</si>
  <si>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</si>
  <si>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</si>
  <si>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</si>
  <si>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</si>
  <si>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</si>
  <si>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</si>
  <si>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</si>
  <si>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</si>
  <si>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</si>
  <si>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</si>
  <si>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</si>
  <si>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</si>
  <si>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</si>
  <si>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</si>
  <si>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</si>
  <si>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</si>
  <si>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</si>
  <si>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</si>
  <si>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</si>
  <si>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</si>
  <si>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</si>
  <si>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</si>
  <si>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</si>
  <si>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</si>
  <si>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</si>
  <si>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</si>
  <si>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</si>
  <si>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</si>
  <si>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</si>
  <si>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</si>
  <si>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</si>
  <si>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</si>
  <si>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</si>
  <si>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</si>
  <si>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</si>
  <si>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</si>
  <si>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</si>
  <si>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</si>
  <si>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</si>
  <si>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</si>
  <si>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</si>
  <si>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</si>
  <si>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</si>
  <si>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</si>
  <si>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</si>
  <si>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</si>
  <si>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</si>
  <si>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</si>
  <si>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</si>
  <si>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</si>
  <si>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</si>
  <si>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</si>
  <si>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</si>
  <si>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</si>
  <si>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</si>
  <si>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</si>
  <si>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</si>
  <si>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</si>
  <si>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</si>
  <si>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</si>
  <si>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</si>
  <si>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</si>
  <si>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</si>
  <si>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</si>
  <si>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</si>
  <si>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</si>
  <si>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</si>
  <si>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</si>
  <si>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</si>
  <si>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</si>
  <si>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</si>
  <si>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</si>
  <si>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</si>
  <si>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</si>
  <si>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</si>
  <si>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</si>
  <si>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</si>
  <si>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</si>
  <si>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</si>
  <si>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</si>
  <si>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</si>
  <si>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</si>
  <si>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</si>
  <si>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</si>
  <si>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</si>
  <si>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</si>
  <si>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</si>
  <si>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</si>
  <si>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</si>
  <si>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</si>
  <si>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</si>
  <si>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</si>
  <si>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</si>
  <si>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</si>
  <si>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</si>
  <si>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</si>
  <si>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</si>
  <si>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</si>
  <si>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</si>
  <si>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</si>
  <si>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</si>
  <si>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</si>
  <si>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</si>
  <si>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</si>
  <si>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</si>
  <si>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</si>
  <si>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</si>
  <si>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</si>
  <si>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</si>
  <si>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</si>
  <si>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</si>
  <si>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</si>
  <si>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</si>
  <si>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</si>
  <si>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</si>
  <si>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</si>
  <si>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</si>
  <si>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</si>
  <si>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</si>
  <si>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</si>
  <si>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</si>
  <si>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</si>
  <si>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</si>
  <si>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</si>
  <si>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</si>
  <si>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</si>
  <si>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</si>
  <si>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</si>
  <si>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</si>
  <si>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</si>
  <si>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</si>
  <si>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</si>
  <si>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</si>
  <si>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</si>
  <si>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</si>
  <si>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</si>
  <si>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</si>
  <si>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</si>
  <si>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</si>
  <si>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</si>
  <si>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</si>
  <si>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</si>
  <si>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</si>
  <si>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</si>
  <si>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</si>
  <si>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</si>
  <si>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</si>
  <si>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</si>
  <si>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</si>
  <si>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</si>
  <si>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</si>
  <si>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</si>
  <si>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</si>
  <si>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</si>
  <si>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</si>
  <si>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</si>
  <si>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</si>
  <si>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</si>
  <si>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</si>
  <si>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</si>
  <si>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</si>
  <si>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</si>
  <si>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</si>
  <si>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</si>
  <si>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</si>
  <si>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</si>
  <si>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</si>
  <si>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</si>
  <si>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</si>
  <si>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</si>
  <si>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</si>
  <si>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</si>
  <si>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</si>
  <si>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</si>
  <si>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</si>
  <si>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</si>
  <si>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</si>
  <si>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</si>
  <si>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</si>
  <si>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</si>
  <si>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</si>
  <si>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</si>
  <si>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</si>
  <si>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</si>
  <si>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</si>
  <si>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</si>
  <si>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</si>
  <si>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</si>
  <si>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</si>
  <si>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</si>
  <si>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</si>
  <si>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</si>
  <si>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</si>
  <si>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</si>
  <si>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</si>
  <si>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</si>
  <si>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</si>
  <si>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</si>
  <si>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</si>
  <si>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</si>
  <si>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</si>
  <si>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</si>
  <si>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</si>
  <si>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</si>
  <si>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</si>
  <si>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</si>
  <si>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</si>
  <si>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</si>
  <si>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</si>
  <si>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</si>
  <si>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</si>
  <si>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</si>
  <si>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</si>
  <si>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</si>
  <si>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</si>
  <si>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</si>
  <si>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</si>
  <si>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</si>
  <si>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</si>
  <si>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</si>
  <si>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</si>
  <si>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</si>
  <si>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</si>
  <si>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</si>
  <si>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</si>
  <si>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</si>
  <si>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</si>
  <si>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</si>
  <si>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</si>
  <si>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</si>
  <si>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</si>
  <si>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</si>
  <si>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</si>
  <si>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</si>
  <si>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</si>
  <si>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</si>
  <si>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</si>
  <si>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</si>
  <si>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</si>
  <si>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</si>
  <si>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</si>
  <si>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</si>
  <si>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</si>
  <si>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</si>
  <si>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</si>
  <si>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</si>
  <si>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</si>
  <si>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</si>
  <si>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</si>
  <si>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</si>
  <si>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</si>
  <si>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</si>
  <si>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</si>
  <si>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</si>
  <si>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</si>
  <si>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</si>
  <si>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</si>
  <si>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</si>
  <si>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</si>
  <si>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</si>
  <si>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</si>
  <si>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</si>
  <si>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</si>
  <si>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</si>
  <si>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</si>
  <si>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</si>
  <si>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</si>
  <si>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</si>
  <si>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</si>
  <si>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</si>
  <si>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</si>
  <si>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</si>
  <si>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</si>
  <si>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</si>
  <si>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</si>
  <si>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</si>
  <si>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</si>
  <si>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</si>
  <si>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</si>
  <si>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</si>
  <si>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</si>
  <si>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</si>
  <si>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</si>
  <si>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</si>
  <si>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</si>
  <si>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</si>
  <si>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</si>
  <si>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</si>
  <si>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</si>
  <si>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</si>
  <si>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</si>
  <si>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</si>
  <si>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</si>
  <si>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</si>
  <si>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</si>
  <si>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</si>
  <si>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</si>
  <si>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</si>
  <si>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</si>
  <si>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</si>
  <si>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</si>
  <si>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</si>
  <si>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</si>
  <si>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</si>
  <si>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</si>
  <si>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</si>
  <si>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</si>
  <si>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</si>
  <si>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</si>
  <si>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</si>
  <si>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</si>
  <si>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</si>
  <si>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</si>
  <si>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</si>
  <si>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</si>
  <si>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</si>
  <si>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</si>
  <si>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</si>
  <si>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</si>
  <si>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</si>
  <si>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</si>
  <si>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</si>
  <si>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</si>
  <si>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</si>
  <si>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</si>
  <si>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</si>
  <si>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</si>
  <si>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</si>
  <si>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</si>
  <si>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</si>
  <si>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</si>
  <si>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</si>
  <si>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</si>
  <si>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</si>
  <si>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</si>
  <si>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</si>
  <si>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</si>
  <si>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</si>
  <si>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</si>
  <si>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</si>
  <si>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</si>
  <si>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</si>
  <si>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</si>
  <si>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</si>
  <si>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</si>
  <si>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</si>
  <si>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</si>
  <si>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</si>
  <si>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</si>
  <si>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</si>
  <si>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</si>
  <si>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</si>
  <si>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</si>
  <si>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</si>
  <si>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</si>
  <si>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</si>
  <si>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</si>
  <si>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</si>
  <si>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</si>
  <si>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</si>
  <si>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</si>
  <si>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</si>
  <si>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</si>
  <si>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</si>
  <si>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</si>
  <si>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</si>
  <si>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</si>
  <si>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</si>
  <si>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</si>
  <si>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</si>
  <si>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</si>
  <si>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</si>
  <si>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</si>
  <si>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</si>
  <si>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</si>
  <si>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</si>
  <si>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</si>
  <si>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</si>
  <si>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</si>
  <si>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</si>
  <si>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</si>
  <si>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</si>
  <si>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</si>
  <si>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</si>
  <si>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</si>
  <si>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</si>
  <si>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</si>
  <si>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</si>
  <si>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</si>
  <si>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</si>
  <si>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</si>
  <si>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</si>
  <si>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</si>
  <si>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</si>
  <si>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</si>
  <si>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</si>
  <si>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</si>
  <si>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</si>
  <si>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</si>
  <si>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</si>
  <si>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</si>
  <si>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</si>
  <si>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</si>
  <si>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</si>
  <si>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</si>
  <si>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</si>
  <si>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</si>
  <si>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</si>
  <si>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</si>
  <si>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</si>
  <si>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</si>
  <si>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</si>
  <si>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</si>
  <si>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</si>
  <si>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</si>
  <si>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</si>
  <si>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</si>
  <si>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</si>
  <si>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</si>
  <si>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</si>
  <si>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</si>
  <si>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</si>
  <si>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</si>
  <si>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</si>
  <si>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</si>
  <si>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</si>
  <si>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</si>
  <si>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</si>
  <si>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</si>
  <si>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</si>
  <si>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</si>
  <si>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</si>
  <si>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</si>
  <si>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</si>
  <si>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</si>
  <si>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</si>
  <si>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</si>
  <si>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</si>
  <si>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</si>
  <si>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</si>
  <si>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</si>
  <si>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</si>
  <si>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</si>
  <si>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</si>
  <si>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</si>
  <si>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</si>
  <si>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</si>
  <si>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</si>
  <si>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</si>
  <si>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</si>
  <si>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</si>
  <si>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</si>
  <si>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</si>
  <si>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</si>
  <si>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</si>
  <si>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</si>
  <si>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</si>
  <si>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</si>
  <si>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</si>
  <si>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</si>
  <si>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</si>
  <si>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</si>
  <si>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</si>
  <si>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</si>
  <si>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</si>
  <si>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</si>
  <si>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</si>
  <si>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</si>
  <si>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</si>
  <si>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</si>
  <si>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</si>
  <si>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</si>
  <si>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</si>
  <si>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</si>
  <si>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</si>
  <si>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</si>
  <si>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</si>
  <si>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</si>
  <si>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</si>
  <si>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</si>
  <si>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</si>
  <si>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</si>
  <si>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</si>
  <si>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</si>
  <si>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</si>
  <si>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</si>
  <si>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</si>
  <si>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</si>
  <si>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</si>
  <si>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</si>
  <si>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</si>
  <si>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</si>
  <si>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</si>
  <si>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</si>
  <si>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</si>
  <si>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</si>
  <si>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</si>
  <si>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</si>
  <si>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</si>
  <si>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</si>
  <si>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</si>
  <si>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</si>
  <si>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</si>
  <si>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</si>
  <si>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</si>
  <si>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</si>
  <si>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</si>
  <si>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</si>
  <si>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</si>
  <si>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</si>
  <si>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</si>
  <si>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</si>
  <si>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</si>
  <si>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</si>
  <si>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</si>
  <si>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</si>
  <si>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</si>
  <si>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</si>
  <si>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</si>
  <si>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</si>
  <si>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</si>
  <si>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</si>
  <si>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</si>
  <si>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</si>
  <si>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</si>
  <si>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</si>
  <si>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</si>
  <si>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</si>
  <si>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</si>
  <si>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</si>
  <si>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</si>
  <si>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</si>
  <si>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</si>
  <si>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</si>
  <si>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</si>
  <si>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</si>
  <si>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</si>
  <si>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</si>
  <si>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</si>
  <si>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</si>
  <si>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</si>
  <si>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</si>
  <si>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</si>
  <si>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</si>
  <si>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</si>
  <si>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</si>
  <si>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</si>
  <si>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</si>
  <si>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</si>
  <si>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</si>
  <si>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</si>
  <si>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</si>
  <si>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</si>
  <si>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</si>
  <si>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</si>
  <si>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</si>
  <si>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</si>
  <si>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</si>
  <si>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</si>
  <si>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</si>
  <si>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</si>
  <si>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</si>
  <si>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</si>
  <si>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</si>
  <si>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</si>
  <si>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</si>
  <si>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</si>
  <si>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</si>
  <si>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Young 2024 from Thornberry Atkins 1984 &amp; Oddy etal 2024.</t>
  </si>
  <si>
    <t>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</si>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</sst>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opLeftCell="B37" workbookViewId="0">
      <selection activeCell="J69" sqref="J69"/>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4" x14ac:dyDescent="0.25">
      <c r="A33" t="s">
        <v>15</v>
      </c>
      <c r="B33">
        <v>35</v>
      </c>
      <c r="C33" s="1" t="s">
        <v>17</v>
      </c>
    </row>
    <row r="34" spans="1:24" ht="6" customHeight="1" x14ac:dyDescent="0.25"/>
    <row r="35" spans="1:24" x14ac:dyDescent="0.25">
      <c r="A35" t="s">
        <v>16</v>
      </c>
      <c r="B35">
        <v>15</v>
      </c>
      <c r="C35" s="1" t="s">
        <v>17</v>
      </c>
    </row>
    <row r="37" spans="1:24" x14ac:dyDescent="0.25">
      <c r="A37" s="3" t="s">
        <v>91</v>
      </c>
    </row>
    <row r="38" spans="1:24" x14ac:dyDescent="0.25">
      <c r="A38" s="6" t="s">
        <v>90</v>
      </c>
      <c r="B38" s="6">
        <v>15</v>
      </c>
      <c r="C38" s="1" t="s">
        <v>17</v>
      </c>
    </row>
    <row r="39" spans="1:24" ht="6.6" customHeight="1" x14ac:dyDescent="0.25">
      <c r="A39" s="3"/>
    </row>
    <row r="40" spans="1:24" x14ac:dyDescent="0.25">
      <c r="A40" s="6" t="s">
        <v>89</v>
      </c>
      <c r="B40" s="6">
        <v>20</v>
      </c>
      <c r="C40" s="1" t="s">
        <v>17</v>
      </c>
    </row>
    <row r="41" spans="1:24" ht="9" customHeight="1" x14ac:dyDescent="0.25"/>
    <row r="42" spans="1:24" ht="15" customHeight="1" x14ac:dyDescent="0.25">
      <c r="A42" s="3" t="s">
        <v>65</v>
      </c>
    </row>
    <row r="43" spans="1:24" x14ac:dyDescent="0.25">
      <c r="A43" t="s">
        <v>75</v>
      </c>
      <c r="B43">
        <v>2</v>
      </c>
    </row>
    <row r="45" spans="1:24" x14ac:dyDescent="0.25">
      <c r="A45" t="s">
        <v>87</v>
      </c>
      <c r="B45" s="385">
        <f>MIN(364,INT((C45 - DATE(YEAR(C45),1,1))))</f>
        <v>226</v>
      </c>
      <c r="C45" s="4">
        <v>43692</v>
      </c>
    </row>
    <row r="47" spans="1:24" x14ac:dyDescent="0.25">
      <c r="A47" s="1" t="s">
        <v>2287</v>
      </c>
      <c r="B47">
        <v>50</v>
      </c>
      <c r="J47" s="1" t="s">
        <v>2288</v>
      </c>
    </row>
    <row r="48" spans="1:24" x14ac:dyDescent="0.25">
      <c r="A48" s="3"/>
      <c r="J48" s="615" t="s">
        <v>2338</v>
      </c>
      <c r="K48" s="615"/>
      <c r="L48" s="615"/>
      <c r="M48" s="615"/>
      <c r="N48" s="615"/>
      <c r="O48" s="615" t="s">
        <v>2342</v>
      </c>
      <c r="P48" s="615"/>
      <c r="Q48" s="615"/>
      <c r="R48" s="615"/>
      <c r="S48" s="615"/>
      <c r="T48" s="615" t="s">
        <v>2343</v>
      </c>
      <c r="U48" s="615"/>
      <c r="V48" s="615"/>
      <c r="W48" s="615"/>
      <c r="X48" s="615"/>
    </row>
    <row r="49" spans="1:24" x14ac:dyDescent="0.25">
      <c r="A49" s="3"/>
      <c r="I49" s="1" t="s">
        <v>2344</v>
      </c>
      <c r="J49" t="s">
        <v>2339</v>
      </c>
      <c r="K49" t="s">
        <v>2339</v>
      </c>
      <c r="L49" t="s">
        <v>2339</v>
      </c>
      <c r="M49" t="s">
        <v>2339</v>
      </c>
      <c r="N49" t="s">
        <v>2339</v>
      </c>
      <c r="O49" t="s">
        <v>2341</v>
      </c>
      <c r="P49" t="s">
        <v>2341</v>
      </c>
      <c r="Q49" t="s">
        <v>2341</v>
      </c>
      <c r="R49" t="s">
        <v>2341</v>
      </c>
      <c r="S49" t="s">
        <v>2341</v>
      </c>
      <c r="T49" t="s">
        <v>2340</v>
      </c>
      <c r="U49" t="s">
        <v>2340</v>
      </c>
      <c r="V49" t="s">
        <v>2340</v>
      </c>
      <c r="W49" t="s">
        <v>2340</v>
      </c>
      <c r="X49" t="s">
        <v>2340</v>
      </c>
    </row>
    <row r="50" spans="1:24" x14ac:dyDescent="0.25">
      <c r="A50" t="s">
        <v>66</v>
      </c>
      <c r="B50" t="s">
        <v>2289</v>
      </c>
      <c r="C50" t="s">
        <v>71</v>
      </c>
      <c r="D50" t="s">
        <v>72</v>
      </c>
      <c r="E50" t="s">
        <v>73</v>
      </c>
      <c r="F50" t="s">
        <v>74</v>
      </c>
      <c r="G50" t="s">
        <v>80</v>
      </c>
      <c r="I50" s="1" t="s">
        <v>2286</v>
      </c>
      <c r="J50">
        <v>10</v>
      </c>
      <c r="K50">
        <v>30</v>
      </c>
      <c r="L50">
        <v>50</v>
      </c>
      <c r="M50">
        <v>70</v>
      </c>
      <c r="N50">
        <v>90</v>
      </c>
      <c r="O50">
        <v>10</v>
      </c>
      <c r="P50">
        <v>30</v>
      </c>
      <c r="Q50">
        <v>50</v>
      </c>
      <c r="R50">
        <v>70</v>
      </c>
      <c r="S50">
        <v>90</v>
      </c>
      <c r="T50">
        <v>10</v>
      </c>
      <c r="U50">
        <v>30</v>
      </c>
      <c r="V50">
        <v>50</v>
      </c>
      <c r="W50">
        <v>70</v>
      </c>
      <c r="X50">
        <v>90</v>
      </c>
    </row>
    <row r="51" spans="1:24" x14ac:dyDescent="0.2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9"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2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2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2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2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2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25">
      <c r="A58" s="341" t="str">
        <f>General!G44</f>
        <v>ms</v>
      </c>
      <c r="B58" s="383">
        <v>0</v>
      </c>
      <c r="C58" s="383">
        <v>1</v>
      </c>
      <c r="D58" s="382">
        <f t="shared" ref="D58" si="10">1-C58</f>
        <v>0</v>
      </c>
      <c r="E58" s="384">
        <v>0.15</v>
      </c>
      <c r="F58" s="384">
        <v>12.05</v>
      </c>
      <c r="G58" s="384">
        <f>1.04*1.05</f>
        <v>1.0920000000000001</v>
      </c>
      <c r="I58" t="str">
        <f t="shared" ref="I58" si="11">A58</f>
        <v>ms</v>
      </c>
      <c r="J58" s="344"/>
      <c r="K58" s="344"/>
      <c r="L58" s="344"/>
      <c r="M58" s="344"/>
      <c r="N58" s="344"/>
      <c r="O58" s="344">
        <v>0</v>
      </c>
      <c r="P58" s="344">
        <v>0</v>
      </c>
      <c r="Q58" s="344">
        <v>0</v>
      </c>
      <c r="R58" s="344">
        <v>0</v>
      </c>
      <c r="S58" s="344">
        <v>0</v>
      </c>
      <c r="T58" s="344">
        <v>0</v>
      </c>
      <c r="U58" s="344">
        <v>0</v>
      </c>
      <c r="V58" s="344">
        <v>0</v>
      </c>
      <c r="W58" s="344">
        <v>0</v>
      </c>
      <c r="X58" s="344">
        <v>0</v>
      </c>
    </row>
    <row r="59" spans="1:24" x14ac:dyDescent="0.2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25">
      <c r="A60" s="341" t="str">
        <f>General!G46</f>
        <v>od</v>
      </c>
      <c r="B60" s="381">
        <f t="shared" ref="B60:G60" si="12">B59</f>
        <v>0</v>
      </c>
      <c r="C60" s="381">
        <f t="shared" si="12"/>
        <v>1</v>
      </c>
      <c r="D60" s="381">
        <f t="shared" si="12"/>
        <v>0</v>
      </c>
      <c r="E60" s="381">
        <f t="shared" si="12"/>
        <v>0.15</v>
      </c>
      <c r="F60" s="381">
        <f t="shared" si="12"/>
        <v>12.85</v>
      </c>
      <c r="G60" s="381">
        <f t="shared" si="12"/>
        <v>0.90300000000000002</v>
      </c>
      <c r="I60" t="str">
        <f t="shared" si="2"/>
        <v>od</v>
      </c>
      <c r="J60" s="380">
        <f>J59</f>
        <v>245.65</v>
      </c>
      <c r="K60" s="380">
        <f t="shared" ref="K60:N60" si="13">K59</f>
        <v>279.64999999999998</v>
      </c>
      <c r="L60" s="380">
        <f t="shared" si="13"/>
        <v>299.2</v>
      </c>
      <c r="M60" s="380">
        <f t="shared" si="13"/>
        <v>316.2</v>
      </c>
      <c r="N60" s="380">
        <f t="shared" si="13"/>
        <v>368.9</v>
      </c>
      <c r="O60" s="380">
        <f t="shared" ref="O60:X60" si="14">O59</f>
        <v>0</v>
      </c>
      <c r="P60" s="380">
        <f t="shared" ref="P60:S60" si="15">P59</f>
        <v>0</v>
      </c>
      <c r="Q60" s="380">
        <f t="shared" si="15"/>
        <v>0</v>
      </c>
      <c r="R60" s="380">
        <f t="shared" si="15"/>
        <v>0</v>
      </c>
      <c r="S60" s="380">
        <f t="shared" si="15"/>
        <v>0</v>
      </c>
      <c r="T60" s="380">
        <f t="shared" si="14"/>
        <v>97.5</v>
      </c>
      <c r="U60" s="380">
        <f t="shared" ref="U60:W60" si="16">U59</f>
        <v>120</v>
      </c>
      <c r="V60" s="380">
        <f t="shared" si="14"/>
        <v>150</v>
      </c>
      <c r="W60" s="380">
        <f t="shared" si="16"/>
        <v>180</v>
      </c>
      <c r="X60" s="380">
        <f t="shared" si="14"/>
        <v>202.5</v>
      </c>
    </row>
    <row r="61" spans="1:24" x14ac:dyDescent="0.25">
      <c r="A61" s="341" t="str">
        <f>General!G47</f>
        <v>of</v>
      </c>
      <c r="B61" s="381">
        <f t="shared" ref="B61:G61" si="17">B59</f>
        <v>0</v>
      </c>
      <c r="C61" s="381">
        <f t="shared" si="17"/>
        <v>1</v>
      </c>
      <c r="D61" s="381">
        <f t="shared" si="17"/>
        <v>0</v>
      </c>
      <c r="E61" s="381">
        <f t="shared" si="17"/>
        <v>0.15</v>
      </c>
      <c r="F61" s="381">
        <f t="shared" si="17"/>
        <v>12.85</v>
      </c>
      <c r="G61" s="381">
        <f t="shared" si="17"/>
        <v>0.90300000000000002</v>
      </c>
      <c r="I61" t="str">
        <f t="shared" si="2"/>
        <v>of</v>
      </c>
      <c r="J61" s="380">
        <f>J59</f>
        <v>245.65</v>
      </c>
      <c r="K61" s="380">
        <f t="shared" ref="K61:N61" si="18">K59</f>
        <v>279.64999999999998</v>
      </c>
      <c r="L61" s="380">
        <f t="shared" si="18"/>
        <v>299.2</v>
      </c>
      <c r="M61" s="380">
        <f t="shared" si="18"/>
        <v>316.2</v>
      </c>
      <c r="N61" s="380">
        <f t="shared" si="18"/>
        <v>368.9</v>
      </c>
      <c r="O61" s="380">
        <f t="shared" ref="O61:X61" si="19">O59</f>
        <v>0</v>
      </c>
      <c r="P61" s="380">
        <f t="shared" ref="P61:S61" si="20">P59</f>
        <v>0</v>
      </c>
      <c r="Q61" s="380">
        <f t="shared" si="20"/>
        <v>0</v>
      </c>
      <c r="R61" s="380">
        <f t="shared" si="20"/>
        <v>0</v>
      </c>
      <c r="S61" s="380">
        <f t="shared" si="20"/>
        <v>0</v>
      </c>
      <c r="T61" s="380">
        <f t="shared" si="19"/>
        <v>97.5</v>
      </c>
      <c r="U61" s="380">
        <f t="shared" ref="U61:W61" si="21">U59</f>
        <v>120</v>
      </c>
      <c r="V61" s="380">
        <f t="shared" si="19"/>
        <v>150</v>
      </c>
      <c r="W61" s="380">
        <f t="shared" si="21"/>
        <v>180</v>
      </c>
      <c r="X61" s="380">
        <f t="shared" si="19"/>
        <v>202.5</v>
      </c>
    </row>
    <row r="62" spans="1:24" x14ac:dyDescent="0.2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25">
      <c r="A63" s="341" t="str">
        <f>General!G49</f>
        <v>rd</v>
      </c>
      <c r="B63" s="383">
        <v>0</v>
      </c>
      <c r="C63" s="383">
        <v>1</v>
      </c>
      <c r="D63" s="382">
        <f>1-C63</f>
        <v>0</v>
      </c>
      <c r="E63" s="379">
        <v>0.12</v>
      </c>
      <c r="F63" s="379">
        <v>21.95</v>
      </c>
      <c r="G63" s="379">
        <f>1.04*1.05</f>
        <v>1.0920000000000001</v>
      </c>
      <c r="I63" t="str">
        <f t="shared" si="2"/>
        <v>rd</v>
      </c>
      <c r="J63" s="380">
        <f>J62</f>
        <v>529</v>
      </c>
      <c r="K63" s="380">
        <f t="shared" ref="K63:N63" si="22">K62</f>
        <v>560</v>
      </c>
      <c r="L63" s="380">
        <f t="shared" si="22"/>
        <v>595</v>
      </c>
      <c r="M63" s="380">
        <f t="shared" si="22"/>
        <v>679</v>
      </c>
      <c r="N63" s="380">
        <f t="shared" si="22"/>
        <v>843</v>
      </c>
      <c r="O63" s="380">
        <f t="shared" ref="O63:X63" si="23">O$62</f>
        <v>0</v>
      </c>
      <c r="P63" s="380">
        <f t="shared" si="23"/>
        <v>0</v>
      </c>
      <c r="Q63" s="380">
        <f t="shared" si="23"/>
        <v>0</v>
      </c>
      <c r="R63" s="380">
        <f t="shared" si="23"/>
        <v>0</v>
      </c>
      <c r="S63" s="380">
        <f t="shared" si="23"/>
        <v>0</v>
      </c>
      <c r="T63" s="380">
        <f t="shared" si="23"/>
        <v>97.5</v>
      </c>
      <c r="U63" s="380">
        <f t="shared" si="23"/>
        <v>120</v>
      </c>
      <c r="V63" s="380">
        <f t="shared" si="23"/>
        <v>150</v>
      </c>
      <c r="W63" s="380">
        <f t="shared" si="23"/>
        <v>180</v>
      </c>
      <c r="X63" s="380">
        <f t="shared" si="23"/>
        <v>202.5</v>
      </c>
    </row>
    <row r="64" spans="1:24" x14ac:dyDescent="0.2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2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25">
      <c r="A66" s="341" t="str">
        <f>General!G52</f>
        <v>wd</v>
      </c>
      <c r="B66" s="381">
        <f t="shared" ref="B66:G66" si="24">B65</f>
        <v>0.1</v>
      </c>
      <c r="C66" s="381">
        <f t="shared" si="24"/>
        <v>0.8</v>
      </c>
      <c r="D66" s="381">
        <f t="shared" si="24"/>
        <v>0.19999999999999996</v>
      </c>
      <c r="E66" s="381">
        <f t="shared" si="24"/>
        <v>0.15</v>
      </c>
      <c r="F66" s="381">
        <f t="shared" si="24"/>
        <v>12.05</v>
      </c>
      <c r="G66" s="381">
        <f t="shared" si="24"/>
        <v>0.90300000000000002</v>
      </c>
      <c r="I66" t="str">
        <f t="shared" si="2"/>
        <v>wd</v>
      </c>
      <c r="J66" s="380">
        <f>J65</f>
        <v>274</v>
      </c>
      <c r="K66" s="380">
        <f t="shared" ref="K66:N66" si="25">K65</f>
        <v>310</v>
      </c>
      <c r="L66" s="380">
        <f t="shared" si="25"/>
        <v>343</v>
      </c>
      <c r="M66" s="380">
        <f t="shared" si="25"/>
        <v>383</v>
      </c>
      <c r="N66" s="380">
        <f t="shared" si="25"/>
        <v>419</v>
      </c>
      <c r="O66" s="380">
        <f t="shared" ref="O66:X66" si="26">O65</f>
        <v>0</v>
      </c>
      <c r="P66" s="380">
        <f t="shared" ref="P66:S66" si="27">P65</f>
        <v>0</v>
      </c>
      <c r="Q66" s="380">
        <f t="shared" si="27"/>
        <v>0</v>
      </c>
      <c r="R66" s="380">
        <f t="shared" si="27"/>
        <v>0</v>
      </c>
      <c r="S66" s="380">
        <f t="shared" si="27"/>
        <v>0</v>
      </c>
      <c r="T66" s="380">
        <f t="shared" si="26"/>
        <v>97.5</v>
      </c>
      <c r="U66" s="380">
        <f t="shared" ref="U66:W66" si="28">U65</f>
        <v>120</v>
      </c>
      <c r="V66" s="380">
        <f t="shared" si="26"/>
        <v>150</v>
      </c>
      <c r="W66" s="380">
        <f t="shared" si="28"/>
        <v>180</v>
      </c>
      <c r="X66" s="380">
        <f t="shared" si="26"/>
        <v>202.5</v>
      </c>
    </row>
    <row r="67" spans="1:24" x14ac:dyDescent="0.25">
      <c r="A67" s="341" t="str">
        <f>General!G53</f>
        <v>z</v>
      </c>
      <c r="B67" s="383">
        <v>0</v>
      </c>
      <c r="C67" s="383">
        <v>1</v>
      </c>
      <c r="D67" s="382">
        <f>1-C67</f>
        <v>0</v>
      </c>
      <c r="E67" s="384">
        <v>0.12</v>
      </c>
      <c r="F67" s="384">
        <v>21.95</v>
      </c>
      <c r="G67" s="384">
        <f>1.04*1.05</f>
        <v>1.0920000000000001</v>
      </c>
      <c r="I67" t="str">
        <f t="shared" si="2"/>
        <v>z</v>
      </c>
      <c r="J67" s="380">
        <f>J62</f>
        <v>529</v>
      </c>
      <c r="K67" s="380">
        <f t="shared" ref="K67:N67" si="29">K62</f>
        <v>560</v>
      </c>
      <c r="L67" s="380">
        <f t="shared" si="29"/>
        <v>595</v>
      </c>
      <c r="M67" s="380">
        <f t="shared" si="29"/>
        <v>679</v>
      </c>
      <c r="N67" s="380">
        <f t="shared" si="29"/>
        <v>843</v>
      </c>
      <c r="O67" s="380">
        <f t="shared" ref="O67:X68" si="30">O$62</f>
        <v>0</v>
      </c>
      <c r="P67" s="380">
        <f t="shared" si="30"/>
        <v>0</v>
      </c>
      <c r="Q67" s="380">
        <f t="shared" si="30"/>
        <v>0</v>
      </c>
      <c r="R67" s="380">
        <f t="shared" si="30"/>
        <v>0</v>
      </c>
      <c r="S67" s="380">
        <f t="shared" si="30"/>
        <v>0</v>
      </c>
      <c r="T67" s="380">
        <f t="shared" si="30"/>
        <v>97.5</v>
      </c>
      <c r="U67" s="380">
        <f t="shared" si="30"/>
        <v>120</v>
      </c>
      <c r="V67" s="380">
        <f t="shared" si="30"/>
        <v>150</v>
      </c>
      <c r="W67" s="380">
        <f t="shared" si="30"/>
        <v>180</v>
      </c>
      <c r="X67" s="380">
        <f t="shared" si="30"/>
        <v>202.5</v>
      </c>
    </row>
    <row r="68" spans="1:24" x14ac:dyDescent="0.25">
      <c r="A68" s="341" t="str">
        <f>General!G54</f>
        <v>zd</v>
      </c>
      <c r="B68" s="383">
        <v>0</v>
      </c>
      <c r="C68" s="383">
        <v>1</v>
      </c>
      <c r="D68" s="382">
        <f>1-C68</f>
        <v>0</v>
      </c>
      <c r="E68" s="384">
        <v>0.12</v>
      </c>
      <c r="F68" s="384">
        <v>21.95</v>
      </c>
      <c r="G68" s="384">
        <f>1.04*1.05</f>
        <v>1.0920000000000001</v>
      </c>
      <c r="I68" t="str">
        <f t="shared" si="2"/>
        <v>zd</v>
      </c>
      <c r="J68" s="380">
        <f>J62</f>
        <v>529</v>
      </c>
      <c r="K68" s="380">
        <f t="shared" ref="K68:N68" si="31">K62</f>
        <v>560</v>
      </c>
      <c r="L68" s="380">
        <f t="shared" si="31"/>
        <v>595</v>
      </c>
      <c r="M68" s="380">
        <f t="shared" si="31"/>
        <v>679</v>
      </c>
      <c r="N68" s="380">
        <f t="shared" si="31"/>
        <v>843</v>
      </c>
      <c r="O68" s="380">
        <f t="shared" si="30"/>
        <v>0</v>
      </c>
      <c r="P68" s="380">
        <f t="shared" si="30"/>
        <v>0</v>
      </c>
      <c r="Q68" s="380">
        <f t="shared" si="30"/>
        <v>0</v>
      </c>
      <c r="R68" s="380">
        <f t="shared" si="30"/>
        <v>0</v>
      </c>
      <c r="S68" s="380">
        <f t="shared" si="30"/>
        <v>0</v>
      </c>
      <c r="T68" s="380">
        <f t="shared" si="30"/>
        <v>97.5</v>
      </c>
      <c r="U68" s="380">
        <f t="shared" si="30"/>
        <v>120</v>
      </c>
      <c r="V68" s="380">
        <f t="shared" si="30"/>
        <v>150</v>
      </c>
      <c r="W68" s="380">
        <f t="shared" si="30"/>
        <v>180</v>
      </c>
      <c r="X68" s="380">
        <f t="shared" si="30"/>
        <v>202.5</v>
      </c>
    </row>
    <row r="69" spans="1:24" x14ac:dyDescent="0.25">
      <c r="I69"/>
      <c r="J69" t="s">
        <v>3294</v>
      </c>
      <c r="K69"/>
      <c r="L69"/>
      <c r="M69"/>
      <c r="N69"/>
      <c r="O69"/>
      <c r="P69"/>
    </row>
    <row r="71" spans="1:24" x14ac:dyDescent="0.25">
      <c r="A71" s="3" t="s">
        <v>81</v>
      </c>
    </row>
    <row r="72" spans="1:24" x14ac:dyDescent="0.25">
      <c r="A72" t="s">
        <v>117</v>
      </c>
      <c r="B72">
        <v>100000</v>
      </c>
    </row>
    <row r="74" spans="1:24" x14ac:dyDescent="0.25">
      <c r="A74" t="s">
        <v>118</v>
      </c>
      <c r="B74">
        <v>100000</v>
      </c>
    </row>
    <row r="76" spans="1:24" x14ac:dyDescent="0.25">
      <c r="A76" t="s">
        <v>82</v>
      </c>
      <c r="B76" s="44">
        <v>0.11</v>
      </c>
    </row>
    <row r="78" spans="1:24" x14ac:dyDescent="0.25">
      <c r="A78" t="s">
        <v>83</v>
      </c>
      <c r="B78" s="44">
        <v>3.5000000000000003E-2</v>
      </c>
    </row>
    <row r="80" spans="1:24"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244" zoomScale="80" zoomScaleNormal="80" workbookViewId="0">
      <selection activeCell="I260" sqref="I260"/>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3068</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3069</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3070</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3071</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3072</v>
      </c>
      <c r="J18" s="28"/>
      <c r="K18" s="14" t="s">
        <v>3073</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3074</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3075</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3076</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3077</v>
      </c>
      <c r="J37" s="515" t="s">
        <v>3078</v>
      </c>
      <c r="K37" s="515" t="s">
        <v>3079</v>
      </c>
      <c r="L37" s="515" t="s">
        <v>3080</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3081</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3069</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2816</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3082</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2339</v>
      </c>
      <c r="I75" s="522" t="s">
        <v>2341</v>
      </c>
      <c r="J75" s="523" t="s">
        <v>2340</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2338</v>
      </c>
      <c r="I76" t="s">
        <v>2342</v>
      </c>
      <c r="J76" t="s">
        <v>2343</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3083</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2338</v>
      </c>
      <c r="I98" t="s">
        <v>2342</v>
      </c>
      <c r="J98" t="s">
        <v>2343</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3084</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2338</v>
      </c>
      <c r="I119" t="s">
        <v>2342</v>
      </c>
      <c r="J119" t="s">
        <v>2343</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3085</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3086</v>
      </c>
      <c r="I140" s="28" t="s">
        <v>3087</v>
      </c>
      <c r="J140" s="28" t="s">
        <v>3088</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3089</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2332</v>
      </c>
      <c r="I164" s="540" t="s">
        <v>4</v>
      </c>
      <c r="J164" s="540" t="s">
        <v>3090</v>
      </c>
      <c r="K164" s="540" t="s">
        <v>540</v>
      </c>
      <c r="L164" s="541" t="s">
        <v>3091</v>
      </c>
      <c r="M164" s="542" t="s">
        <v>10</v>
      </c>
      <c r="N164" s="542" t="s">
        <v>3092</v>
      </c>
      <c r="O164" s="542" t="s">
        <v>67</v>
      </c>
      <c r="P164" s="543" t="s">
        <v>68</v>
      </c>
      <c r="Q164" s="544" t="s">
        <v>2333</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3093</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3094</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3095</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3096</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3097</v>
      </c>
      <c r="K183" s="21" t="s">
        <v>3098</v>
      </c>
      <c r="L183" s="21" t="s">
        <v>3099</v>
      </c>
      <c r="M183" s="21" t="s">
        <v>3100</v>
      </c>
      <c r="N183" s="21" t="s">
        <v>3101</v>
      </c>
      <c r="O183" s="21" t="s">
        <v>3102</v>
      </c>
      <c r="P183" s="21" t="s">
        <v>3103</v>
      </c>
      <c r="Q183" s="21" t="s">
        <v>3104</v>
      </c>
      <c r="R183" s="21" t="s">
        <v>3105</v>
      </c>
      <c r="S183" s="21" t="s">
        <v>3106</v>
      </c>
      <c r="T183" s="21" t="s">
        <v>3107</v>
      </c>
      <c r="U183" s="21" t="s">
        <v>3108</v>
      </c>
      <c r="V183" s="21" t="s">
        <v>3109</v>
      </c>
      <c r="W183" s="21" t="s">
        <v>3110</v>
      </c>
      <c r="X183" s="21" t="s">
        <v>3111</v>
      </c>
      <c r="Y183" s="21" t="s">
        <v>3112</v>
      </c>
      <c r="Z183" s="21" t="s">
        <v>3113</v>
      </c>
      <c r="AA183" s="21" t="s">
        <v>3114</v>
      </c>
      <c r="AB183" s="21" t="s">
        <v>3115</v>
      </c>
      <c r="AC183" s="21" t="s">
        <v>3116</v>
      </c>
      <c r="AD183" s="21" t="s">
        <v>3117</v>
      </c>
      <c r="AE183" s="21" t="s">
        <v>3118</v>
      </c>
      <c r="AF183" s="21" t="s">
        <v>3119</v>
      </c>
      <c r="AG183" s="21" t="s">
        <v>3120</v>
      </c>
      <c r="AH183" s="21" t="s">
        <v>3121</v>
      </c>
      <c r="AI183" s="21" t="s">
        <v>3122</v>
      </c>
      <c r="AJ183" s="21" t="s">
        <v>3123</v>
      </c>
      <c r="AK183" s="21" t="s">
        <v>3124</v>
      </c>
      <c r="AL183" s="21" t="s">
        <v>3125</v>
      </c>
      <c r="AM183" s="21" t="s">
        <v>3126</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3127</v>
      </c>
      <c r="S184" s="550"/>
      <c r="T184" s="550"/>
      <c r="U184" s="550"/>
      <c r="V184" s="550"/>
      <c r="W184" s="550"/>
      <c r="X184" s="550"/>
      <c r="Y184" s="550"/>
      <c r="Z184" s="550"/>
      <c r="AA184" s="550"/>
      <c r="AB184" s="550"/>
      <c r="AC184" s="550"/>
      <c r="AD184" s="550" t="s">
        <v>408</v>
      </c>
      <c r="AE184" s="550"/>
      <c r="AF184" s="550"/>
      <c r="AG184" s="550"/>
      <c r="AH184" s="550"/>
      <c r="AI184" s="550"/>
      <c r="AJ184" s="550" t="s">
        <v>3128</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3129</v>
      </c>
      <c r="K185" s="552" t="s">
        <v>3130</v>
      </c>
      <c r="L185" s="552" t="s">
        <v>3131</v>
      </c>
      <c r="M185" s="552" t="s">
        <v>3131</v>
      </c>
      <c r="N185" s="552" t="s">
        <v>3131</v>
      </c>
      <c r="O185" s="552" t="s">
        <v>3131</v>
      </c>
      <c r="P185" s="552" t="s">
        <v>3131</v>
      </c>
      <c r="Q185" s="552" t="s">
        <v>3132</v>
      </c>
      <c r="R185" s="552" t="s">
        <v>3133</v>
      </c>
      <c r="S185" s="552" t="s">
        <v>3133</v>
      </c>
      <c r="T185" s="552" t="s">
        <v>3134</v>
      </c>
      <c r="U185" s="552" t="s">
        <v>3134</v>
      </c>
      <c r="V185" s="552" t="s">
        <v>3135</v>
      </c>
      <c r="W185" s="552" t="s">
        <v>3135</v>
      </c>
      <c r="X185" s="552" t="s">
        <v>3136</v>
      </c>
      <c r="Y185" s="552" t="s">
        <v>3136</v>
      </c>
      <c r="Z185" s="552" t="s">
        <v>3137</v>
      </c>
      <c r="AA185" s="552" t="s">
        <v>3137</v>
      </c>
      <c r="AB185" s="552" t="s">
        <v>3138</v>
      </c>
      <c r="AC185" s="552" t="s">
        <v>3138</v>
      </c>
      <c r="AD185" s="552" t="s">
        <v>3139</v>
      </c>
      <c r="AE185" s="552" t="s">
        <v>3140</v>
      </c>
      <c r="AF185" s="552" t="s">
        <v>3141</v>
      </c>
      <c r="AG185" s="552" t="s">
        <v>3142</v>
      </c>
      <c r="AH185" s="552" t="s">
        <v>3142</v>
      </c>
      <c r="AI185" s="552" t="s">
        <v>3143</v>
      </c>
      <c r="AJ185" s="551" t="s">
        <v>3144</v>
      </c>
      <c r="AK185" s="551" t="s">
        <v>3144</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3145</v>
      </c>
      <c r="K186" s="552" t="s">
        <v>3145</v>
      </c>
      <c r="L186" s="552" t="s">
        <v>3145</v>
      </c>
      <c r="M186" s="552" t="s">
        <v>3145</v>
      </c>
      <c r="N186" s="552" t="s">
        <v>3145</v>
      </c>
      <c r="O186" s="552" t="s">
        <v>3145</v>
      </c>
      <c r="P186" s="552" t="s">
        <v>3145</v>
      </c>
      <c r="Q186" s="552" t="s">
        <v>3145</v>
      </c>
      <c r="R186" s="552" t="s">
        <v>3146</v>
      </c>
      <c r="S186" s="552" t="s">
        <v>3147</v>
      </c>
      <c r="T186" s="552" t="s">
        <v>3148</v>
      </c>
      <c r="U186" s="552" t="s">
        <v>3149</v>
      </c>
      <c r="V186" s="552" t="s">
        <v>3150</v>
      </c>
      <c r="W186" s="552" t="s">
        <v>3151</v>
      </c>
      <c r="X186" s="552" t="s">
        <v>3152</v>
      </c>
      <c r="Y186" s="552" t="s">
        <v>3153</v>
      </c>
      <c r="Z186" s="552" t="s">
        <v>3154</v>
      </c>
      <c r="AA186" s="552" t="s">
        <v>3145</v>
      </c>
      <c r="AB186" s="552" t="s">
        <v>3154</v>
      </c>
      <c r="AC186" s="552" t="s">
        <v>3145</v>
      </c>
      <c r="AD186" s="552" t="s">
        <v>3155</v>
      </c>
      <c r="AE186" s="552" t="s">
        <v>3155</v>
      </c>
      <c r="AF186" s="552" t="s">
        <v>3155</v>
      </c>
      <c r="AG186" s="552" t="s">
        <v>3155</v>
      </c>
      <c r="AH186" s="552" t="s">
        <v>3156</v>
      </c>
      <c r="AI186" s="552" t="s">
        <v>3155</v>
      </c>
      <c r="AJ186" s="552" t="s">
        <v>3157</v>
      </c>
      <c r="AK186" s="552" t="s">
        <v>3156</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3158</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3159</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3160</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3160</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3161</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3162</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3163</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3164</v>
      </c>
      <c r="I199" s="25"/>
      <c r="J199" s="560" t="s">
        <v>2339</v>
      </c>
      <c r="K199" s="560" t="s">
        <v>2339</v>
      </c>
      <c r="L199" s="560" t="s">
        <v>2339</v>
      </c>
      <c r="M199" s="560" t="s">
        <v>2339</v>
      </c>
      <c r="N199" s="560" t="s">
        <v>2339</v>
      </c>
      <c r="O199" s="560" t="s">
        <v>2339</v>
      </c>
      <c r="P199" s="560" t="s">
        <v>2339</v>
      </c>
      <c r="Q199" s="560" t="s">
        <v>2339</v>
      </c>
      <c r="R199" s="560" t="s">
        <v>3165</v>
      </c>
      <c r="S199" s="560" t="s">
        <v>2339</v>
      </c>
      <c r="T199" s="560" t="s">
        <v>3165</v>
      </c>
      <c r="U199" s="560" t="s">
        <v>2339</v>
      </c>
      <c r="V199" s="560" t="s">
        <v>3165</v>
      </c>
      <c r="W199" s="560" t="s">
        <v>2339</v>
      </c>
      <c r="X199" s="560" t="s">
        <v>3165</v>
      </c>
      <c r="Y199" s="560" t="s">
        <v>2339</v>
      </c>
      <c r="Z199" s="560" t="s">
        <v>3165</v>
      </c>
      <c r="AA199" s="560" t="s">
        <v>2339</v>
      </c>
      <c r="AB199" s="560" t="s">
        <v>3165</v>
      </c>
      <c r="AC199" s="560" t="s">
        <v>2339</v>
      </c>
      <c r="AD199" s="560" t="s">
        <v>2341</v>
      </c>
      <c r="AE199" s="560" t="s">
        <v>2341</v>
      </c>
      <c r="AF199" s="560" t="s">
        <v>2341</v>
      </c>
      <c r="AG199" s="560" t="s">
        <v>2341</v>
      </c>
      <c r="AH199" s="560" t="s">
        <v>2341</v>
      </c>
      <c r="AI199" s="560" t="s">
        <v>2341</v>
      </c>
      <c r="AJ199" s="560" t="s">
        <v>2339</v>
      </c>
      <c r="AK199" s="560" t="s">
        <v>2341</v>
      </c>
      <c r="AL199" s="496"/>
      <c r="AM199" s="496"/>
      <c r="AN199" s="27"/>
      <c r="AO199" s="17"/>
      <c r="AP199" s="9"/>
      <c r="AQ199" s="9"/>
      <c r="AR199" s="9"/>
    </row>
    <row r="200" spans="1:44" customFormat="1" outlineLevel="1" x14ac:dyDescent="0.25">
      <c r="A200" s="7"/>
      <c r="B200" s="8"/>
      <c r="C200" s="18"/>
      <c r="D200" s="18"/>
      <c r="E200" s="18"/>
      <c r="F200" s="24"/>
      <c r="G200" s="25"/>
      <c r="H200" s="25" t="s">
        <v>3166</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3167</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3168</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3169</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3170</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3171</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3172</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3173</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3174</v>
      </c>
      <c r="I208" s="616" t="s">
        <v>3175</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3176</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3177</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3178</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3179</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3180</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3181</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3182</v>
      </c>
      <c r="I217" s="16" t="s">
        <v>3183</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3184</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3185</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3186</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3187</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3188</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3189</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3190</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3191</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3192</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3193</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3194</v>
      </c>
      <c r="I229" s="572" t="s">
        <v>3185</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3186</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3187</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3188</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3189</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3190</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3195</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3196</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3171</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3172</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3197</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3174</v>
      </c>
      <c r="I241" s="616" t="s">
        <v>3175</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3176</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3177</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3198</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3199</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3200</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3201</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3202</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3203</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2820</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2821</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2822</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2823</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3204</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3205</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64">
        <v>2019</v>
      </c>
      <c r="J260" s="578">
        <f>MIN(364,INT((J259 - DATE(YEAR(J259),1,1))))+364*(YEAR(J259)-$I260)</f>
        <v>0</v>
      </c>
      <c r="K260" s="578">
        <f t="shared" ref="K260:AK260" si="21">MIN(364,INT((K259 - DATE(YEAR(K259),1,1))))+364*(YEAR(K259)-$I260)</f>
        <v>0</v>
      </c>
      <c r="L260" s="578">
        <f t="shared" si="21"/>
        <v>0</v>
      </c>
      <c r="M260" s="578">
        <f t="shared" si="21"/>
        <v>0</v>
      </c>
      <c r="N260" s="578">
        <f t="shared" si="21"/>
        <v>0</v>
      </c>
      <c r="O260" s="578">
        <f t="shared" si="21"/>
        <v>0</v>
      </c>
      <c r="P260" s="578">
        <f t="shared" si="21"/>
        <v>0</v>
      </c>
      <c r="Q260" s="578">
        <f t="shared" si="21"/>
        <v>0</v>
      </c>
      <c r="R260" s="578">
        <f t="shared" si="21"/>
        <v>0</v>
      </c>
      <c r="S260" s="578">
        <f t="shared" si="21"/>
        <v>0</v>
      </c>
      <c r="T260" s="578">
        <f t="shared" si="21"/>
        <v>0</v>
      </c>
      <c r="U260" s="578">
        <f t="shared" si="21"/>
        <v>0</v>
      </c>
      <c r="V260" s="578">
        <f t="shared" si="21"/>
        <v>0</v>
      </c>
      <c r="W260" s="578">
        <f t="shared" si="21"/>
        <v>0</v>
      </c>
      <c r="X260" s="578">
        <f t="shared" si="21"/>
        <v>0</v>
      </c>
      <c r="Y260" s="578">
        <f t="shared" si="21"/>
        <v>0</v>
      </c>
      <c r="Z260" s="578">
        <f t="shared" si="21"/>
        <v>0</v>
      </c>
      <c r="AA260" s="578">
        <f t="shared" si="21"/>
        <v>0</v>
      </c>
      <c r="AB260" s="578">
        <f t="shared" si="21"/>
        <v>0</v>
      </c>
      <c r="AC260" s="578">
        <f t="shared" si="21"/>
        <v>0</v>
      </c>
      <c r="AD260" s="578">
        <f t="shared" si="21"/>
        <v>151</v>
      </c>
      <c r="AE260" s="578">
        <f t="shared" si="21"/>
        <v>151</v>
      </c>
      <c r="AF260" s="578">
        <f t="shared" si="21"/>
        <v>151</v>
      </c>
      <c r="AG260" s="578">
        <f t="shared" si="21"/>
        <v>151</v>
      </c>
      <c r="AH260" s="578">
        <f t="shared" si="21"/>
        <v>151</v>
      </c>
      <c r="AI260" s="578">
        <f t="shared" si="21"/>
        <v>151</v>
      </c>
      <c r="AJ260" s="578">
        <f t="shared" si="21"/>
        <v>0</v>
      </c>
      <c r="AK260" s="578">
        <f t="shared" si="21"/>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3206</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12">
        <f>I260</f>
        <v>2019</v>
      </c>
      <c r="J262" s="578">
        <f>MIN(364,INT((J261 - DATE(YEAR(J261),1,1))))+364*(YEAR(J261)-$I262)</f>
        <v>0</v>
      </c>
      <c r="K262" s="578">
        <f t="shared" ref="K262:AK262" si="22">MIN(364,INT((K261 - DATE(YEAR(K261),1,1))))+364*(YEAR(K261)-$I262)</f>
        <v>0</v>
      </c>
      <c r="L262" s="578">
        <f t="shared" si="22"/>
        <v>0</v>
      </c>
      <c r="M262" s="578">
        <f t="shared" si="22"/>
        <v>0</v>
      </c>
      <c r="N262" s="578">
        <f t="shared" si="22"/>
        <v>0</v>
      </c>
      <c r="O262" s="578">
        <f t="shared" si="22"/>
        <v>0</v>
      </c>
      <c r="P262" s="578">
        <f t="shared" si="22"/>
        <v>0</v>
      </c>
      <c r="Q262" s="578">
        <f t="shared" si="22"/>
        <v>0</v>
      </c>
      <c r="R262" s="578">
        <f t="shared" si="22"/>
        <v>0</v>
      </c>
      <c r="S262" s="578">
        <f t="shared" si="22"/>
        <v>0</v>
      </c>
      <c r="T262" s="578">
        <f t="shared" si="22"/>
        <v>0</v>
      </c>
      <c r="U262" s="578">
        <f t="shared" si="22"/>
        <v>0</v>
      </c>
      <c r="V262" s="578">
        <f t="shared" si="22"/>
        <v>0</v>
      </c>
      <c r="W262" s="578">
        <f t="shared" si="22"/>
        <v>0</v>
      </c>
      <c r="X262" s="578">
        <f t="shared" si="22"/>
        <v>0</v>
      </c>
      <c r="Y262" s="578">
        <f t="shared" si="22"/>
        <v>0</v>
      </c>
      <c r="Z262" s="578">
        <f t="shared" si="22"/>
        <v>0</v>
      </c>
      <c r="AA262" s="578">
        <f t="shared" si="22"/>
        <v>0</v>
      </c>
      <c r="AB262" s="578">
        <f t="shared" si="22"/>
        <v>0</v>
      </c>
      <c r="AC262" s="578">
        <f t="shared" si="22"/>
        <v>0</v>
      </c>
      <c r="AD262" s="578">
        <f t="shared" si="22"/>
        <v>40</v>
      </c>
      <c r="AE262" s="578">
        <f t="shared" si="22"/>
        <v>40</v>
      </c>
      <c r="AF262" s="578">
        <f t="shared" si="22"/>
        <v>40</v>
      </c>
      <c r="AG262" s="578">
        <f t="shared" si="22"/>
        <v>40</v>
      </c>
      <c r="AH262" s="578">
        <f t="shared" si="22"/>
        <v>40</v>
      </c>
      <c r="AI262" s="578">
        <f t="shared" si="22"/>
        <v>40</v>
      </c>
      <c r="AJ262" s="578">
        <f t="shared" si="22"/>
        <v>0</v>
      </c>
      <c r="AK262" s="578">
        <f t="shared" si="22"/>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3207</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3208</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3209</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3210</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3211</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3212</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3213</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2387</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3214</v>
      </c>
      <c r="AR274" s="9"/>
    </row>
    <row r="275" spans="1:44" customFormat="1" ht="12" customHeight="1" outlineLevel="1" x14ac:dyDescent="0.25">
      <c r="A275" s="7"/>
      <c r="B275" s="8"/>
      <c r="C275" s="18"/>
      <c r="D275" s="18"/>
      <c r="E275" s="18"/>
      <c r="F275" s="24"/>
      <c r="G275" s="25"/>
      <c r="H275" s="41" t="s">
        <v>3215</v>
      </c>
      <c r="I275" s="582" t="s">
        <v>3216</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3217</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3218</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3">300/746/7</f>
        <v>5.7449253159708925E-2</v>
      </c>
      <c r="AI277" s="581">
        <v>0</v>
      </c>
      <c r="AJ277" s="581">
        <v>0</v>
      </c>
      <c r="AK277" s="581">
        <v>0</v>
      </c>
      <c r="AL277" s="498"/>
      <c r="AM277" s="498"/>
      <c r="AN277" s="27"/>
      <c r="AO277" s="17"/>
      <c r="AP277" s="9"/>
      <c r="AQ277" s="583">
        <f t="shared" ref="AQ277:AQ290" si="24">AQ276+7</f>
        <v>45264</v>
      </c>
      <c r="AR277" s="9"/>
    </row>
    <row r="278" spans="1:44" customFormat="1" ht="12" customHeight="1" outlineLevel="1" x14ac:dyDescent="0.25">
      <c r="A278" s="7"/>
      <c r="B278" s="8"/>
      <c r="C278" s="18"/>
      <c r="D278" s="18"/>
      <c r="E278" s="18"/>
      <c r="F278" s="24"/>
      <c r="G278" s="25"/>
      <c r="H278" s="28"/>
      <c r="I278" s="582" t="s">
        <v>3219</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4"/>
        <v>45271</v>
      </c>
      <c r="AR278" s="9"/>
    </row>
    <row r="279" spans="1:44" customFormat="1" ht="12" customHeight="1" outlineLevel="1" x14ac:dyDescent="0.25">
      <c r="A279" s="7"/>
      <c r="B279" s="8"/>
      <c r="C279" s="18"/>
      <c r="D279" s="18"/>
      <c r="E279" s="18"/>
      <c r="F279" s="24"/>
      <c r="G279" s="25"/>
      <c r="H279" s="28"/>
      <c r="I279" s="582" t="s">
        <v>3220</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4"/>
        <v>45278</v>
      </c>
      <c r="AR279" s="9"/>
    </row>
    <row r="280" spans="1:44" customFormat="1" ht="12" customHeight="1" outlineLevel="1" x14ac:dyDescent="0.25">
      <c r="A280" s="7"/>
      <c r="B280" s="8"/>
      <c r="C280" s="18"/>
      <c r="D280" s="18"/>
      <c r="E280" s="18"/>
      <c r="F280" s="24"/>
      <c r="G280" s="25"/>
      <c r="H280" s="28"/>
      <c r="I280" s="582" t="s">
        <v>3221</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5">350/746/7</f>
        <v>6.7024128686327081E-2</v>
      </c>
      <c r="AI280" s="581">
        <v>0</v>
      </c>
      <c r="AJ280" s="581">
        <v>0</v>
      </c>
      <c r="AK280" s="581">
        <v>0</v>
      </c>
      <c r="AL280" s="498"/>
      <c r="AM280" s="498"/>
      <c r="AN280" s="27"/>
      <c r="AO280" s="17"/>
      <c r="AP280" s="9"/>
      <c r="AQ280" s="583">
        <f t="shared" si="24"/>
        <v>45285</v>
      </c>
      <c r="AR280" s="9"/>
    </row>
    <row r="281" spans="1:44" customFormat="1" ht="12" customHeight="1" outlineLevel="1" x14ac:dyDescent="0.25">
      <c r="A281" s="7"/>
      <c r="B281" s="8"/>
      <c r="C281" s="18"/>
      <c r="D281" s="18"/>
      <c r="E281" s="18"/>
      <c r="F281" s="24"/>
      <c r="G281" s="25"/>
      <c r="H281" s="28"/>
      <c r="I281" s="582" t="s">
        <v>3222</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5"/>
        <v>6.7024128686327081E-2</v>
      </c>
      <c r="AI281" s="581">
        <v>0</v>
      </c>
      <c r="AJ281" s="581">
        <v>0</v>
      </c>
      <c r="AK281" s="581">
        <v>0</v>
      </c>
      <c r="AL281" s="498"/>
      <c r="AM281" s="498"/>
      <c r="AN281" s="27"/>
      <c r="AO281" s="17"/>
      <c r="AP281" s="9"/>
      <c r="AQ281" s="583">
        <f t="shared" si="24"/>
        <v>45292</v>
      </c>
      <c r="AR281" s="9"/>
    </row>
    <row r="282" spans="1:44" customFormat="1" ht="12" customHeight="1" outlineLevel="1" x14ac:dyDescent="0.25">
      <c r="A282" s="7"/>
      <c r="B282" s="8"/>
      <c r="C282" s="18"/>
      <c r="D282" s="18"/>
      <c r="E282" s="18"/>
      <c r="F282" s="24"/>
      <c r="G282" s="25"/>
      <c r="H282" s="28"/>
      <c r="I282" s="582" t="s">
        <v>3223</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5"/>
        <v>6.7024128686327081E-2</v>
      </c>
      <c r="AI282" s="581">
        <v>0</v>
      </c>
      <c r="AJ282" s="581">
        <v>0</v>
      </c>
      <c r="AK282" s="581">
        <v>0</v>
      </c>
      <c r="AL282" s="498"/>
      <c r="AM282" s="498"/>
      <c r="AN282" s="27"/>
      <c r="AO282" s="17"/>
      <c r="AP282" s="9"/>
      <c r="AQ282" s="583">
        <f t="shared" si="24"/>
        <v>45299</v>
      </c>
      <c r="AR282" s="9"/>
    </row>
    <row r="283" spans="1:44" customFormat="1" ht="12" customHeight="1" outlineLevel="1" x14ac:dyDescent="0.25">
      <c r="A283" s="7"/>
      <c r="B283" s="8"/>
      <c r="C283" s="18"/>
      <c r="D283" s="18"/>
      <c r="E283" s="18"/>
      <c r="F283" s="24"/>
      <c r="G283" s="25"/>
      <c r="H283" s="28"/>
      <c r="I283" s="582" t="s">
        <v>3224</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5"/>
        <v>6.7024128686327081E-2</v>
      </c>
      <c r="AI283" s="581">
        <v>0</v>
      </c>
      <c r="AJ283" s="581">
        <v>0</v>
      </c>
      <c r="AK283" s="581">
        <v>0</v>
      </c>
      <c r="AL283" s="498"/>
      <c r="AM283" s="498"/>
      <c r="AN283" s="27"/>
      <c r="AO283" s="17"/>
      <c r="AP283" s="9"/>
      <c r="AQ283" s="583">
        <f t="shared" si="24"/>
        <v>45306</v>
      </c>
      <c r="AR283" s="9"/>
    </row>
    <row r="284" spans="1:44" customFormat="1" ht="12" customHeight="1" outlineLevel="1" x14ac:dyDescent="0.25">
      <c r="A284" s="7"/>
      <c r="B284" s="8"/>
      <c r="C284" s="18"/>
      <c r="D284" s="18"/>
      <c r="E284" s="18"/>
      <c r="F284" s="24"/>
      <c r="G284" s="25"/>
      <c r="H284" s="28"/>
      <c r="I284" s="582" t="s">
        <v>3225</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5"/>
        <v>6.7024128686327081E-2</v>
      </c>
      <c r="AI284" s="581">
        <v>0</v>
      </c>
      <c r="AJ284" s="581">
        <v>0</v>
      </c>
      <c r="AK284" s="581">
        <v>0</v>
      </c>
      <c r="AL284" s="498"/>
      <c r="AM284" s="498"/>
      <c r="AN284" s="27"/>
      <c r="AO284" s="17"/>
      <c r="AP284" s="9"/>
      <c r="AQ284" s="583">
        <f t="shared" si="24"/>
        <v>45313</v>
      </c>
      <c r="AR284" s="9"/>
    </row>
    <row r="285" spans="1:44" customFormat="1" ht="12" customHeight="1" outlineLevel="1" x14ac:dyDescent="0.25">
      <c r="A285" s="7"/>
      <c r="B285" s="8"/>
      <c r="C285" s="18"/>
      <c r="D285" s="18"/>
      <c r="E285" s="18"/>
      <c r="F285" s="24"/>
      <c r="G285" s="25"/>
      <c r="H285" s="28"/>
      <c r="I285" s="582" t="s">
        <v>3226</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5"/>
        <v>6.7024128686327081E-2</v>
      </c>
      <c r="AI285" s="581">
        <v>0</v>
      </c>
      <c r="AJ285" s="581">
        <v>0</v>
      </c>
      <c r="AK285" s="581">
        <v>0</v>
      </c>
      <c r="AL285" s="498"/>
      <c r="AM285" s="498"/>
      <c r="AN285" s="27"/>
      <c r="AO285" s="17"/>
      <c r="AP285" s="9"/>
      <c r="AQ285" s="583">
        <f t="shared" si="24"/>
        <v>45320</v>
      </c>
      <c r="AR285" s="9"/>
    </row>
    <row r="286" spans="1:44" customFormat="1" ht="12" customHeight="1" outlineLevel="1" x14ac:dyDescent="0.25">
      <c r="A286" s="7"/>
      <c r="B286" s="8"/>
      <c r="C286" s="18"/>
      <c r="D286" s="18"/>
      <c r="E286" s="18"/>
      <c r="F286" s="24"/>
      <c r="G286" s="25"/>
      <c r="H286" s="28"/>
      <c r="I286" s="582" t="s">
        <v>3227</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4"/>
        <v>45327</v>
      </c>
      <c r="AR286" s="9"/>
    </row>
    <row r="287" spans="1:44" customFormat="1" ht="12" customHeight="1" outlineLevel="1" x14ac:dyDescent="0.25">
      <c r="A287" s="7"/>
      <c r="B287" s="8"/>
      <c r="C287" s="18"/>
      <c r="D287" s="18"/>
      <c r="E287" s="18"/>
      <c r="F287" s="24"/>
      <c r="G287" s="25"/>
      <c r="H287" s="28"/>
      <c r="I287" s="582" t="s">
        <v>3228</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6">400/746/7</f>
        <v>7.6599004212945229E-2</v>
      </c>
      <c r="AI287" s="581">
        <v>0</v>
      </c>
      <c r="AJ287" s="581">
        <v>0</v>
      </c>
      <c r="AK287" s="581">
        <v>0</v>
      </c>
      <c r="AL287" s="498"/>
      <c r="AM287" s="498"/>
      <c r="AN287" s="27"/>
      <c r="AO287" s="17"/>
      <c r="AP287" s="9"/>
      <c r="AQ287" s="583">
        <f t="shared" si="24"/>
        <v>45334</v>
      </c>
      <c r="AR287" s="9"/>
    </row>
    <row r="288" spans="1:44" customFormat="1" ht="12" customHeight="1" outlineLevel="1" x14ac:dyDescent="0.25">
      <c r="A288" s="7"/>
      <c r="B288" s="8"/>
      <c r="C288" s="18"/>
      <c r="D288" s="18"/>
      <c r="E288" s="18"/>
      <c r="F288" s="24"/>
      <c r="G288" s="25"/>
      <c r="H288" s="28"/>
      <c r="I288" s="582" t="s">
        <v>3229</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6"/>
        <v>7.6599004212945229E-2</v>
      </c>
      <c r="AI288" s="581">
        <v>0</v>
      </c>
      <c r="AJ288" s="581">
        <v>0</v>
      </c>
      <c r="AK288" s="581">
        <v>0</v>
      </c>
      <c r="AL288" s="498"/>
      <c r="AM288" s="498"/>
      <c r="AN288" s="27"/>
      <c r="AO288" s="17"/>
      <c r="AP288" s="9"/>
      <c r="AQ288" s="583">
        <f t="shared" si="24"/>
        <v>45341</v>
      </c>
      <c r="AR288" s="9"/>
    </row>
    <row r="289" spans="1:44" customFormat="1" ht="12" customHeight="1" outlineLevel="1" x14ac:dyDescent="0.25">
      <c r="A289" s="7"/>
      <c r="B289" s="8"/>
      <c r="C289" s="18"/>
      <c r="D289" s="18"/>
      <c r="E289" s="18"/>
      <c r="F289" s="24"/>
      <c r="G289" s="25"/>
      <c r="H289" s="28"/>
      <c r="I289" s="582" t="s">
        <v>3230</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6"/>
        <v>7.6599004212945229E-2</v>
      </c>
      <c r="AI289" s="581">
        <v>0</v>
      </c>
      <c r="AJ289" s="581">
        <v>0</v>
      </c>
      <c r="AK289" s="581">
        <v>0</v>
      </c>
      <c r="AL289" s="498"/>
      <c r="AM289" s="498"/>
      <c r="AN289" s="27"/>
      <c r="AO289" s="17"/>
      <c r="AP289" s="9"/>
      <c r="AQ289" s="583">
        <f t="shared" si="24"/>
        <v>45348</v>
      </c>
      <c r="AR289" s="9"/>
    </row>
    <row r="290" spans="1:44" customFormat="1" ht="12" customHeight="1" outlineLevel="1" x14ac:dyDescent="0.25">
      <c r="A290" s="7"/>
      <c r="B290" s="8"/>
      <c r="C290" s="18"/>
      <c r="D290" s="18"/>
      <c r="E290" s="18"/>
      <c r="F290" s="24"/>
      <c r="G290" s="25"/>
      <c r="H290" s="28"/>
      <c r="I290" s="582" t="s">
        <v>3231</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6"/>
        <v>7.6599004212945229E-2</v>
      </c>
      <c r="AI290" s="581">
        <v>0</v>
      </c>
      <c r="AJ290" s="581">
        <v>0</v>
      </c>
      <c r="AK290" s="581">
        <v>0</v>
      </c>
      <c r="AL290" s="498"/>
      <c r="AM290" s="498"/>
      <c r="AN290" s="27"/>
      <c r="AO290" s="17"/>
      <c r="AP290" s="9"/>
      <c r="AQ290" s="583">
        <f t="shared" si="24"/>
        <v>45355</v>
      </c>
      <c r="AR290" s="9"/>
    </row>
    <row r="291" spans="1:44" customFormat="1" ht="12" customHeight="1" outlineLevel="1" x14ac:dyDescent="0.25">
      <c r="A291" s="7"/>
      <c r="B291" s="8"/>
      <c r="C291" s="18"/>
      <c r="D291" s="18"/>
      <c r="E291" s="18"/>
      <c r="F291" s="24"/>
      <c r="G291" s="25"/>
      <c r="H291" s="28"/>
      <c r="I291" s="582" t="s">
        <v>3232</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6"/>
        <v>7.6599004212945229E-2</v>
      </c>
      <c r="AI291" s="581">
        <v>0</v>
      </c>
      <c r="AJ291" s="581">
        <v>0</v>
      </c>
      <c r="AK291" s="581">
        <v>0</v>
      </c>
      <c r="AL291" s="498"/>
      <c r="AM291" s="498"/>
      <c r="AN291" s="27"/>
      <c r="AO291" s="17"/>
      <c r="AP291" s="9"/>
      <c r="AQ291" s="583">
        <f t="shared" ref="AQ291:AQ293" si="27">AQ287+7</f>
        <v>45341</v>
      </c>
      <c r="AR291" s="9"/>
    </row>
    <row r="292" spans="1:44" customFormat="1" ht="12" customHeight="1" outlineLevel="1" x14ac:dyDescent="0.25">
      <c r="A292" s="7"/>
      <c r="B292" s="8"/>
      <c r="C292" s="18"/>
      <c r="D292" s="18"/>
      <c r="E292" s="18"/>
      <c r="F292" s="24"/>
      <c r="G292" s="25"/>
      <c r="H292" s="28"/>
      <c r="I292" s="582" t="s">
        <v>3233</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6"/>
        <v>7.6599004212945229E-2</v>
      </c>
      <c r="AI292" s="581">
        <v>0</v>
      </c>
      <c r="AJ292" s="581">
        <v>0</v>
      </c>
      <c r="AK292" s="581">
        <v>0</v>
      </c>
      <c r="AL292" s="498"/>
      <c r="AM292" s="498"/>
      <c r="AN292" s="27"/>
      <c r="AO292" s="17"/>
      <c r="AP292" s="9"/>
      <c r="AQ292" s="583">
        <f t="shared" si="27"/>
        <v>45348</v>
      </c>
      <c r="AR292" s="9"/>
    </row>
    <row r="293" spans="1:44" customFormat="1" ht="12" customHeight="1" outlineLevel="1" x14ac:dyDescent="0.25">
      <c r="A293" s="7"/>
      <c r="B293" s="8"/>
      <c r="C293" s="18"/>
      <c r="D293" s="18"/>
      <c r="E293" s="18"/>
      <c r="F293" s="24"/>
      <c r="G293" s="25"/>
      <c r="H293" s="28"/>
      <c r="I293" s="582" t="s">
        <v>3234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6"/>
        <v>7.6599004212945229E-2</v>
      </c>
      <c r="AI293" s="581">
        <v>0</v>
      </c>
      <c r="AJ293" s="581">
        <v>0</v>
      </c>
      <c r="AK293" s="581">
        <v>0</v>
      </c>
      <c r="AL293" s="498"/>
      <c r="AM293" s="498"/>
      <c r="AN293" s="27"/>
      <c r="AO293" s="17"/>
      <c r="AP293" s="9"/>
      <c r="AQ293" s="583">
        <f t="shared" si="27"/>
        <v>45355</v>
      </c>
      <c r="AR293" s="9"/>
    </row>
    <row r="294" spans="1:44" customFormat="1" ht="12" customHeight="1" outlineLevel="1" x14ac:dyDescent="0.25">
      <c r="A294" s="7"/>
      <c r="B294" s="8"/>
      <c r="C294" s="18"/>
      <c r="D294" s="18"/>
      <c r="E294" s="18"/>
      <c r="F294" s="24"/>
      <c r="G294" s="25"/>
      <c r="H294" s="28"/>
      <c r="I294" s="582" t="s">
        <v>3235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6"/>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3236</v>
      </c>
      <c r="H298" s="28"/>
      <c r="I298" s="585" t="s">
        <v>3237</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2332</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3090</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3238</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2339</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8">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8"/>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8"/>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8"/>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8"/>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8"/>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8"/>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8"/>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8"/>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8"/>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8"/>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8"/>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8"/>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8"/>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8"/>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8"/>
        <v>1</v>
      </c>
      <c r="AO321" s="17"/>
      <c r="AP321" s="9"/>
      <c r="AQ321" s="9"/>
      <c r="AR321" s="9"/>
    </row>
    <row r="322" spans="1:44" customFormat="1" ht="12" customHeight="1" outlineLevel="1" x14ac:dyDescent="0.25">
      <c r="A322" s="7"/>
      <c r="B322" s="8"/>
      <c r="C322" s="18">
        <v>1</v>
      </c>
      <c r="D322" s="18"/>
      <c r="E322" s="18"/>
      <c r="F322" s="24"/>
      <c r="G322" s="553"/>
      <c r="H322" s="25" t="s">
        <v>2341</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8"/>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8"/>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8"/>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8"/>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8"/>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8"/>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8"/>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8"/>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8"/>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8"/>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8"/>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8"/>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8"/>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8"/>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8"/>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8"/>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1" x14ac:dyDescent="0.25">
      <c r="A340" s="7"/>
      <c r="B340" s="8"/>
      <c r="C340" s="18">
        <v>2</v>
      </c>
      <c r="D340" s="18"/>
      <c r="E340" s="18"/>
      <c r="F340" s="24"/>
      <c r="G340" s="553"/>
      <c r="H340" s="25" t="s">
        <v>2340</v>
      </c>
      <c r="I340" s="516" t="str">
        <f>General!G37</f>
        <v>b</v>
      </c>
      <c r="J340" s="592" t="str">
        <f t="shared" ref="J340:J347" si="29">IF(ISBLANK(J304),"",J304)</f>
        <v/>
      </c>
      <c r="K340" s="592" t="str">
        <f t="shared" ref="K340:AK340" si="30">IF(ISBLANK(K304),"",K304)</f>
        <v/>
      </c>
      <c r="L340" s="592" t="str">
        <f t="shared" si="30"/>
        <v/>
      </c>
      <c r="M340" s="592" t="str">
        <f t="shared" si="30"/>
        <v/>
      </c>
      <c r="N340" s="592" t="str">
        <f t="shared" si="30"/>
        <v/>
      </c>
      <c r="O340" s="592" t="str">
        <f t="shared" si="30"/>
        <v/>
      </c>
      <c r="P340" s="592" t="str">
        <f t="shared" si="30"/>
        <v/>
      </c>
      <c r="Q340" s="592" t="str">
        <f t="shared" si="30"/>
        <v/>
      </c>
      <c r="R340" s="592" t="str">
        <f t="shared" si="30"/>
        <v/>
      </c>
      <c r="S340" s="592" t="b">
        <f t="shared" si="30"/>
        <v>1</v>
      </c>
      <c r="T340" s="592" t="str">
        <f t="shared" si="30"/>
        <v/>
      </c>
      <c r="U340" s="592" t="str">
        <f t="shared" si="30"/>
        <v/>
      </c>
      <c r="V340" s="592" t="str">
        <f t="shared" si="30"/>
        <v/>
      </c>
      <c r="W340" s="592" t="str">
        <f t="shared" si="30"/>
        <v/>
      </c>
      <c r="X340" s="592" t="str">
        <f t="shared" si="30"/>
        <v/>
      </c>
      <c r="Y340" s="592" t="str">
        <f t="shared" si="30"/>
        <v/>
      </c>
      <c r="Z340" s="592" t="str">
        <f t="shared" si="30"/>
        <v/>
      </c>
      <c r="AA340" s="592" t="str">
        <f t="shared" si="30"/>
        <v/>
      </c>
      <c r="AB340" s="592" t="str">
        <f t="shared" si="30"/>
        <v/>
      </c>
      <c r="AC340" s="592" t="str">
        <f t="shared" si="30"/>
        <v/>
      </c>
      <c r="AD340" s="592" t="str">
        <f t="shared" si="30"/>
        <v/>
      </c>
      <c r="AE340" s="592" t="str">
        <f t="shared" si="30"/>
        <v/>
      </c>
      <c r="AF340" s="592" t="str">
        <f t="shared" si="30"/>
        <v/>
      </c>
      <c r="AG340" s="592" t="str">
        <f t="shared" si="30"/>
        <v/>
      </c>
      <c r="AH340" s="592" t="str">
        <f t="shared" si="30"/>
        <v/>
      </c>
      <c r="AI340" s="592" t="str">
        <f t="shared" si="30"/>
        <v/>
      </c>
      <c r="AJ340" s="592" t="str">
        <f t="shared" si="30"/>
        <v/>
      </c>
      <c r="AK340" s="592" t="str">
        <f t="shared" si="30"/>
        <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9"/>
        <v/>
      </c>
      <c r="K341" s="592" t="str">
        <f t="shared" ref="K341:AK341" si="31">IF(ISBLANK(K305),"",K305)</f>
        <v/>
      </c>
      <c r="L341" s="592" t="str">
        <f t="shared" si="31"/>
        <v/>
      </c>
      <c r="M341" s="592" t="str">
        <f t="shared" si="31"/>
        <v/>
      </c>
      <c r="N341" s="592" t="str">
        <f t="shared" si="31"/>
        <v/>
      </c>
      <c r="O341" s="592" t="str">
        <f t="shared" si="31"/>
        <v/>
      </c>
      <c r="P341" s="592" t="str">
        <f t="shared" si="31"/>
        <v/>
      </c>
      <c r="Q341" s="592" t="str">
        <f t="shared" si="31"/>
        <v/>
      </c>
      <c r="R341" s="592" t="str">
        <f t="shared" si="31"/>
        <v/>
      </c>
      <c r="S341" s="592" t="b">
        <f t="shared" si="31"/>
        <v>1</v>
      </c>
      <c r="T341" s="592" t="str">
        <f t="shared" si="31"/>
        <v/>
      </c>
      <c r="U341" s="592" t="str">
        <f t="shared" si="31"/>
        <v/>
      </c>
      <c r="V341" s="592" t="str">
        <f t="shared" si="31"/>
        <v/>
      </c>
      <c r="W341" s="592" t="str">
        <f t="shared" si="31"/>
        <v/>
      </c>
      <c r="X341" s="592" t="str">
        <f t="shared" si="31"/>
        <v/>
      </c>
      <c r="Y341" s="592" t="str">
        <f t="shared" si="31"/>
        <v/>
      </c>
      <c r="Z341" s="592" t="str">
        <f t="shared" si="31"/>
        <v/>
      </c>
      <c r="AA341" s="592" t="str">
        <f t="shared" si="31"/>
        <v/>
      </c>
      <c r="AB341" s="592" t="str">
        <f t="shared" si="31"/>
        <v/>
      </c>
      <c r="AC341" s="592" t="str">
        <f t="shared" si="31"/>
        <v/>
      </c>
      <c r="AD341" s="592" t="str">
        <f t="shared" si="31"/>
        <v/>
      </c>
      <c r="AE341" s="592" t="str">
        <f t="shared" si="31"/>
        <v/>
      </c>
      <c r="AF341" s="592" t="str">
        <f t="shared" si="31"/>
        <v/>
      </c>
      <c r="AG341" s="592" t="str">
        <f t="shared" si="31"/>
        <v/>
      </c>
      <c r="AH341" s="592" t="str">
        <f t="shared" si="31"/>
        <v/>
      </c>
      <c r="AI341" s="592" t="str">
        <f t="shared" si="31"/>
        <v/>
      </c>
      <c r="AJ341" s="592" t="str">
        <f t="shared" si="31"/>
        <v/>
      </c>
      <c r="AK341" s="592" t="str">
        <f t="shared" si="31"/>
        <v/>
      </c>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9"/>
        <v/>
      </c>
      <c r="K342" s="592" t="str">
        <f t="shared" ref="K342:AK342" si="32">IF(ISBLANK(K306),"",K306)</f>
        <v/>
      </c>
      <c r="L342" s="592" t="str">
        <f t="shared" si="32"/>
        <v/>
      </c>
      <c r="M342" s="592" t="str">
        <f t="shared" si="32"/>
        <v/>
      </c>
      <c r="N342" s="592" t="str">
        <f t="shared" si="32"/>
        <v/>
      </c>
      <c r="O342" s="592" t="str">
        <f t="shared" si="32"/>
        <v/>
      </c>
      <c r="P342" s="592" t="str">
        <f t="shared" si="32"/>
        <v/>
      </c>
      <c r="Q342" s="592" t="str">
        <f t="shared" si="32"/>
        <v/>
      </c>
      <c r="R342" s="592" t="str">
        <f t="shared" si="32"/>
        <v/>
      </c>
      <c r="S342" s="592" t="str">
        <f t="shared" si="32"/>
        <v/>
      </c>
      <c r="T342" s="592" t="str">
        <f t="shared" si="32"/>
        <v/>
      </c>
      <c r="U342" s="592" t="str">
        <f t="shared" si="32"/>
        <v/>
      </c>
      <c r="V342" s="592" t="str">
        <f t="shared" si="32"/>
        <v/>
      </c>
      <c r="W342" s="592" t="str">
        <f t="shared" si="32"/>
        <v/>
      </c>
      <c r="X342" s="592" t="str">
        <f t="shared" si="32"/>
        <v/>
      </c>
      <c r="Y342" s="592" t="str">
        <f t="shared" si="32"/>
        <v/>
      </c>
      <c r="Z342" s="592" t="str">
        <f t="shared" si="32"/>
        <v/>
      </c>
      <c r="AA342" s="592" t="str">
        <f t="shared" si="32"/>
        <v/>
      </c>
      <c r="AB342" s="592" t="str">
        <f t="shared" si="32"/>
        <v/>
      </c>
      <c r="AC342" s="592" t="str">
        <f t="shared" si="32"/>
        <v/>
      </c>
      <c r="AD342" s="592" t="str">
        <f t="shared" si="32"/>
        <v/>
      </c>
      <c r="AE342" s="592" t="str">
        <f t="shared" si="32"/>
        <v/>
      </c>
      <c r="AF342" s="592" t="str">
        <f t="shared" si="32"/>
        <v/>
      </c>
      <c r="AG342" s="592" t="str">
        <f t="shared" si="32"/>
        <v/>
      </c>
      <c r="AH342" s="592" t="str">
        <f t="shared" si="32"/>
        <v/>
      </c>
      <c r="AI342" s="592" t="str">
        <f t="shared" si="32"/>
        <v/>
      </c>
      <c r="AJ342" s="592" t="b">
        <f t="shared" si="32"/>
        <v>1</v>
      </c>
      <c r="AK342" s="592" t="str">
        <f t="shared" si="32"/>
        <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9"/>
        <v/>
      </c>
      <c r="K343" s="592" t="str">
        <f t="shared" ref="K343:AK343" si="33">IF(ISBLANK(K307),"",K307)</f>
        <v/>
      </c>
      <c r="L343" s="592" t="str">
        <f t="shared" si="33"/>
        <v/>
      </c>
      <c r="M343" s="592" t="str">
        <f t="shared" si="33"/>
        <v/>
      </c>
      <c r="N343" s="592" t="str">
        <f t="shared" si="33"/>
        <v/>
      </c>
      <c r="O343" s="592" t="str">
        <f t="shared" si="33"/>
        <v/>
      </c>
      <c r="P343" s="592" t="str">
        <f t="shared" si="33"/>
        <v/>
      </c>
      <c r="Q343" s="592" t="str">
        <f t="shared" si="33"/>
        <v/>
      </c>
      <c r="R343" s="592" t="str">
        <f t="shared" si="33"/>
        <v/>
      </c>
      <c r="S343" s="592" t="b">
        <f t="shared" si="33"/>
        <v>1</v>
      </c>
      <c r="T343" s="592" t="str">
        <f t="shared" si="33"/>
        <v/>
      </c>
      <c r="U343" s="592" t="str">
        <f t="shared" si="33"/>
        <v/>
      </c>
      <c r="V343" s="592" t="str">
        <f t="shared" si="33"/>
        <v/>
      </c>
      <c r="W343" s="592" t="b">
        <f t="shared" si="33"/>
        <v>1</v>
      </c>
      <c r="X343" s="592" t="str">
        <f t="shared" si="33"/>
        <v/>
      </c>
      <c r="Y343" s="592" t="str">
        <f t="shared" si="33"/>
        <v/>
      </c>
      <c r="Z343" s="592" t="str">
        <f t="shared" si="33"/>
        <v/>
      </c>
      <c r="AA343" s="592" t="b">
        <f t="shared" si="33"/>
        <v>1</v>
      </c>
      <c r="AB343" s="592" t="str">
        <f t="shared" si="33"/>
        <v/>
      </c>
      <c r="AC343" s="592" t="b">
        <f t="shared" si="33"/>
        <v>1</v>
      </c>
      <c r="AD343" s="592" t="str">
        <f t="shared" si="33"/>
        <v/>
      </c>
      <c r="AE343" s="592" t="str">
        <f t="shared" si="33"/>
        <v/>
      </c>
      <c r="AF343" s="592" t="str">
        <f t="shared" si="33"/>
        <v/>
      </c>
      <c r="AG343" s="592" t="str">
        <f t="shared" si="33"/>
        <v/>
      </c>
      <c r="AH343" s="592" t="str">
        <f t="shared" si="33"/>
        <v/>
      </c>
      <c r="AI343" s="592" t="str">
        <f t="shared" si="33"/>
        <v/>
      </c>
      <c r="AJ343" s="592" t="str">
        <f t="shared" si="33"/>
        <v/>
      </c>
      <c r="AK343" s="592" t="str">
        <f t="shared" si="33"/>
        <v/>
      </c>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9"/>
        <v/>
      </c>
      <c r="K344" s="592" t="str">
        <f t="shared" ref="K344:AK344" si="34">IF(ISBLANK(K308),"",K308)</f>
        <v/>
      </c>
      <c r="L344" s="592" t="str">
        <f t="shared" si="34"/>
        <v/>
      </c>
      <c r="M344" s="592" t="str">
        <f t="shared" si="34"/>
        <v/>
      </c>
      <c r="N344" s="592" t="str">
        <f t="shared" si="34"/>
        <v/>
      </c>
      <c r="O344" s="592" t="str">
        <f t="shared" si="34"/>
        <v/>
      </c>
      <c r="P344" s="592" t="str">
        <f t="shared" si="34"/>
        <v/>
      </c>
      <c r="Q344" s="592" t="str">
        <f t="shared" si="34"/>
        <v/>
      </c>
      <c r="R344" s="592" t="str">
        <f t="shared" si="34"/>
        <v/>
      </c>
      <c r="S344" s="592" t="str">
        <f t="shared" si="34"/>
        <v/>
      </c>
      <c r="T344" s="592" t="str">
        <f t="shared" si="34"/>
        <v/>
      </c>
      <c r="U344" s="592" t="str">
        <f t="shared" si="34"/>
        <v/>
      </c>
      <c r="V344" s="592" t="str">
        <f t="shared" si="34"/>
        <v/>
      </c>
      <c r="W344" s="592" t="str">
        <f t="shared" si="34"/>
        <v/>
      </c>
      <c r="X344" s="592" t="str">
        <f t="shared" si="34"/>
        <v/>
      </c>
      <c r="Y344" s="592" t="str">
        <f t="shared" si="34"/>
        <v/>
      </c>
      <c r="Z344" s="592" t="str">
        <f t="shared" si="34"/>
        <v/>
      </c>
      <c r="AA344" s="592" t="str">
        <f t="shared" si="34"/>
        <v/>
      </c>
      <c r="AB344" s="592" t="str">
        <f t="shared" si="34"/>
        <v/>
      </c>
      <c r="AC344" s="592" t="str">
        <f t="shared" si="34"/>
        <v/>
      </c>
      <c r="AD344" s="592" t="str">
        <f t="shared" si="34"/>
        <v/>
      </c>
      <c r="AE344" s="592" t="str">
        <f t="shared" si="34"/>
        <v/>
      </c>
      <c r="AF344" s="592" t="str">
        <f t="shared" si="34"/>
        <v/>
      </c>
      <c r="AG344" s="592" t="str">
        <f t="shared" si="34"/>
        <v/>
      </c>
      <c r="AH344" s="592" t="str">
        <f t="shared" si="34"/>
        <v/>
      </c>
      <c r="AI344" s="592" t="str">
        <f t="shared" si="34"/>
        <v/>
      </c>
      <c r="AJ344" s="592" t="b">
        <f t="shared" si="34"/>
        <v>1</v>
      </c>
      <c r="AK344" s="592" t="str">
        <f t="shared" si="34"/>
        <v/>
      </c>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9"/>
        <v/>
      </c>
      <c r="K345" s="592" t="str">
        <f t="shared" ref="K345:AK345" si="35">IF(ISBLANK(K309),"",K309)</f>
        <v/>
      </c>
      <c r="L345" s="592" t="str">
        <f t="shared" si="35"/>
        <v/>
      </c>
      <c r="M345" s="592" t="str">
        <f t="shared" si="35"/>
        <v/>
      </c>
      <c r="N345" s="592" t="str">
        <f t="shared" si="35"/>
        <v/>
      </c>
      <c r="O345" s="592" t="str">
        <f t="shared" si="35"/>
        <v/>
      </c>
      <c r="P345" s="592" t="str">
        <f t="shared" si="35"/>
        <v/>
      </c>
      <c r="Q345" s="592" t="str">
        <f t="shared" si="35"/>
        <v/>
      </c>
      <c r="R345" s="592" t="str">
        <f t="shared" si="35"/>
        <v/>
      </c>
      <c r="S345" s="592" t="str">
        <f t="shared" si="35"/>
        <v/>
      </c>
      <c r="T345" s="592" t="str">
        <f t="shared" si="35"/>
        <v/>
      </c>
      <c r="U345" s="592" t="str">
        <f t="shared" si="35"/>
        <v/>
      </c>
      <c r="V345" s="592" t="str">
        <f t="shared" si="35"/>
        <v/>
      </c>
      <c r="W345" s="592" t="str">
        <f t="shared" si="35"/>
        <v/>
      </c>
      <c r="X345" s="592" t="str">
        <f t="shared" si="35"/>
        <v/>
      </c>
      <c r="Y345" s="592" t="str">
        <f t="shared" si="35"/>
        <v/>
      </c>
      <c r="Z345" s="592" t="str">
        <f t="shared" si="35"/>
        <v/>
      </c>
      <c r="AA345" s="592" t="str">
        <f t="shared" si="35"/>
        <v/>
      </c>
      <c r="AB345" s="592" t="str">
        <f t="shared" si="35"/>
        <v/>
      </c>
      <c r="AC345" s="592" t="str">
        <f t="shared" si="35"/>
        <v/>
      </c>
      <c r="AD345" s="592" t="str">
        <f t="shared" si="35"/>
        <v/>
      </c>
      <c r="AE345" s="592" t="str">
        <f t="shared" si="35"/>
        <v/>
      </c>
      <c r="AF345" s="592" t="str">
        <f t="shared" si="35"/>
        <v/>
      </c>
      <c r="AG345" s="592" t="str">
        <f t="shared" si="35"/>
        <v/>
      </c>
      <c r="AH345" s="592" t="str">
        <f t="shared" si="35"/>
        <v/>
      </c>
      <c r="AI345" s="592" t="str">
        <f t="shared" si="35"/>
        <v/>
      </c>
      <c r="AJ345" s="592" t="b">
        <f t="shared" si="35"/>
        <v>1</v>
      </c>
      <c r="AK345" s="592" t="str">
        <f t="shared" si="35"/>
        <v/>
      </c>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9"/>
        <v/>
      </c>
      <c r="K346" s="592" t="str">
        <f t="shared" ref="K346:AK346" si="36">IF(ISBLANK(K310),"",K310)</f>
        <v/>
      </c>
      <c r="L346" s="592" t="str">
        <f t="shared" si="36"/>
        <v/>
      </c>
      <c r="M346" s="592" t="str">
        <f t="shared" si="36"/>
        <v/>
      </c>
      <c r="N346" s="592" t="str">
        <f t="shared" si="36"/>
        <v/>
      </c>
      <c r="O346" s="592" t="str">
        <f t="shared" si="36"/>
        <v/>
      </c>
      <c r="P346" s="592" t="str">
        <f t="shared" si="36"/>
        <v/>
      </c>
      <c r="Q346" s="592" t="str">
        <f t="shared" si="36"/>
        <v/>
      </c>
      <c r="R346" s="592" t="str">
        <f t="shared" si="36"/>
        <v/>
      </c>
      <c r="S346" s="592" t="str">
        <f t="shared" si="36"/>
        <v/>
      </c>
      <c r="T346" s="592" t="str">
        <f t="shared" si="36"/>
        <v/>
      </c>
      <c r="U346" s="592" t="str">
        <f t="shared" si="36"/>
        <v/>
      </c>
      <c r="V346" s="592" t="str">
        <f t="shared" si="36"/>
        <v/>
      </c>
      <c r="W346" s="592" t="str">
        <f t="shared" si="36"/>
        <v/>
      </c>
      <c r="X346" s="592" t="str">
        <f t="shared" si="36"/>
        <v/>
      </c>
      <c r="Y346" s="592" t="str">
        <f t="shared" si="36"/>
        <v/>
      </c>
      <c r="Z346" s="592" t="str">
        <f t="shared" si="36"/>
        <v/>
      </c>
      <c r="AA346" s="592" t="str">
        <f t="shared" si="36"/>
        <v/>
      </c>
      <c r="AB346" s="592" t="str">
        <f t="shared" si="36"/>
        <v/>
      </c>
      <c r="AC346" s="592" t="str">
        <f t="shared" si="36"/>
        <v/>
      </c>
      <c r="AD346" s="592" t="str">
        <f t="shared" si="36"/>
        <v/>
      </c>
      <c r="AE346" s="592" t="str">
        <f t="shared" si="36"/>
        <v/>
      </c>
      <c r="AF346" s="592" t="str">
        <f t="shared" si="36"/>
        <v/>
      </c>
      <c r="AG346" s="592" t="str">
        <f t="shared" si="36"/>
        <v/>
      </c>
      <c r="AH346" s="592" t="str">
        <f t="shared" si="36"/>
        <v/>
      </c>
      <c r="AI346" s="592" t="str">
        <f t="shared" si="36"/>
        <v/>
      </c>
      <c r="AJ346" s="592" t="b">
        <f t="shared" si="36"/>
        <v>1</v>
      </c>
      <c r="AK346" s="592" t="str">
        <f t="shared" si="36"/>
        <v/>
      </c>
      <c r="AL346" s="498"/>
      <c r="AM346" s="498"/>
      <c r="AN346" s="30" t="b">
        <f t="shared" si="28"/>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9"/>
        <v/>
      </c>
      <c r="K347" s="592" t="str">
        <f t="shared" ref="K347:AK347" si="37">IF(ISBLANK(K311),"",K311)</f>
        <v/>
      </c>
      <c r="L347" s="592" t="str">
        <f t="shared" si="37"/>
        <v/>
      </c>
      <c r="M347" s="592" t="str">
        <f t="shared" si="37"/>
        <v/>
      </c>
      <c r="N347" s="592" t="str">
        <f t="shared" si="37"/>
        <v/>
      </c>
      <c r="O347" s="592" t="str">
        <f t="shared" si="37"/>
        <v/>
      </c>
      <c r="P347" s="592" t="str">
        <f t="shared" si="37"/>
        <v/>
      </c>
      <c r="Q347" s="592" t="str">
        <f t="shared" si="37"/>
        <v/>
      </c>
      <c r="R347" s="592" t="str">
        <f t="shared" si="37"/>
        <v/>
      </c>
      <c r="S347" s="592" t="b">
        <f t="shared" si="37"/>
        <v>1</v>
      </c>
      <c r="T347" s="592" t="str">
        <f t="shared" si="37"/>
        <v/>
      </c>
      <c r="U347" s="592" t="b">
        <f t="shared" si="37"/>
        <v>1</v>
      </c>
      <c r="V347" s="592" t="str">
        <f t="shared" si="37"/>
        <v/>
      </c>
      <c r="W347" s="592" t="b">
        <f t="shared" si="37"/>
        <v>1</v>
      </c>
      <c r="X347" s="592" t="str">
        <f t="shared" si="37"/>
        <v/>
      </c>
      <c r="Y347" s="592" t="b">
        <f t="shared" si="37"/>
        <v>1</v>
      </c>
      <c r="Z347" s="592" t="str">
        <f t="shared" si="37"/>
        <v/>
      </c>
      <c r="AA347" s="592" t="b">
        <f t="shared" si="37"/>
        <v>1</v>
      </c>
      <c r="AB347" s="592" t="str">
        <f t="shared" si="37"/>
        <v/>
      </c>
      <c r="AC347" s="592" t="b">
        <f t="shared" si="37"/>
        <v>1</v>
      </c>
      <c r="AD347" s="592" t="str">
        <f t="shared" si="37"/>
        <v/>
      </c>
      <c r="AE347" s="592" t="str">
        <f t="shared" si="37"/>
        <v/>
      </c>
      <c r="AF347" s="592" t="str">
        <f t="shared" si="37"/>
        <v/>
      </c>
      <c r="AG347" s="592" t="str">
        <f t="shared" si="37"/>
        <v/>
      </c>
      <c r="AH347" s="592" t="str">
        <f t="shared" si="37"/>
        <v/>
      </c>
      <c r="AI347" s="592" t="str">
        <f t="shared" si="37"/>
        <v/>
      </c>
      <c r="AJ347" s="592" t="b">
        <f t="shared" si="37"/>
        <v>1</v>
      </c>
      <c r="AK347" s="592" t="str">
        <f t="shared" si="37"/>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8">IF(ISBLANK(J312),"",J312)</f>
        <v/>
      </c>
      <c r="K348" s="592" t="str">
        <f t="shared" si="38"/>
        <v/>
      </c>
      <c r="L348" s="592" t="str">
        <f t="shared" si="38"/>
        <v/>
      </c>
      <c r="M348" s="592" t="str">
        <f t="shared" si="38"/>
        <v/>
      </c>
      <c r="N348" s="592" t="str">
        <f t="shared" si="38"/>
        <v/>
      </c>
      <c r="O348" s="592" t="str">
        <f t="shared" si="38"/>
        <v/>
      </c>
      <c r="P348" s="592" t="str">
        <f t="shared" si="38"/>
        <v/>
      </c>
      <c r="Q348" s="592" t="str">
        <f t="shared" si="38"/>
        <v/>
      </c>
      <c r="R348" s="592" t="str">
        <f t="shared" si="38"/>
        <v/>
      </c>
      <c r="S348" s="592" t="b">
        <f t="shared" si="38"/>
        <v>1</v>
      </c>
      <c r="T348" s="592" t="str">
        <f t="shared" si="38"/>
        <v/>
      </c>
      <c r="U348" s="592" t="str">
        <f t="shared" si="38"/>
        <v/>
      </c>
      <c r="V348" s="592" t="str">
        <f t="shared" si="38"/>
        <v/>
      </c>
      <c r="W348" s="592" t="b">
        <f t="shared" si="38"/>
        <v>1</v>
      </c>
      <c r="X348" s="592" t="str">
        <f t="shared" si="38"/>
        <v/>
      </c>
      <c r="Y348" s="592" t="str">
        <f t="shared" si="38"/>
        <v/>
      </c>
      <c r="Z348" s="592" t="str">
        <f t="shared" si="38"/>
        <v/>
      </c>
      <c r="AA348" s="592" t="b">
        <f t="shared" si="38"/>
        <v>1</v>
      </c>
      <c r="AB348" s="592" t="str">
        <f t="shared" si="38"/>
        <v/>
      </c>
      <c r="AC348" s="592" t="b">
        <f t="shared" si="38"/>
        <v>1</v>
      </c>
      <c r="AD348" s="592" t="str">
        <f t="shared" si="38"/>
        <v/>
      </c>
      <c r="AE348" s="592" t="str">
        <f t="shared" si="38"/>
        <v/>
      </c>
      <c r="AF348" s="592" t="str">
        <f t="shared" si="38"/>
        <v/>
      </c>
      <c r="AG348" s="592" t="str">
        <f t="shared" si="38"/>
        <v/>
      </c>
      <c r="AH348" s="592" t="str">
        <f t="shared" si="38"/>
        <v/>
      </c>
      <c r="AI348" s="592" t="str">
        <f t="shared" si="38"/>
        <v/>
      </c>
      <c r="AJ348" s="592" t="str">
        <f t="shared" si="38"/>
        <v/>
      </c>
      <c r="AK348" s="592" t="str">
        <f t="shared" si="38"/>
        <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8"/>
        <v/>
      </c>
      <c r="K349" s="592" t="str">
        <f t="shared" si="38"/>
        <v/>
      </c>
      <c r="L349" s="592" t="str">
        <f t="shared" si="38"/>
        <v/>
      </c>
      <c r="M349" s="592" t="str">
        <f t="shared" si="38"/>
        <v/>
      </c>
      <c r="N349" s="592" t="str">
        <f t="shared" si="38"/>
        <v/>
      </c>
      <c r="O349" s="592" t="str">
        <f t="shared" si="38"/>
        <v/>
      </c>
      <c r="P349" s="592" t="str">
        <f t="shared" si="38"/>
        <v/>
      </c>
      <c r="Q349" s="592" t="str">
        <f t="shared" si="38"/>
        <v/>
      </c>
      <c r="R349" s="592" t="str">
        <f t="shared" si="38"/>
        <v/>
      </c>
      <c r="S349" s="592" t="b">
        <f t="shared" si="38"/>
        <v>1</v>
      </c>
      <c r="T349" s="592" t="str">
        <f t="shared" si="38"/>
        <v/>
      </c>
      <c r="U349" s="592" t="str">
        <f t="shared" si="38"/>
        <v/>
      </c>
      <c r="V349" s="592" t="str">
        <f t="shared" si="38"/>
        <v/>
      </c>
      <c r="W349" s="592" t="b">
        <f t="shared" si="38"/>
        <v>1</v>
      </c>
      <c r="X349" s="592" t="str">
        <f t="shared" si="38"/>
        <v/>
      </c>
      <c r="Y349" s="592" t="str">
        <f t="shared" si="38"/>
        <v/>
      </c>
      <c r="Z349" s="592" t="str">
        <f t="shared" si="38"/>
        <v/>
      </c>
      <c r="AA349" s="592" t="b">
        <f t="shared" si="38"/>
        <v>1</v>
      </c>
      <c r="AB349" s="592" t="str">
        <f t="shared" si="38"/>
        <v/>
      </c>
      <c r="AC349" s="592" t="b">
        <f t="shared" si="38"/>
        <v>1</v>
      </c>
      <c r="AD349" s="592" t="str">
        <f t="shared" si="38"/>
        <v/>
      </c>
      <c r="AE349" s="592" t="str">
        <f t="shared" si="38"/>
        <v/>
      </c>
      <c r="AF349" s="592" t="str">
        <f t="shared" si="38"/>
        <v/>
      </c>
      <c r="AG349" s="592" t="str">
        <f t="shared" si="38"/>
        <v/>
      </c>
      <c r="AH349" s="592" t="str">
        <f t="shared" si="38"/>
        <v/>
      </c>
      <c r="AI349" s="592" t="str">
        <f t="shared" si="38"/>
        <v/>
      </c>
      <c r="AJ349" s="592" t="str">
        <f t="shared" si="38"/>
        <v/>
      </c>
      <c r="AK349" s="592" t="str">
        <f t="shared" si="38"/>
        <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8"/>
        <v/>
      </c>
      <c r="K350" s="592" t="str">
        <f t="shared" si="38"/>
        <v/>
      </c>
      <c r="L350" s="592" t="str">
        <f t="shared" si="38"/>
        <v/>
      </c>
      <c r="M350" s="592" t="str">
        <f t="shared" si="38"/>
        <v/>
      </c>
      <c r="N350" s="592" t="str">
        <f t="shared" si="38"/>
        <v/>
      </c>
      <c r="O350" s="592" t="str">
        <f t="shared" si="38"/>
        <v/>
      </c>
      <c r="P350" s="592" t="str">
        <f t="shared" si="38"/>
        <v/>
      </c>
      <c r="Q350" s="592" t="str">
        <f t="shared" si="38"/>
        <v/>
      </c>
      <c r="R350" s="592" t="str">
        <f t="shared" si="38"/>
        <v/>
      </c>
      <c r="S350" s="592" t="b">
        <f t="shared" si="38"/>
        <v>1</v>
      </c>
      <c r="T350" s="592" t="str">
        <f t="shared" si="38"/>
        <v/>
      </c>
      <c r="U350" s="592" t="str">
        <f t="shared" si="38"/>
        <v/>
      </c>
      <c r="V350" s="592" t="str">
        <f t="shared" si="38"/>
        <v/>
      </c>
      <c r="W350" s="592" t="b">
        <f t="shared" si="38"/>
        <v>1</v>
      </c>
      <c r="X350" s="592" t="str">
        <f t="shared" si="38"/>
        <v/>
      </c>
      <c r="Y350" s="592" t="str">
        <f t="shared" si="38"/>
        <v/>
      </c>
      <c r="Z350" s="592" t="str">
        <f t="shared" si="38"/>
        <v/>
      </c>
      <c r="AA350" s="592" t="b">
        <f t="shared" si="38"/>
        <v>1</v>
      </c>
      <c r="AB350" s="592" t="str">
        <f t="shared" si="38"/>
        <v/>
      </c>
      <c r="AC350" s="592" t="b">
        <f t="shared" si="38"/>
        <v>1</v>
      </c>
      <c r="AD350" s="592" t="str">
        <f t="shared" si="38"/>
        <v/>
      </c>
      <c r="AE350" s="592" t="str">
        <f t="shared" si="38"/>
        <v/>
      </c>
      <c r="AF350" s="592" t="str">
        <f t="shared" si="38"/>
        <v/>
      </c>
      <c r="AG350" s="592" t="str">
        <f t="shared" si="38"/>
        <v/>
      </c>
      <c r="AH350" s="592" t="str">
        <f t="shared" si="38"/>
        <v/>
      </c>
      <c r="AI350" s="592" t="str">
        <f t="shared" si="38"/>
        <v/>
      </c>
      <c r="AJ350" s="592" t="str">
        <f t="shared" si="38"/>
        <v/>
      </c>
      <c r="AK350" s="592" t="str">
        <f t="shared" si="38"/>
        <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8"/>
        <v/>
      </c>
      <c r="K351" s="592" t="str">
        <f t="shared" si="38"/>
        <v/>
      </c>
      <c r="L351" s="592" t="str">
        <f t="shared" si="38"/>
        <v/>
      </c>
      <c r="M351" s="592" t="str">
        <f t="shared" ref="M351:AK351" si="39">IF(ISBLANK(M315),"",M315)</f>
        <v/>
      </c>
      <c r="N351" s="592" t="str">
        <f t="shared" si="39"/>
        <v/>
      </c>
      <c r="O351" s="592" t="str">
        <f t="shared" si="39"/>
        <v/>
      </c>
      <c r="P351" s="592" t="str">
        <f t="shared" si="39"/>
        <v/>
      </c>
      <c r="Q351" s="592" t="str">
        <f t="shared" si="39"/>
        <v/>
      </c>
      <c r="R351" s="592" t="str">
        <f t="shared" si="39"/>
        <v/>
      </c>
      <c r="S351" s="592" t="str">
        <f t="shared" si="39"/>
        <v/>
      </c>
      <c r="T351" s="592" t="str">
        <f t="shared" si="39"/>
        <v/>
      </c>
      <c r="U351" s="592" t="b">
        <f t="shared" si="39"/>
        <v>1</v>
      </c>
      <c r="V351" s="592" t="str">
        <f t="shared" si="39"/>
        <v/>
      </c>
      <c r="W351" s="592" t="str">
        <f t="shared" si="39"/>
        <v/>
      </c>
      <c r="X351" s="592" t="str">
        <f t="shared" si="39"/>
        <v/>
      </c>
      <c r="Y351" s="592" t="b">
        <f t="shared" si="39"/>
        <v>1</v>
      </c>
      <c r="Z351" s="592" t="str">
        <f t="shared" si="39"/>
        <v/>
      </c>
      <c r="AA351" s="592" t="str">
        <f t="shared" si="39"/>
        <v/>
      </c>
      <c r="AB351" s="592" t="str">
        <f t="shared" si="39"/>
        <v/>
      </c>
      <c r="AC351" s="592" t="str">
        <f t="shared" si="39"/>
        <v/>
      </c>
      <c r="AD351" s="592" t="str">
        <f t="shared" si="39"/>
        <v/>
      </c>
      <c r="AE351" s="592" t="str">
        <f t="shared" si="39"/>
        <v/>
      </c>
      <c r="AF351" s="592" t="str">
        <f t="shared" si="39"/>
        <v/>
      </c>
      <c r="AG351" s="592" t="str">
        <f t="shared" si="39"/>
        <v/>
      </c>
      <c r="AH351" s="592" t="str">
        <f t="shared" si="39"/>
        <v/>
      </c>
      <c r="AI351" s="592" t="str">
        <f t="shared" si="39"/>
        <v/>
      </c>
      <c r="AJ351" s="592" t="str">
        <f t="shared" si="39"/>
        <v/>
      </c>
      <c r="AK351" s="592" t="str">
        <f t="shared" si="39"/>
        <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40">IF(ISBLANK(J316),"",J316)</f>
        <v/>
      </c>
      <c r="K352" s="592" t="str">
        <f t="shared" si="40"/>
        <v/>
      </c>
      <c r="L352" s="592" t="str">
        <f t="shared" si="40"/>
        <v/>
      </c>
      <c r="M352" s="592" t="str">
        <f t="shared" si="40"/>
        <v/>
      </c>
      <c r="N352" s="592" t="str">
        <f t="shared" si="40"/>
        <v/>
      </c>
      <c r="O352" s="592" t="str">
        <f t="shared" si="40"/>
        <v/>
      </c>
      <c r="P352" s="592" t="str">
        <f t="shared" si="40"/>
        <v/>
      </c>
      <c r="Q352" s="592" t="str">
        <f t="shared" si="40"/>
        <v/>
      </c>
      <c r="R352" s="592" t="str">
        <f t="shared" si="40"/>
        <v/>
      </c>
      <c r="S352" s="592" t="str">
        <f t="shared" si="40"/>
        <v/>
      </c>
      <c r="T352" s="592" t="str">
        <f t="shared" si="40"/>
        <v/>
      </c>
      <c r="U352" s="592" t="b">
        <f t="shared" si="40"/>
        <v>1</v>
      </c>
      <c r="V352" s="592" t="str">
        <f t="shared" si="40"/>
        <v/>
      </c>
      <c r="W352" s="592" t="str">
        <f t="shared" si="40"/>
        <v/>
      </c>
      <c r="X352" s="592" t="str">
        <f t="shared" si="40"/>
        <v/>
      </c>
      <c r="Y352" s="592" t="b">
        <f t="shared" si="40"/>
        <v>1</v>
      </c>
      <c r="Z352" s="592" t="str">
        <f t="shared" si="40"/>
        <v/>
      </c>
      <c r="AA352" s="592" t="str">
        <f t="shared" si="40"/>
        <v/>
      </c>
      <c r="AB352" s="592" t="str">
        <f t="shared" si="40"/>
        <v/>
      </c>
      <c r="AC352" s="592" t="str">
        <f t="shared" si="40"/>
        <v/>
      </c>
      <c r="AD352" s="592" t="str">
        <f t="shared" si="40"/>
        <v/>
      </c>
      <c r="AE352" s="592" t="str">
        <f t="shared" si="40"/>
        <v/>
      </c>
      <c r="AF352" s="592" t="str">
        <f t="shared" si="40"/>
        <v/>
      </c>
      <c r="AG352" s="592" t="str">
        <f t="shared" si="40"/>
        <v/>
      </c>
      <c r="AH352" s="592" t="str">
        <f t="shared" si="40"/>
        <v/>
      </c>
      <c r="AI352" s="592" t="str">
        <f t="shared" si="40"/>
        <v/>
      </c>
      <c r="AJ352" s="592" t="str">
        <f t="shared" si="40"/>
        <v/>
      </c>
      <c r="AK352" s="592" t="str">
        <f t="shared" si="40"/>
        <v/>
      </c>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40"/>
        <v/>
      </c>
      <c r="K353" s="592" t="str">
        <f t="shared" si="40"/>
        <v/>
      </c>
      <c r="L353" s="592" t="str">
        <f t="shared" si="40"/>
        <v/>
      </c>
      <c r="M353" s="592" t="str">
        <f t="shared" si="40"/>
        <v/>
      </c>
      <c r="N353" s="592" t="str">
        <f t="shared" si="40"/>
        <v/>
      </c>
      <c r="O353" s="592" t="str">
        <f t="shared" si="40"/>
        <v/>
      </c>
      <c r="P353" s="592" t="str">
        <f t="shared" si="40"/>
        <v/>
      </c>
      <c r="Q353" s="592" t="str">
        <f t="shared" si="40"/>
        <v/>
      </c>
      <c r="R353" s="592" t="str">
        <f t="shared" si="40"/>
        <v/>
      </c>
      <c r="S353" s="592" t="str">
        <f t="shared" si="40"/>
        <v/>
      </c>
      <c r="T353" s="592" t="str">
        <f t="shared" si="40"/>
        <v/>
      </c>
      <c r="U353" s="592" t="str">
        <f t="shared" si="40"/>
        <v/>
      </c>
      <c r="V353" s="592" t="str">
        <f t="shared" si="40"/>
        <v/>
      </c>
      <c r="W353" s="592" t="str">
        <f t="shared" si="40"/>
        <v/>
      </c>
      <c r="X353" s="592" t="str">
        <f t="shared" si="40"/>
        <v/>
      </c>
      <c r="Y353" s="592" t="str">
        <f t="shared" si="40"/>
        <v/>
      </c>
      <c r="Z353" s="592" t="str">
        <f t="shared" si="40"/>
        <v/>
      </c>
      <c r="AA353" s="592" t="str">
        <f t="shared" si="40"/>
        <v/>
      </c>
      <c r="AB353" s="592" t="str">
        <f t="shared" si="40"/>
        <v/>
      </c>
      <c r="AC353" s="592" t="str">
        <f t="shared" si="40"/>
        <v/>
      </c>
      <c r="AD353" s="592" t="str">
        <f t="shared" si="40"/>
        <v/>
      </c>
      <c r="AE353" s="592" t="str">
        <f t="shared" si="40"/>
        <v/>
      </c>
      <c r="AF353" s="592" t="str">
        <f t="shared" si="40"/>
        <v/>
      </c>
      <c r="AG353" s="592" t="str">
        <f t="shared" si="40"/>
        <v/>
      </c>
      <c r="AH353" s="592" t="str">
        <f t="shared" si="40"/>
        <v/>
      </c>
      <c r="AI353" s="592" t="str">
        <f t="shared" si="40"/>
        <v/>
      </c>
      <c r="AJ353" s="592" t="b">
        <f t="shared" si="40"/>
        <v>1</v>
      </c>
      <c r="AK353" s="592" t="str">
        <f t="shared" si="40"/>
        <v/>
      </c>
      <c r="AL353" s="498"/>
      <c r="AM353" s="498"/>
      <c r="AN353" s="30" t="b">
        <f t="shared" si="28"/>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40"/>
        <v/>
      </c>
      <c r="K354" s="592" t="str">
        <f t="shared" si="40"/>
        <v/>
      </c>
      <c r="L354" s="592" t="str">
        <f t="shared" si="40"/>
        <v/>
      </c>
      <c r="M354" s="592" t="str">
        <f t="shared" si="40"/>
        <v/>
      </c>
      <c r="N354" s="592" t="str">
        <f t="shared" si="40"/>
        <v/>
      </c>
      <c r="O354" s="592" t="str">
        <f t="shared" si="40"/>
        <v/>
      </c>
      <c r="P354" s="592" t="str">
        <f t="shared" si="40"/>
        <v/>
      </c>
      <c r="Q354" s="592" t="str">
        <f t="shared" si="40"/>
        <v/>
      </c>
      <c r="R354" s="592" t="str">
        <f t="shared" si="40"/>
        <v/>
      </c>
      <c r="S354" s="592" t="str">
        <f t="shared" si="40"/>
        <v/>
      </c>
      <c r="T354" s="592" t="str">
        <f t="shared" si="40"/>
        <v/>
      </c>
      <c r="U354" s="592" t="str">
        <f t="shared" si="40"/>
        <v/>
      </c>
      <c r="V354" s="592" t="str">
        <f t="shared" si="40"/>
        <v/>
      </c>
      <c r="W354" s="592" t="b">
        <f t="shared" si="40"/>
        <v>1</v>
      </c>
      <c r="X354" s="592" t="str">
        <f t="shared" si="40"/>
        <v/>
      </c>
      <c r="Y354" s="592" t="str">
        <f t="shared" si="40"/>
        <v/>
      </c>
      <c r="Z354" s="592" t="str">
        <f t="shared" si="40"/>
        <v/>
      </c>
      <c r="AA354" s="592" t="b">
        <f t="shared" si="40"/>
        <v>1</v>
      </c>
      <c r="AB354" s="592" t="str">
        <f t="shared" si="40"/>
        <v/>
      </c>
      <c r="AC354" s="592" t="b">
        <f t="shared" si="40"/>
        <v>1</v>
      </c>
      <c r="AD354" s="592" t="str">
        <f t="shared" si="40"/>
        <v/>
      </c>
      <c r="AE354" s="592" t="str">
        <f t="shared" si="40"/>
        <v/>
      </c>
      <c r="AF354" s="592" t="str">
        <f t="shared" si="40"/>
        <v/>
      </c>
      <c r="AG354" s="592" t="str">
        <f t="shared" si="40"/>
        <v/>
      </c>
      <c r="AH354" s="592" t="str">
        <f t="shared" si="40"/>
        <v/>
      </c>
      <c r="AI354" s="592" t="str">
        <f t="shared" si="40"/>
        <v/>
      </c>
      <c r="AJ354" s="592" t="str">
        <f t="shared" si="40"/>
        <v/>
      </c>
      <c r="AK354" s="592" t="str">
        <f t="shared" si="40"/>
        <v/>
      </c>
      <c r="AL354" s="498"/>
      <c r="AM354" s="498"/>
      <c r="AN354" s="30" t="b">
        <f t="shared" si="28"/>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40"/>
        <v/>
      </c>
      <c r="K355" s="592" t="str">
        <f t="shared" si="40"/>
        <v/>
      </c>
      <c r="L355" s="592" t="str">
        <f t="shared" si="40"/>
        <v/>
      </c>
      <c r="M355" s="592" t="str">
        <f t="shared" si="40"/>
        <v/>
      </c>
      <c r="N355" s="592" t="str">
        <f t="shared" si="40"/>
        <v/>
      </c>
      <c r="O355" s="592" t="str">
        <f t="shared" si="40"/>
        <v/>
      </c>
      <c r="P355" s="592" t="str">
        <f t="shared" si="40"/>
        <v/>
      </c>
      <c r="Q355" s="592" t="str">
        <f t="shared" si="40"/>
        <v/>
      </c>
      <c r="R355" s="592" t="str">
        <f t="shared" si="40"/>
        <v/>
      </c>
      <c r="S355" s="592" t="str">
        <f t="shared" si="40"/>
        <v/>
      </c>
      <c r="T355" s="592" t="str">
        <f t="shared" si="40"/>
        <v/>
      </c>
      <c r="U355" s="592" t="str">
        <f t="shared" si="40"/>
        <v/>
      </c>
      <c r="V355" s="592" t="str">
        <f t="shared" si="40"/>
        <v/>
      </c>
      <c r="W355" s="592" t="b">
        <f t="shared" si="40"/>
        <v>1</v>
      </c>
      <c r="X355" s="592" t="str">
        <f t="shared" si="40"/>
        <v/>
      </c>
      <c r="Y355" s="592" t="str">
        <f t="shared" si="40"/>
        <v/>
      </c>
      <c r="Z355" s="592" t="str">
        <f t="shared" si="40"/>
        <v/>
      </c>
      <c r="AA355" s="592" t="b">
        <f t="shared" si="40"/>
        <v>1</v>
      </c>
      <c r="AB355" s="592" t="str">
        <f t="shared" si="40"/>
        <v/>
      </c>
      <c r="AC355" s="592" t="b">
        <f t="shared" si="40"/>
        <v>1</v>
      </c>
      <c r="AD355" s="592" t="str">
        <f t="shared" si="40"/>
        <v/>
      </c>
      <c r="AE355" s="592" t="str">
        <f t="shared" si="40"/>
        <v/>
      </c>
      <c r="AF355" s="592" t="str">
        <f t="shared" si="40"/>
        <v/>
      </c>
      <c r="AG355" s="592" t="str">
        <f t="shared" si="40"/>
        <v/>
      </c>
      <c r="AH355" s="592" t="str">
        <f t="shared" si="40"/>
        <v/>
      </c>
      <c r="AI355" s="592" t="str">
        <f t="shared" si="40"/>
        <v/>
      </c>
      <c r="AJ355" s="592" t="str">
        <f t="shared" si="40"/>
        <v/>
      </c>
      <c r="AK355" s="592" t="str">
        <f t="shared" si="40"/>
        <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40"/>
        <v/>
      </c>
      <c r="K356" s="592" t="str">
        <f t="shared" si="40"/>
        <v/>
      </c>
      <c r="L356" s="592" t="str">
        <f t="shared" si="40"/>
        <v/>
      </c>
      <c r="M356" s="592" t="str">
        <f t="shared" si="40"/>
        <v/>
      </c>
      <c r="N356" s="592" t="str">
        <f t="shared" si="40"/>
        <v/>
      </c>
      <c r="O356" s="592" t="str">
        <f t="shared" si="40"/>
        <v/>
      </c>
      <c r="P356" s="592" t="str">
        <f t="shared" si="40"/>
        <v/>
      </c>
      <c r="Q356" s="592" t="str">
        <f t="shared" si="40"/>
        <v/>
      </c>
      <c r="R356" s="592" t="str">
        <f t="shared" si="40"/>
        <v/>
      </c>
      <c r="S356" s="592" t="str">
        <f t="shared" si="40"/>
        <v/>
      </c>
      <c r="T356" s="592" t="str">
        <f t="shared" si="40"/>
        <v/>
      </c>
      <c r="U356" s="592" t="b">
        <f t="shared" si="40"/>
        <v>1</v>
      </c>
      <c r="V356" s="592" t="str">
        <f t="shared" si="40"/>
        <v/>
      </c>
      <c r="W356" s="592" t="str">
        <f t="shared" si="40"/>
        <v/>
      </c>
      <c r="X356" s="592" t="str">
        <f t="shared" si="40"/>
        <v/>
      </c>
      <c r="Y356" s="592" t="b">
        <f t="shared" si="40"/>
        <v>1</v>
      </c>
      <c r="Z356" s="592" t="str">
        <f t="shared" si="40"/>
        <v/>
      </c>
      <c r="AA356" s="592" t="str">
        <f t="shared" si="40"/>
        <v/>
      </c>
      <c r="AB356" s="592" t="str">
        <f t="shared" si="40"/>
        <v/>
      </c>
      <c r="AC356" s="592" t="str">
        <f t="shared" si="40"/>
        <v/>
      </c>
      <c r="AD356" s="592" t="str">
        <f t="shared" si="40"/>
        <v/>
      </c>
      <c r="AE356" s="592" t="str">
        <f t="shared" si="40"/>
        <v/>
      </c>
      <c r="AF356" s="592" t="str">
        <f t="shared" si="40"/>
        <v/>
      </c>
      <c r="AG356" s="592" t="str">
        <f t="shared" si="40"/>
        <v/>
      </c>
      <c r="AH356" s="592" t="str">
        <f t="shared" si="40"/>
        <v/>
      </c>
      <c r="AI356" s="592" t="str">
        <f t="shared" si="40"/>
        <v/>
      </c>
      <c r="AJ356" s="592" t="str">
        <f t="shared" si="40"/>
        <v/>
      </c>
      <c r="AK356" s="592" t="str">
        <f t="shared" si="40"/>
        <v/>
      </c>
      <c r="AL356" s="498"/>
      <c r="AM356" s="498"/>
      <c r="AN356" s="30" t="b">
        <f t="shared" si="28"/>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40"/>
        <v/>
      </c>
      <c r="K357" s="592" t="str">
        <f t="shared" si="40"/>
        <v/>
      </c>
      <c r="L357" s="592" t="str">
        <f t="shared" si="40"/>
        <v/>
      </c>
      <c r="M357" s="592" t="str">
        <f t="shared" si="40"/>
        <v/>
      </c>
      <c r="N357" s="592" t="str">
        <f t="shared" si="40"/>
        <v/>
      </c>
      <c r="O357" s="592" t="str">
        <f t="shared" si="40"/>
        <v/>
      </c>
      <c r="P357" s="592" t="str">
        <f t="shared" si="40"/>
        <v/>
      </c>
      <c r="Q357" s="592" t="str">
        <f t="shared" si="40"/>
        <v/>
      </c>
      <c r="R357" s="592" t="str">
        <f t="shared" si="40"/>
        <v/>
      </c>
      <c r="S357" s="592" t="str">
        <f t="shared" si="40"/>
        <v/>
      </c>
      <c r="T357" s="592" t="str">
        <f t="shared" si="40"/>
        <v/>
      </c>
      <c r="U357" s="592" t="b">
        <f t="shared" si="40"/>
        <v>1</v>
      </c>
      <c r="V357" s="592" t="str">
        <f t="shared" si="40"/>
        <v/>
      </c>
      <c r="W357" s="592" t="str">
        <f t="shared" si="40"/>
        <v/>
      </c>
      <c r="X357" s="592" t="str">
        <f t="shared" si="40"/>
        <v/>
      </c>
      <c r="Y357" s="592" t="b">
        <f t="shared" si="40"/>
        <v>1</v>
      </c>
      <c r="Z357" s="592" t="str">
        <f t="shared" si="40"/>
        <v/>
      </c>
      <c r="AA357" s="592" t="str">
        <f t="shared" si="40"/>
        <v/>
      </c>
      <c r="AB357" s="592" t="str">
        <f t="shared" si="40"/>
        <v/>
      </c>
      <c r="AC357" s="592" t="str">
        <f t="shared" si="40"/>
        <v/>
      </c>
      <c r="AD357" s="592" t="str">
        <f t="shared" si="40"/>
        <v/>
      </c>
      <c r="AE357" s="592" t="str">
        <f t="shared" si="40"/>
        <v/>
      </c>
      <c r="AF357" s="592" t="str">
        <f t="shared" si="40"/>
        <v/>
      </c>
      <c r="AG357" s="592" t="str">
        <f t="shared" si="40"/>
        <v/>
      </c>
      <c r="AH357" s="592" t="str">
        <f t="shared" si="40"/>
        <v/>
      </c>
      <c r="AI357" s="592" t="str">
        <f t="shared" si="40"/>
        <v/>
      </c>
      <c r="AJ357" s="592" t="str">
        <f t="shared" si="40"/>
        <v/>
      </c>
      <c r="AK357" s="592" t="str">
        <f t="shared" si="40"/>
        <v/>
      </c>
      <c r="AL357" s="498"/>
      <c r="AM357" s="498"/>
      <c r="AN357" s="30" t="b">
        <f t="shared" si="28"/>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7" t="s">
        <v>2212</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8" t="s">
        <v>2211</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1" t="s">
        <v>3283</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45462.436005324103</v>
      </c>
      <c r="J12" s="618" t="s">
        <v>3293</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abSelected="1" topLeftCell="A3" zoomScale="80" zoomScaleNormal="80" workbookViewId="0">
      <pane xSplit="9" ySplit="36" topLeftCell="J191" activePane="bottomRight" state="frozen"/>
      <selection activeCell="A3" sqref="A3"/>
      <selection pane="topRight" activeCell="J3" sqref="J3"/>
      <selection pane="bottomLeft" activeCell="A39" sqref="A39"/>
      <selection pane="bottomRight" activeCell="A197" sqref="A197:XFD197"/>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45460.954488425901</v>
      </c>
      <c r="J11" s="622" t="s">
        <v>3290</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45460.953882291702</v>
      </c>
      <c r="J12" s="624" t="s">
        <v>3292</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2777</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5">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5"/>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hidden="1" outlineLevel="2" x14ac:dyDescent="0.25">
      <c r="A112" s="45"/>
      <c r="B112" s="54"/>
      <c r="C112" s="47">
        <f t="shared" si="15"/>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hidden="1" outlineLevel="2" x14ac:dyDescent="0.25">
      <c r="A113" s="45"/>
      <c r="B113" s="54"/>
      <c r="C113" s="47">
        <f t="shared" si="15"/>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hidden="1" outlineLevel="2" x14ac:dyDescent="0.25">
      <c r="A114" s="45"/>
      <c r="B114" s="54"/>
      <c r="C114" s="47">
        <f t="shared" si="15"/>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5"/>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5"/>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5"/>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5"/>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5"/>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5"/>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5"/>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5"/>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5"/>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5"/>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5"/>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5"/>
        <v>0.43</v>
      </c>
      <c r="V191" s="253">
        <f t="shared" si="25"/>
        <v>0.43</v>
      </c>
      <c r="W191" s="253">
        <f t="shared" si="25"/>
        <v>0.43</v>
      </c>
      <c r="X191" s="253">
        <f t="shared" si="25"/>
        <v>0.43</v>
      </c>
      <c r="Y191" s="253">
        <f t="shared" si="25"/>
        <v>0.43</v>
      </c>
      <c r="Z191" s="253">
        <f t="shared" si="25"/>
        <v>0.43</v>
      </c>
      <c r="AA191" s="253">
        <f t="shared" si="25"/>
        <v>0.43</v>
      </c>
      <c r="AB191" s="253">
        <f t="shared" si="25"/>
        <v>0.43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2864</v>
      </c>
      <c r="G195" s="73"/>
      <c r="H195" s="76" t="s">
        <v>2911</v>
      </c>
      <c r="I195" s="96" t="s">
        <v>2870</v>
      </c>
      <c r="J195" s="96"/>
      <c r="K195" s="97">
        <f>1/0.4-1</f>
        <v>1.5</v>
      </c>
      <c r="L195" s="97">
        <f t="shared" ref="L195:P196" si="26">K195</f>
        <v>1.5</v>
      </c>
      <c r="M195" s="97">
        <f t="shared" si="26"/>
        <v>1.5</v>
      </c>
      <c r="N195" s="97">
        <f t="shared" si="26"/>
        <v>1.5</v>
      </c>
      <c r="O195" s="97">
        <f t="shared" si="26"/>
        <v>1.5</v>
      </c>
      <c r="P195" s="97">
        <f t="shared" si="26"/>
        <v>1.5</v>
      </c>
      <c r="Q195" s="76"/>
      <c r="R195" s="76" t="s">
        <v>2869</v>
      </c>
      <c r="S195" s="76" t="s">
        <v>2869</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2860</v>
      </c>
      <c r="G196" s="73"/>
      <c r="H196" s="76" t="s">
        <v>2912</v>
      </c>
      <c r="I196" s="96" t="s">
        <v>2870</v>
      </c>
      <c r="J196" s="96"/>
      <c r="K196" s="97">
        <f>1/0.4-1</f>
        <v>1.5</v>
      </c>
      <c r="L196" s="97">
        <f t="shared" si="26"/>
        <v>1.5</v>
      </c>
      <c r="M196" s="97">
        <f t="shared" si="26"/>
        <v>1.5</v>
      </c>
      <c r="N196" s="97">
        <f t="shared" si="26"/>
        <v>1.5</v>
      </c>
      <c r="O196" s="97">
        <f t="shared" si="26"/>
        <v>1.5</v>
      </c>
      <c r="P196" s="97">
        <f t="shared" si="26"/>
        <v>1.5</v>
      </c>
      <c r="Q196" s="76"/>
      <c r="R196" s="76" t="s">
        <v>2869</v>
      </c>
      <c r="S196" s="76" t="s">
        <v>2869</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3291</v>
      </c>
      <c r="S197" s="76"/>
      <c r="T197" s="76"/>
      <c r="U197" s="253">
        <f t="shared" si="25"/>
        <v>3.1746031746031744</v>
      </c>
      <c r="V197" s="253">
        <f t="shared" si="25"/>
        <v>3.1746031746031744</v>
      </c>
      <c r="W197" s="253">
        <f t="shared" si="25"/>
        <v>3.1746031746031744</v>
      </c>
      <c r="X197" s="253">
        <f t="shared" si="25"/>
        <v>3.1746031746031744</v>
      </c>
      <c r="Y197" s="253">
        <f t="shared" si="25"/>
        <v>3.1746031746031744</v>
      </c>
      <c r="Z197" s="253">
        <f t="shared" si="25"/>
        <v>3.1746031746031744</v>
      </c>
      <c r="AA197" s="253">
        <f t="shared" si="25"/>
        <v>3.1746031746031744</v>
      </c>
      <c r="AB197" s="253">
        <f t="shared" si="25"/>
        <v>3.1746031746031744</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2862</v>
      </c>
      <c r="G198" s="73"/>
      <c r="H198" s="76" t="s">
        <v>3241</v>
      </c>
      <c r="I198" s="96" t="s">
        <v>2870</v>
      </c>
      <c r="J198" s="96"/>
      <c r="K198" s="97">
        <f t="shared" ref="K198:P198" si="27">1/0.2-1</f>
        <v>4</v>
      </c>
      <c r="L198" s="97">
        <f t="shared" si="27"/>
        <v>4</v>
      </c>
      <c r="M198" s="97">
        <f t="shared" si="27"/>
        <v>4</v>
      </c>
      <c r="N198" s="97">
        <f t="shared" si="27"/>
        <v>4</v>
      </c>
      <c r="O198" s="97">
        <f t="shared" si="27"/>
        <v>4</v>
      </c>
      <c r="P198" s="97">
        <f t="shared" si="27"/>
        <v>4</v>
      </c>
      <c r="Q198" s="76"/>
      <c r="R198" s="76" t="s">
        <v>3239</v>
      </c>
      <c r="S198" s="76" t="s">
        <v>3239</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2865</v>
      </c>
      <c r="G199" s="73"/>
      <c r="H199" s="76" t="s">
        <v>3242</v>
      </c>
      <c r="I199" s="96" t="s">
        <v>2870</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3239</v>
      </c>
      <c r="S199" s="76" t="s">
        <v>3239</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hidden="1"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hidden="1"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hidden="1"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hidden="1"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hidden="1"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hidden="1"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hidden="1"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hidden="1" outlineLevel="2" x14ac:dyDescent="0.25">
      <c r="A212" s="45"/>
      <c r="B212" s="54"/>
      <c r="C212" s="47">
        <f t="shared" si="29"/>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hidden="1"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hidden="1"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hidden="1"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hidden="1"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hidden="1"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hidden="1" outlineLevel="2"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 t="shared" ref="C220:C230" si="31">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hidden="1"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hidden="1"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hidden="1"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hidden="1" outlineLevel="2" x14ac:dyDescent="0.25">
      <c r="A224" s="45"/>
      <c r="B224" s="54"/>
      <c r="C224" s="47">
        <f t="shared" si="31"/>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hidden="1" outlineLevel="2" x14ac:dyDescent="0.25">
      <c r="A225" s="45"/>
      <c r="B225" s="54"/>
      <c r="C225" s="47">
        <f t="shared" si="31"/>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hidden="1" outlineLevel="2" x14ac:dyDescent="0.25">
      <c r="A226" s="45"/>
      <c r="B226" s="54"/>
      <c r="C226" s="47">
        <f t="shared" si="31"/>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hidden="1" outlineLevel="2" x14ac:dyDescent="0.25">
      <c r="A227" s="45"/>
      <c r="B227" s="54"/>
      <c r="C227" s="47">
        <f t="shared" si="31"/>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hidden="1" outlineLevel="2" x14ac:dyDescent="0.25">
      <c r="A228" s="45"/>
      <c r="B228" s="54"/>
      <c r="C228" s="47">
        <f t="shared" si="31"/>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hidden="1" outlineLevel="2" x14ac:dyDescent="0.25">
      <c r="A229" s="45"/>
      <c r="B229" s="54"/>
      <c r="C229" s="47">
        <f t="shared" si="31"/>
        <v>3</v>
      </c>
      <c r="D229" s="73"/>
      <c r="E229" s="70"/>
      <c r="F229" s="70" t="s">
        <v>3250</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3251</v>
      </c>
      <c r="S229" s="76" t="s">
        <v>3251</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hidden="1" outlineLevel="2" x14ac:dyDescent="0.25">
      <c r="A230" s="45"/>
      <c r="B230" s="54"/>
      <c r="C230" s="47">
        <f t="shared" si="31"/>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0"/>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25">
      <c r="A269" s="45"/>
      <c r="B269" s="54"/>
      <c r="C269" s="47">
        <f t="shared" si="40"/>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25">
      <c r="A270" s="45"/>
      <c r="B270" s="54"/>
      <c r="C270" s="47">
        <f t="shared" si="40"/>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25">
      <c r="A271" s="45"/>
      <c r="B271" s="54"/>
      <c r="C271" s="47">
        <f t="shared" si="40"/>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hidden="1"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outlineLevel="3" x14ac:dyDescent="0.2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5">INDEX($K300:$Q300,1,U$43)</f>
        <v>31.62</v>
      </c>
      <c r="V300" s="253">
        <f t="shared" si="45"/>
        <v>31.62</v>
      </c>
      <c r="W300" s="253">
        <f t="shared" si="45"/>
        <v>31.62</v>
      </c>
      <c r="X300" s="253">
        <f t="shared" si="45"/>
        <v>31.62</v>
      </c>
      <c r="Y300" s="253">
        <f t="shared" si="45"/>
        <v>31.62</v>
      </c>
      <c r="Z300" s="253">
        <f t="shared" si="45"/>
        <v>31.62</v>
      </c>
      <c r="AA300" s="253">
        <f t="shared" si="45"/>
        <v>31.62</v>
      </c>
      <c r="AB300" s="253">
        <f t="shared" si="45"/>
        <v>31.62</v>
      </c>
      <c r="AC300" s="76"/>
      <c r="AD300" s="76"/>
      <c r="AE300" s="76"/>
      <c r="AF300" s="97">
        <v>1</v>
      </c>
      <c r="AG300" s="97">
        <v>1</v>
      </c>
      <c r="AH300" s="73"/>
      <c r="AI300" s="57"/>
      <c r="AJ300" s="45"/>
      <c r="AK300" s="45"/>
      <c r="AL300" s="45"/>
    </row>
    <row r="301" spans="1:38" outlineLevel="2" x14ac:dyDescent="0.25">
      <c r="A301" s="45"/>
      <c r="B301" s="54"/>
      <c r="C301" s="47">
        <f t="shared" ref="C301:C313" si="46">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5"/>
        <v>24</v>
      </c>
      <c r="V301" s="253">
        <f t="shared" si="45"/>
        <v>24</v>
      </c>
      <c r="W301" s="253">
        <f t="shared" si="45"/>
        <v>24</v>
      </c>
      <c r="X301" s="253">
        <f t="shared" si="45"/>
        <v>24</v>
      </c>
      <c r="Y301" s="253">
        <f t="shared" si="45"/>
        <v>24</v>
      </c>
      <c r="Z301" s="253">
        <f t="shared" si="45"/>
        <v>24</v>
      </c>
      <c r="AA301" s="253">
        <f t="shared" si="45"/>
        <v>24</v>
      </c>
      <c r="AB301" s="253">
        <f t="shared" si="45"/>
        <v>24</v>
      </c>
      <c r="AC301" s="76"/>
      <c r="AD301" s="76"/>
      <c r="AE301" s="76"/>
      <c r="AF301" s="97">
        <v>1</v>
      </c>
      <c r="AG301" s="97">
        <v>1</v>
      </c>
      <c r="AH301" s="73"/>
      <c r="AI301" s="57"/>
      <c r="AJ301" s="45"/>
      <c r="AK301" s="45"/>
      <c r="AL301" s="45"/>
    </row>
    <row r="302" spans="1:38" outlineLevel="2" x14ac:dyDescent="0.25">
      <c r="A302" s="45"/>
      <c r="B302" s="54"/>
      <c r="C302" s="47">
        <f t="shared" si="46"/>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5"/>
        <v>4.0000000000000001E-3</v>
      </c>
      <c r="V302" s="253">
        <f t="shared" si="45"/>
        <v>4.0000000000000001E-3</v>
      </c>
      <c r="W302" s="253">
        <f t="shared" si="45"/>
        <v>4.0000000000000001E-3</v>
      </c>
      <c r="X302" s="253">
        <f t="shared" si="45"/>
        <v>4.0000000000000001E-3</v>
      </c>
      <c r="Y302" s="253">
        <f t="shared" si="45"/>
        <v>4.0000000000000001E-3</v>
      </c>
      <c r="Z302" s="253">
        <f t="shared" si="45"/>
        <v>4.0000000000000001E-3</v>
      </c>
      <c r="AA302" s="253">
        <f t="shared" si="45"/>
        <v>4.0000000000000001E-3</v>
      </c>
      <c r="AB302" s="253">
        <f t="shared" si="45"/>
        <v>4.0000000000000001E-3</v>
      </c>
      <c r="AC302" s="76"/>
      <c r="AD302" s="76"/>
      <c r="AE302" s="76"/>
      <c r="AF302" s="97">
        <v>1</v>
      </c>
      <c r="AG302" s="97">
        <v>1</v>
      </c>
      <c r="AH302" s="73"/>
      <c r="AI302" s="57"/>
      <c r="AJ302" s="45"/>
      <c r="AK302" s="45"/>
      <c r="AL302" s="45"/>
    </row>
    <row r="303" spans="1:38" outlineLevel="2" x14ac:dyDescent="0.25">
      <c r="A303" s="45"/>
      <c r="B303" s="54"/>
      <c r="C303" s="47">
        <f t="shared" si="46"/>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25">
      <c r="A304" s="45"/>
      <c r="B304" s="54"/>
      <c r="C304" s="47">
        <f t="shared" si="46"/>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outlineLevel="2" x14ac:dyDescent="0.25">
      <c r="A305" s="45"/>
      <c r="B305" s="54"/>
      <c r="C305" s="47">
        <f t="shared" si="46"/>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outlineLevel="2" x14ac:dyDescent="0.25">
      <c r="A306" s="45"/>
      <c r="B306" s="54"/>
      <c r="C306" s="47">
        <f t="shared" si="46"/>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25">
      <c r="A307" s="45"/>
      <c r="B307" s="54"/>
      <c r="C307" s="47">
        <f t="shared" si="46"/>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outlineLevel="2" x14ac:dyDescent="0.25">
      <c r="A308" s="45"/>
      <c r="B308" s="54"/>
      <c r="C308" s="47">
        <f t="shared" si="46"/>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outlineLevel="2" x14ac:dyDescent="0.25">
      <c r="A309" s="45"/>
      <c r="B309" s="54"/>
      <c r="C309" s="47">
        <f t="shared" si="46"/>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outlineLevel="2" x14ac:dyDescent="0.25">
      <c r="A310" s="45"/>
      <c r="B310" s="54"/>
      <c r="C310" s="47">
        <f t="shared" si="46"/>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outlineLevel="2" x14ac:dyDescent="0.25">
      <c r="A311" s="45"/>
      <c r="B311" s="54"/>
      <c r="C311" s="47">
        <f t="shared" si="46"/>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outlineLevel="2" x14ac:dyDescent="0.25">
      <c r="A312" s="45"/>
      <c r="B312" s="54"/>
      <c r="C312" s="47">
        <f t="shared" si="46"/>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2352</v>
      </c>
      <c r="AE312" s="76"/>
      <c r="AF312" s="97">
        <v>1</v>
      </c>
      <c r="AG312" s="97">
        <v>1</v>
      </c>
      <c r="AH312" s="73"/>
      <c r="AI312" s="57"/>
      <c r="AJ312" s="45"/>
      <c r="AK312" s="45"/>
      <c r="AL312" s="45"/>
    </row>
    <row r="313" spans="1:38" outlineLevel="2" x14ac:dyDescent="0.25">
      <c r="A313" s="45"/>
      <c r="B313" s="54"/>
      <c r="C313" s="47">
        <f t="shared" si="46"/>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outlineLevel="2" x14ac:dyDescent="0.25">
      <c r="A314" s="45"/>
      <c r="B314" s="54"/>
      <c r="C314" s="47">
        <f t="shared" ref="C314:C322" si="50">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outlineLevel="2" x14ac:dyDescent="0.25">
      <c r="A315" s="45"/>
      <c r="B315" s="54"/>
      <c r="C315" s="47">
        <f t="shared" si="50"/>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outlineLevel="2" x14ac:dyDescent="0.25">
      <c r="A316" s="45"/>
      <c r="B316" s="54"/>
      <c r="C316" s="47">
        <f t="shared" si="50"/>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outlineLevel="2" x14ac:dyDescent="0.25">
      <c r="A317" s="45"/>
      <c r="B317" s="54"/>
      <c r="C317" s="47">
        <f t="shared" si="50"/>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2307</v>
      </c>
      <c r="AE317" s="76"/>
      <c r="AF317" s="97">
        <v>1</v>
      </c>
      <c r="AG317" s="97">
        <v>1</v>
      </c>
      <c r="AH317" s="73"/>
      <c r="AI317" s="57"/>
      <c r="AJ317" s="45"/>
      <c r="AK317" s="45"/>
      <c r="AL317" s="45"/>
    </row>
    <row r="318" spans="1:38" outlineLevel="2" x14ac:dyDescent="0.25">
      <c r="A318" s="45"/>
      <c r="B318" s="54"/>
      <c r="C318" s="47">
        <f t="shared" si="50"/>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2307</v>
      </c>
      <c r="AE318" s="76"/>
      <c r="AF318" s="97">
        <v>1</v>
      </c>
      <c r="AG318" s="97">
        <v>1</v>
      </c>
      <c r="AH318" s="73"/>
      <c r="AI318" s="57"/>
      <c r="AJ318" s="45"/>
      <c r="AK318" s="45"/>
      <c r="AL318" s="45"/>
    </row>
    <row r="319" spans="1:38" outlineLevel="2" x14ac:dyDescent="0.25">
      <c r="A319" s="45"/>
      <c r="B319" s="54"/>
      <c r="C319" s="47">
        <f t="shared" si="50"/>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outlineLevel="2" x14ac:dyDescent="0.25">
      <c r="A320" s="45"/>
      <c r="B320" s="54"/>
      <c r="C320" s="47">
        <f t="shared" si="50"/>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25">
      <c r="A322" s="45"/>
      <c r="B322" s="54"/>
      <c r="C322" s="47">
        <f t="shared" si="50"/>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3">INDEX($K322:$Q322,1,U$43)</f>
        <v>1.147</v>
      </c>
      <c r="V322" s="253">
        <f t="shared" si="53"/>
        <v>1.147</v>
      </c>
      <c r="W322" s="253">
        <f t="shared" si="53"/>
        <v>1.147</v>
      </c>
      <c r="X322" s="253">
        <f t="shared" si="53"/>
        <v>1.147</v>
      </c>
      <c r="Y322" s="253">
        <f t="shared" si="53"/>
        <v>1.147</v>
      </c>
      <c r="Z322" s="253">
        <f t="shared" si="53"/>
        <v>1.147</v>
      </c>
      <c r="AA322" s="253">
        <f t="shared" si="53"/>
        <v>1.147</v>
      </c>
      <c r="AB322" s="253">
        <f t="shared" si="53"/>
        <v>1.147</v>
      </c>
      <c r="AC322" s="76"/>
      <c r="AD322" s="97" t="s">
        <v>3289</v>
      </c>
      <c r="AE322" s="76"/>
      <c r="AF322" s="97">
        <v>1</v>
      </c>
      <c r="AG322" s="97">
        <v>1</v>
      </c>
      <c r="AH322" s="73"/>
      <c r="AI322" s="57"/>
      <c r="AJ322" s="45"/>
      <c r="AK322" s="45"/>
      <c r="AL322" s="45"/>
    </row>
    <row r="323" spans="1:38" outlineLevel="1" collapsed="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 t="shared" ref="C325:C340" si="54">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5">INDEX($K325:$Q325,1,U$43)</f>
        <v>0.09</v>
      </c>
      <c r="V325" s="253">
        <f t="shared" si="55"/>
        <v>0.09</v>
      </c>
      <c r="W325" s="253">
        <f t="shared" si="55"/>
        <v>0.09</v>
      </c>
      <c r="X325" s="253">
        <f t="shared" si="55"/>
        <v>0.09</v>
      </c>
      <c r="Y325" s="253">
        <f t="shared" si="55"/>
        <v>0.09</v>
      </c>
      <c r="Z325" s="253">
        <f t="shared" si="55"/>
        <v>0.09</v>
      </c>
      <c r="AA325" s="253">
        <f t="shared" si="55"/>
        <v>0.09</v>
      </c>
      <c r="AB325" s="253">
        <f t="shared" si="55"/>
        <v>0.09</v>
      </c>
      <c r="AC325" s="76"/>
      <c r="AD325" s="76"/>
      <c r="AE325" s="76"/>
      <c r="AF325" s="97">
        <v>1</v>
      </c>
      <c r="AG325" s="97">
        <v>1</v>
      </c>
      <c r="AH325" s="73"/>
      <c r="AI325" s="57"/>
      <c r="AJ325" s="45"/>
      <c r="AK325" s="45"/>
      <c r="AL325" s="45"/>
    </row>
    <row r="326" spans="1:38" hidden="1" outlineLevel="2" x14ac:dyDescent="0.25">
      <c r="A326" s="45"/>
      <c r="B326" s="54"/>
      <c r="C326" s="47">
        <f t="shared" si="54"/>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5"/>
        <v>4.0999999999999996</v>
      </c>
      <c r="V326" s="253">
        <f t="shared" si="55"/>
        <v>4.0999999999999996</v>
      </c>
      <c r="W326" s="253">
        <f t="shared" si="55"/>
        <v>4.0999999999999996</v>
      </c>
      <c r="X326" s="253">
        <f t="shared" si="55"/>
        <v>4.0999999999999996</v>
      </c>
      <c r="Y326" s="253">
        <f t="shared" si="55"/>
        <v>4.0999999999999996</v>
      </c>
      <c r="Z326" s="253">
        <f t="shared" si="55"/>
        <v>4.0999999999999996</v>
      </c>
      <c r="AA326" s="253">
        <f t="shared" si="55"/>
        <v>4.0999999999999996</v>
      </c>
      <c r="AB326" s="253">
        <f t="shared" si="55"/>
        <v>4.0999999999999996</v>
      </c>
      <c r="AC326" s="76"/>
      <c r="AD326" s="76"/>
      <c r="AE326" s="76"/>
      <c r="AF326" s="97">
        <v>1</v>
      </c>
      <c r="AG326" s="97">
        <v>1</v>
      </c>
      <c r="AH326" s="73"/>
      <c r="AI326" s="57"/>
      <c r="AJ326" s="45"/>
      <c r="AK326" s="45"/>
      <c r="AL326" s="45"/>
    </row>
    <row r="327" spans="1:38" hidden="1" outlineLevel="2" x14ac:dyDescent="0.25">
      <c r="A327" s="45"/>
      <c r="B327" s="54"/>
      <c r="C327" s="47">
        <f t="shared" si="54"/>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5"/>
        <v>1.3</v>
      </c>
      <c r="V327" s="253">
        <f t="shared" si="55"/>
        <v>1.3</v>
      </c>
      <c r="W327" s="253">
        <f t="shared" si="55"/>
        <v>1.3</v>
      </c>
      <c r="X327" s="253">
        <f t="shared" si="55"/>
        <v>1.3</v>
      </c>
      <c r="Y327" s="253">
        <f t="shared" si="55"/>
        <v>1.3</v>
      </c>
      <c r="Z327" s="253">
        <f t="shared" si="55"/>
        <v>1.3</v>
      </c>
      <c r="AA327" s="253">
        <f t="shared" si="55"/>
        <v>1.3</v>
      </c>
      <c r="AB327" s="253">
        <f t="shared" si="55"/>
        <v>1.3</v>
      </c>
      <c r="AC327" s="76"/>
      <c r="AD327" s="76"/>
      <c r="AE327" s="76"/>
      <c r="AF327" s="97">
        <v>1</v>
      </c>
      <c r="AG327" s="97">
        <v>1</v>
      </c>
      <c r="AH327" s="73"/>
      <c r="AI327" s="57"/>
      <c r="AJ327" s="45"/>
      <c r="AK327" s="45"/>
      <c r="AL327" s="45"/>
    </row>
    <row r="328" spans="1:38" hidden="1" outlineLevel="2" x14ac:dyDescent="0.25">
      <c r="A328" s="45"/>
      <c r="B328" s="54"/>
      <c r="C328" s="47">
        <f t="shared" si="54"/>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5"/>
        <v>0.5</v>
      </c>
      <c r="V328" s="253">
        <f t="shared" si="55"/>
        <v>0.5</v>
      </c>
      <c r="W328" s="253">
        <f t="shared" si="55"/>
        <v>0.5</v>
      </c>
      <c r="X328" s="253">
        <f t="shared" si="55"/>
        <v>0.5</v>
      </c>
      <c r="Y328" s="253">
        <f t="shared" si="55"/>
        <v>0.5</v>
      </c>
      <c r="Z328" s="253">
        <f t="shared" si="55"/>
        <v>0.5</v>
      </c>
      <c r="AA328" s="253">
        <f t="shared" si="55"/>
        <v>0.5</v>
      </c>
      <c r="AB328" s="253">
        <f t="shared" si="55"/>
        <v>0.5</v>
      </c>
      <c r="AC328" s="76"/>
      <c r="AD328" s="76"/>
      <c r="AE328" s="76"/>
      <c r="AF328" s="97">
        <v>1</v>
      </c>
      <c r="AG328" s="97">
        <v>1</v>
      </c>
      <c r="AH328" s="73"/>
      <c r="AI328" s="57"/>
      <c r="AJ328" s="45"/>
      <c r="AK328" s="45"/>
      <c r="AL328" s="45"/>
    </row>
    <row r="329" spans="1:38" hidden="1" outlineLevel="2" x14ac:dyDescent="0.25">
      <c r="A329" s="45"/>
      <c r="B329" s="54"/>
      <c r="C329" s="47">
        <f t="shared" si="54"/>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5"/>
        <v>0.7</v>
      </c>
      <c r="V329" s="253">
        <f t="shared" si="55"/>
        <v>0.7</v>
      </c>
      <c r="W329" s="253">
        <f t="shared" si="55"/>
        <v>0.7</v>
      </c>
      <c r="X329" s="253">
        <f t="shared" si="55"/>
        <v>0.7</v>
      </c>
      <c r="Y329" s="253">
        <f t="shared" si="55"/>
        <v>0.7</v>
      </c>
      <c r="Z329" s="253">
        <f t="shared" si="55"/>
        <v>0.7</v>
      </c>
      <c r="AA329" s="253">
        <f t="shared" si="55"/>
        <v>0.7</v>
      </c>
      <c r="AB329" s="253">
        <f t="shared" si="55"/>
        <v>0.7</v>
      </c>
      <c r="AC329" s="76"/>
      <c r="AD329" s="76"/>
      <c r="AE329" s="76"/>
      <c r="AF329" s="97">
        <v>1</v>
      </c>
      <c r="AG329" s="97">
        <v>1</v>
      </c>
      <c r="AH329" s="73"/>
      <c r="AI329" s="57"/>
      <c r="AJ329" s="45"/>
      <c r="AK329" s="45"/>
      <c r="AL329" s="45"/>
    </row>
    <row r="330" spans="1:38" hidden="1" outlineLevel="2" x14ac:dyDescent="0.25">
      <c r="A330" s="45"/>
      <c r="B330" s="54"/>
      <c r="C330" s="47">
        <f t="shared" si="54"/>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5"/>
        <v>0.15</v>
      </c>
      <c r="V330" s="253">
        <f t="shared" si="55"/>
        <v>0.15</v>
      </c>
      <c r="W330" s="253">
        <f t="shared" si="55"/>
        <v>0.15</v>
      </c>
      <c r="X330" s="253">
        <f t="shared" si="55"/>
        <v>0.15</v>
      </c>
      <c r="Y330" s="253">
        <f t="shared" si="55"/>
        <v>0.15</v>
      </c>
      <c r="Z330" s="253">
        <f t="shared" si="55"/>
        <v>0.15</v>
      </c>
      <c r="AA330" s="253">
        <f t="shared" si="55"/>
        <v>0.15</v>
      </c>
      <c r="AB330" s="253">
        <f t="shared" si="55"/>
        <v>0.15</v>
      </c>
      <c r="AC330" s="76"/>
      <c r="AD330" s="76"/>
      <c r="AE330" s="76"/>
      <c r="AF330" s="97">
        <v>1</v>
      </c>
      <c r="AG330" s="97">
        <v>1</v>
      </c>
      <c r="AH330" s="73"/>
      <c r="AI330" s="57"/>
      <c r="AJ330" s="45"/>
      <c r="AK330" s="45"/>
      <c r="AL330" s="45"/>
    </row>
    <row r="331" spans="1:38" hidden="1" outlineLevel="2" x14ac:dyDescent="0.25">
      <c r="A331" s="45"/>
      <c r="B331" s="54"/>
      <c r="C331" s="47">
        <f t="shared" si="54"/>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5"/>
        <v>0.48099999999999998</v>
      </c>
      <c r="V331" s="253">
        <f t="shared" si="55"/>
        <v>0.48099999999999998</v>
      </c>
      <c r="W331" s="253">
        <f t="shared" si="55"/>
        <v>0.48099999999999998</v>
      </c>
      <c r="X331" s="253">
        <f t="shared" si="55"/>
        <v>0.48099999999999998</v>
      </c>
      <c r="Y331" s="253">
        <f t="shared" si="55"/>
        <v>0.48099999999999998</v>
      </c>
      <c r="Z331" s="253">
        <f t="shared" si="55"/>
        <v>0.48099999999999998</v>
      </c>
      <c r="AA331" s="253">
        <f t="shared" si="55"/>
        <v>0.48099999999999998</v>
      </c>
      <c r="AB331" s="253">
        <f t="shared" si="55"/>
        <v>0.48099999999999998</v>
      </c>
      <c r="AC331" s="76"/>
      <c r="AD331" s="76"/>
      <c r="AE331" s="76"/>
      <c r="AF331" s="97">
        <v>1</v>
      </c>
      <c r="AG331" s="97">
        <v>1</v>
      </c>
      <c r="AH331" s="73"/>
      <c r="AI331" s="57"/>
      <c r="AJ331" s="45"/>
      <c r="AK331" s="45"/>
      <c r="AL331" s="45"/>
    </row>
    <row r="332" spans="1:38" hidden="1" outlineLevel="2" x14ac:dyDescent="0.25">
      <c r="A332" s="45"/>
      <c r="B332" s="54"/>
      <c r="C332" s="47">
        <f t="shared" si="54"/>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5"/>
        <v>0.61899999999999999</v>
      </c>
      <c r="V332" s="253">
        <f t="shared" si="55"/>
        <v>0.61899999999999999</v>
      </c>
      <c r="W332" s="253">
        <f t="shared" si="55"/>
        <v>0.61899999999999999</v>
      </c>
      <c r="X332" s="253">
        <f t="shared" si="55"/>
        <v>0.61899999999999999</v>
      </c>
      <c r="Y332" s="253">
        <f t="shared" si="55"/>
        <v>0.61899999999999999</v>
      </c>
      <c r="Z332" s="253">
        <f t="shared" si="55"/>
        <v>0.61899999999999999</v>
      </c>
      <c r="AA332" s="253">
        <f t="shared" si="55"/>
        <v>0.61899999999999999</v>
      </c>
      <c r="AB332" s="253">
        <f t="shared" si="55"/>
        <v>0.61899999999999999</v>
      </c>
      <c r="AC332" s="76"/>
      <c r="AD332" s="76"/>
      <c r="AE332" s="76"/>
      <c r="AF332" s="97">
        <v>1</v>
      </c>
      <c r="AG332" s="97">
        <v>1</v>
      </c>
      <c r="AH332" s="73"/>
      <c r="AI332" s="57"/>
      <c r="AJ332" s="45"/>
      <c r="AK332" s="45"/>
      <c r="AL332" s="45"/>
    </row>
    <row r="333" spans="1:38" hidden="1" outlineLevel="2" x14ac:dyDescent="0.25">
      <c r="A333" s="45"/>
      <c r="B333" s="54"/>
      <c r="C333" s="47">
        <f t="shared" si="54"/>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5"/>
        <v>1.41</v>
      </c>
      <c r="V333" s="253">
        <f t="shared" si="55"/>
        <v>1.41</v>
      </c>
      <c r="W333" s="253">
        <f t="shared" si="55"/>
        <v>1.41</v>
      </c>
      <c r="X333" s="253">
        <f t="shared" si="55"/>
        <v>1.41</v>
      </c>
      <c r="Y333" s="253">
        <f t="shared" si="55"/>
        <v>1.41</v>
      </c>
      <c r="Z333" s="253">
        <f t="shared" si="55"/>
        <v>1.41</v>
      </c>
      <c r="AA333" s="253">
        <f t="shared" si="55"/>
        <v>1.41</v>
      </c>
      <c r="AB333" s="253">
        <f t="shared" si="55"/>
        <v>1.41</v>
      </c>
      <c r="AC333" s="76"/>
      <c r="AD333" s="76"/>
      <c r="AE333" s="76"/>
      <c r="AF333" s="97">
        <v>1</v>
      </c>
      <c r="AG333" s="97">
        <v>1</v>
      </c>
      <c r="AH333" s="73"/>
      <c r="AI333" s="57"/>
      <c r="AJ333" s="45"/>
      <c r="AK333" s="45"/>
      <c r="AL333" s="45"/>
    </row>
    <row r="334" spans="1:38" hidden="1" outlineLevel="2" x14ac:dyDescent="0.25">
      <c r="A334" s="45"/>
      <c r="B334" s="54"/>
      <c r="C334" s="47">
        <f t="shared" si="54"/>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5"/>
        <v>0.32200000000000001</v>
      </c>
      <c r="V334" s="253">
        <f t="shared" si="55"/>
        <v>0.32200000000000001</v>
      </c>
      <c r="W334" s="253">
        <f t="shared" si="55"/>
        <v>0.32200000000000001</v>
      </c>
      <c r="X334" s="253">
        <f t="shared" si="55"/>
        <v>0.32200000000000001</v>
      </c>
      <c r="Y334" s="253">
        <f t="shared" si="55"/>
        <v>0.32200000000000001</v>
      </c>
      <c r="Z334" s="253">
        <f t="shared" si="55"/>
        <v>0.32200000000000001</v>
      </c>
      <c r="AA334" s="253">
        <f t="shared" si="55"/>
        <v>0.32200000000000001</v>
      </c>
      <c r="AB334" s="253">
        <f t="shared" si="55"/>
        <v>0.32200000000000001</v>
      </c>
      <c r="AC334" s="76"/>
      <c r="AD334" s="76"/>
      <c r="AE334" s="76"/>
      <c r="AF334" s="97">
        <v>1</v>
      </c>
      <c r="AG334" s="97">
        <v>1</v>
      </c>
      <c r="AH334" s="73"/>
      <c r="AI334" s="57"/>
      <c r="AJ334" s="45"/>
      <c r="AK334" s="45"/>
      <c r="AL334" s="45"/>
    </row>
    <row r="335" spans="1:38" hidden="1" outlineLevel="2" x14ac:dyDescent="0.25">
      <c r="A335" s="45"/>
      <c r="B335" s="54"/>
      <c r="C335" s="47">
        <f t="shared" si="54"/>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5"/>
        <v>39</v>
      </c>
      <c r="V335" s="253">
        <f t="shared" si="55"/>
        <v>39</v>
      </c>
      <c r="W335" s="253">
        <f t="shared" si="55"/>
        <v>39</v>
      </c>
      <c r="X335" s="253">
        <f t="shared" si="55"/>
        <v>39</v>
      </c>
      <c r="Y335" s="253">
        <f t="shared" si="55"/>
        <v>39</v>
      </c>
      <c r="Z335" s="253">
        <f t="shared" si="55"/>
        <v>39</v>
      </c>
      <c r="AA335" s="253">
        <f t="shared" si="55"/>
        <v>39</v>
      </c>
      <c r="AB335" s="253">
        <f t="shared" si="55"/>
        <v>39</v>
      </c>
      <c r="AC335" s="76"/>
      <c r="AD335" s="76"/>
      <c r="AE335" s="76"/>
      <c r="AF335" s="97">
        <v>1</v>
      </c>
      <c r="AG335" s="97">
        <v>1</v>
      </c>
      <c r="AH335" s="73"/>
      <c r="AI335" s="57"/>
      <c r="AJ335" s="45"/>
      <c r="AK335" s="45"/>
      <c r="AL335" s="45"/>
    </row>
    <row r="336" spans="1:38" hidden="1" outlineLevel="2" x14ac:dyDescent="0.25">
      <c r="A336" s="45"/>
      <c r="B336" s="54"/>
      <c r="C336" s="47">
        <f t="shared" si="54"/>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5"/>
        <v>1.3</v>
      </c>
      <c r="V336" s="253">
        <f t="shared" si="55"/>
        <v>1.3</v>
      </c>
      <c r="W336" s="253">
        <f t="shared" si="55"/>
        <v>1.3</v>
      </c>
      <c r="X336" s="253">
        <f t="shared" si="55"/>
        <v>1.3</v>
      </c>
      <c r="Y336" s="253">
        <f t="shared" si="55"/>
        <v>1.3</v>
      </c>
      <c r="Z336" s="253">
        <f t="shared" si="55"/>
        <v>1.3</v>
      </c>
      <c r="AA336" s="253">
        <f t="shared" si="55"/>
        <v>1.3</v>
      </c>
      <c r="AB336" s="253">
        <f t="shared" si="55"/>
        <v>1.3</v>
      </c>
      <c r="AC336" s="76"/>
      <c r="AD336" s="76"/>
      <c r="AE336" s="76"/>
      <c r="AF336" s="97">
        <v>1</v>
      </c>
      <c r="AG336" s="97">
        <v>1</v>
      </c>
      <c r="AH336" s="73"/>
      <c r="AI336" s="57"/>
      <c r="AJ336" s="45"/>
      <c r="AK336" s="45"/>
      <c r="AL336" s="45"/>
    </row>
    <row r="337" spans="1:38" hidden="1" outlineLevel="2" x14ac:dyDescent="0.25">
      <c r="A337" s="45"/>
      <c r="B337" s="54"/>
      <c r="C337" s="47">
        <f t="shared" si="54"/>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5"/>
        <v>5</v>
      </c>
      <c r="V337" s="253">
        <f t="shared" si="55"/>
        <v>5</v>
      </c>
      <c r="W337" s="253">
        <f t="shared" si="55"/>
        <v>5</v>
      </c>
      <c r="X337" s="253">
        <f t="shared" si="55"/>
        <v>5</v>
      </c>
      <c r="Y337" s="253">
        <f t="shared" si="55"/>
        <v>5</v>
      </c>
      <c r="Z337" s="253">
        <f t="shared" si="55"/>
        <v>5</v>
      </c>
      <c r="AA337" s="253">
        <f t="shared" si="55"/>
        <v>5</v>
      </c>
      <c r="AB337" s="253">
        <f t="shared" si="55"/>
        <v>5</v>
      </c>
      <c r="AC337" s="76"/>
      <c r="AD337" s="76"/>
      <c r="AE337" s="76"/>
      <c r="AF337" s="97">
        <v>1</v>
      </c>
      <c r="AG337" s="97">
        <v>1</v>
      </c>
      <c r="AH337" s="73"/>
      <c r="AI337" s="57"/>
      <c r="AJ337" s="45"/>
      <c r="AK337" s="45"/>
      <c r="AL337" s="45"/>
    </row>
    <row r="338" spans="1:38" hidden="1" outlineLevel="2" x14ac:dyDescent="0.25">
      <c r="A338" s="45"/>
      <c r="B338" s="54"/>
      <c r="C338" s="47">
        <f t="shared" si="54"/>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5"/>
        <v>0.15</v>
      </c>
      <c r="V338" s="253">
        <f t="shared" si="55"/>
        <v>0.15</v>
      </c>
      <c r="W338" s="253">
        <f t="shared" si="55"/>
        <v>0.15</v>
      </c>
      <c r="X338" s="253">
        <f t="shared" si="55"/>
        <v>0.15</v>
      </c>
      <c r="Y338" s="253">
        <f t="shared" si="55"/>
        <v>0.15</v>
      </c>
      <c r="Z338" s="253">
        <f t="shared" si="55"/>
        <v>0.15</v>
      </c>
      <c r="AA338" s="253">
        <f t="shared" si="55"/>
        <v>0.15</v>
      </c>
      <c r="AB338" s="253">
        <f t="shared" si="55"/>
        <v>0.15</v>
      </c>
      <c r="AC338" s="76"/>
      <c r="AD338" s="76"/>
      <c r="AE338" s="76"/>
      <c r="AF338" s="97">
        <v>1</v>
      </c>
      <c r="AG338" s="97">
        <v>1</v>
      </c>
      <c r="AH338" s="73"/>
      <c r="AI338" s="57"/>
      <c r="AJ338" s="45"/>
      <c r="AK338" s="45"/>
      <c r="AL338" s="45"/>
    </row>
    <row r="339" spans="1:38" hidden="1" outlineLevel="2" x14ac:dyDescent="0.25">
      <c r="A339" s="45"/>
      <c r="B339" s="54"/>
      <c r="C339" s="47">
        <f t="shared" si="54"/>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5"/>
        <v>10</v>
      </c>
      <c r="V339" s="253">
        <f t="shared" si="55"/>
        <v>10</v>
      </c>
      <c r="W339" s="253">
        <f t="shared" si="55"/>
        <v>10</v>
      </c>
      <c r="X339" s="253">
        <f t="shared" si="55"/>
        <v>10</v>
      </c>
      <c r="Y339" s="253">
        <f t="shared" si="55"/>
        <v>10</v>
      </c>
      <c r="Z339" s="253">
        <f t="shared" si="55"/>
        <v>10</v>
      </c>
      <c r="AA339" s="253">
        <f t="shared" si="55"/>
        <v>10</v>
      </c>
      <c r="AB339" s="253">
        <f t="shared" si="55"/>
        <v>10</v>
      </c>
      <c r="AC339" s="76"/>
      <c r="AD339" s="76"/>
      <c r="AE339" s="76"/>
      <c r="AF339" s="97">
        <v>1</v>
      </c>
      <c r="AG339" s="97">
        <v>1</v>
      </c>
      <c r="AH339" s="73"/>
      <c r="AI339" s="57"/>
      <c r="AJ339" s="45"/>
      <c r="AK339" s="45"/>
      <c r="AL339" s="45"/>
    </row>
    <row r="340" spans="1:38" hidden="1" outlineLevel="2" x14ac:dyDescent="0.25">
      <c r="A340" s="45"/>
      <c r="B340" s="54"/>
      <c r="C340" s="47">
        <f t="shared" si="54"/>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5"/>
        <v>0.38</v>
      </c>
      <c r="V340" s="253">
        <f t="shared" si="55"/>
        <v>0.38</v>
      </c>
      <c r="W340" s="253">
        <f t="shared" si="55"/>
        <v>0.38</v>
      </c>
      <c r="X340" s="253">
        <f t="shared" si="55"/>
        <v>0.38</v>
      </c>
      <c r="Y340" s="253">
        <f t="shared" si="55"/>
        <v>0.38</v>
      </c>
      <c r="Z340" s="253">
        <f t="shared" si="55"/>
        <v>0.38</v>
      </c>
      <c r="AA340" s="253">
        <f t="shared" si="55"/>
        <v>0.38</v>
      </c>
      <c r="AB340" s="253">
        <f t="shared" si="55"/>
        <v>0.38</v>
      </c>
      <c r="AC340" s="76"/>
      <c r="AD340" s="76"/>
      <c r="AE340" s="76"/>
      <c r="AF340" s="97">
        <v>1</v>
      </c>
      <c r="AG340" s="97">
        <v>1</v>
      </c>
      <c r="AH340" s="73"/>
      <c r="AI340" s="57"/>
      <c r="AJ340" s="45"/>
      <c r="AK340" s="45"/>
      <c r="AL340" s="45"/>
    </row>
    <row r="341" spans="1:38" outlineLevel="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25">
      <c r="A343" s="45"/>
      <c r="B343" s="54"/>
      <c r="C343" s="47">
        <f t="shared" ref="C343:C379" si="56">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7">INDEX($K343:$Q343,1,U$43)</f>
        <v>0.6</v>
      </c>
      <c r="V343" s="253">
        <f t="shared" si="57"/>
        <v>0.6</v>
      </c>
      <c r="W343" s="253">
        <f t="shared" si="57"/>
        <v>0.6</v>
      </c>
      <c r="X343" s="253">
        <f t="shared" si="57"/>
        <v>0.6</v>
      </c>
      <c r="Y343" s="253">
        <f t="shared" si="57"/>
        <v>0.6</v>
      </c>
      <c r="Z343" s="253">
        <f t="shared" si="57"/>
        <v>0.6</v>
      </c>
      <c r="AA343" s="253">
        <f t="shared" si="57"/>
        <v>0.6</v>
      </c>
      <c r="AB343" s="253">
        <f t="shared" si="57"/>
        <v>0.6</v>
      </c>
      <c r="AC343" s="76"/>
      <c r="AD343" s="76"/>
      <c r="AE343" s="76"/>
      <c r="AF343" s="97">
        <v>1</v>
      </c>
      <c r="AG343" s="97">
        <v>1</v>
      </c>
      <c r="AH343" s="73"/>
      <c r="AI343" s="57"/>
      <c r="AJ343" s="45"/>
      <c r="AK343" s="45"/>
      <c r="AL343" s="45"/>
    </row>
    <row r="344" spans="1:38" outlineLevel="2" x14ac:dyDescent="0.25">
      <c r="A344" s="45"/>
      <c r="B344" s="54"/>
      <c r="C344" s="47">
        <f t="shared" si="56"/>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7"/>
        <v>0.7</v>
      </c>
      <c r="V344" s="253">
        <f t="shared" si="57"/>
        <v>0.7</v>
      </c>
      <c r="W344" s="253">
        <f t="shared" si="57"/>
        <v>0.7</v>
      </c>
      <c r="X344" s="253">
        <f t="shared" si="57"/>
        <v>0.7</v>
      </c>
      <c r="Y344" s="253">
        <f t="shared" si="57"/>
        <v>0.7</v>
      </c>
      <c r="Z344" s="253">
        <f t="shared" si="57"/>
        <v>0.7</v>
      </c>
      <c r="AA344" s="253">
        <f t="shared" si="57"/>
        <v>0.7</v>
      </c>
      <c r="AB344" s="253">
        <f t="shared" si="57"/>
        <v>0.7</v>
      </c>
      <c r="AC344" s="76"/>
      <c r="AD344" s="76"/>
      <c r="AE344" s="76"/>
      <c r="AF344" s="97">
        <v>1</v>
      </c>
      <c r="AG344" s="97">
        <v>1</v>
      </c>
      <c r="AH344" s="73"/>
      <c r="AI344" s="57"/>
      <c r="AJ344" s="45"/>
      <c r="AK344" s="45"/>
      <c r="AL344" s="45"/>
    </row>
    <row r="345" spans="1:38" outlineLevel="2" x14ac:dyDescent="0.25">
      <c r="A345" s="45"/>
      <c r="B345" s="54"/>
      <c r="C345" s="47">
        <f t="shared" si="56"/>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7"/>
        <v>0.8</v>
      </c>
      <c r="V345" s="253">
        <f t="shared" si="57"/>
        <v>0.8</v>
      </c>
      <c r="W345" s="253">
        <f t="shared" si="57"/>
        <v>0.8</v>
      </c>
      <c r="X345" s="253">
        <f t="shared" si="57"/>
        <v>0.8</v>
      </c>
      <c r="Y345" s="253">
        <f t="shared" si="57"/>
        <v>0.8</v>
      </c>
      <c r="Z345" s="253">
        <f t="shared" si="57"/>
        <v>0.8</v>
      </c>
      <c r="AA345" s="253">
        <f t="shared" si="57"/>
        <v>0.8</v>
      </c>
      <c r="AB345" s="253">
        <f t="shared" si="57"/>
        <v>0.8</v>
      </c>
      <c r="AC345" s="76"/>
      <c r="AD345" s="76"/>
      <c r="AE345" s="76"/>
      <c r="AF345" s="97">
        <v>1</v>
      </c>
      <c r="AG345" s="97">
        <v>1</v>
      </c>
      <c r="AH345" s="73"/>
      <c r="AI345" s="57"/>
      <c r="AJ345" s="45"/>
      <c r="AK345" s="45"/>
      <c r="AL345" s="45"/>
    </row>
    <row r="346" spans="1:38" outlineLevel="2" x14ac:dyDescent="0.25">
      <c r="A346" s="45"/>
      <c r="B346" s="54"/>
      <c r="C346" s="47">
        <f t="shared" si="56"/>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7"/>
        <v>6</v>
      </c>
      <c r="V346" s="253">
        <f t="shared" si="57"/>
        <v>6</v>
      </c>
      <c r="W346" s="253">
        <f t="shared" si="57"/>
        <v>6</v>
      </c>
      <c r="X346" s="253">
        <f t="shared" si="57"/>
        <v>6</v>
      </c>
      <c r="Y346" s="253">
        <f t="shared" si="57"/>
        <v>6</v>
      </c>
      <c r="Z346" s="253">
        <f t="shared" si="57"/>
        <v>6</v>
      </c>
      <c r="AA346" s="253">
        <f t="shared" si="57"/>
        <v>6</v>
      </c>
      <c r="AB346" s="253">
        <f t="shared" si="57"/>
        <v>6</v>
      </c>
      <c r="AC346" s="76"/>
      <c r="AD346" s="76"/>
      <c r="AE346" s="76"/>
      <c r="AF346" s="97">
        <v>1</v>
      </c>
      <c r="AG346" s="97">
        <v>1</v>
      </c>
      <c r="AH346" s="73"/>
      <c r="AI346" s="57"/>
      <c r="AJ346" s="45"/>
      <c r="AK346" s="45"/>
      <c r="AL346" s="45"/>
    </row>
    <row r="347" spans="1:38" outlineLevel="2" x14ac:dyDescent="0.25">
      <c r="A347" s="45"/>
      <c r="B347" s="54"/>
      <c r="C347" s="47">
        <f t="shared" si="56"/>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7"/>
        <v>0.4</v>
      </c>
      <c r="V347" s="253">
        <f t="shared" si="57"/>
        <v>0.4</v>
      </c>
      <c r="W347" s="253">
        <f t="shared" si="57"/>
        <v>0.4</v>
      </c>
      <c r="X347" s="253">
        <f t="shared" si="57"/>
        <v>0.4</v>
      </c>
      <c r="Y347" s="253">
        <f t="shared" si="57"/>
        <v>0.4</v>
      </c>
      <c r="Z347" s="253">
        <f t="shared" si="57"/>
        <v>0.4</v>
      </c>
      <c r="AA347" s="253">
        <f t="shared" si="57"/>
        <v>0.4</v>
      </c>
      <c r="AB347" s="253">
        <f t="shared" si="57"/>
        <v>0.4</v>
      </c>
      <c r="AC347" s="76"/>
      <c r="AD347" s="76"/>
      <c r="AE347" s="76"/>
      <c r="AF347" s="97">
        <v>1</v>
      </c>
      <c r="AG347" s="97">
        <v>1</v>
      </c>
      <c r="AH347" s="73"/>
      <c r="AI347" s="57"/>
      <c r="AJ347" s="45"/>
      <c r="AK347" s="45"/>
      <c r="AL347" s="45"/>
    </row>
    <row r="348" spans="1:38" outlineLevel="2" x14ac:dyDescent="0.25">
      <c r="A348" s="45"/>
      <c r="B348" s="54"/>
      <c r="C348" s="47">
        <f t="shared" si="56"/>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7"/>
        <v>0.9</v>
      </c>
      <c r="V348" s="253">
        <f t="shared" si="57"/>
        <v>0.9</v>
      </c>
      <c r="W348" s="253">
        <f t="shared" si="57"/>
        <v>0.9</v>
      </c>
      <c r="X348" s="253">
        <f t="shared" si="57"/>
        <v>0.9</v>
      </c>
      <c r="Y348" s="253">
        <f t="shared" si="57"/>
        <v>0.9</v>
      </c>
      <c r="Z348" s="253">
        <f t="shared" si="57"/>
        <v>0.9</v>
      </c>
      <c r="AA348" s="253">
        <f t="shared" si="57"/>
        <v>0.9</v>
      </c>
      <c r="AB348" s="253">
        <f t="shared" si="57"/>
        <v>0.9</v>
      </c>
      <c r="AC348" s="76"/>
      <c r="AD348" s="76"/>
      <c r="AE348" s="76"/>
      <c r="AF348" s="97">
        <v>1</v>
      </c>
      <c r="AG348" s="97">
        <v>1</v>
      </c>
      <c r="AH348" s="73"/>
      <c r="AI348" s="57"/>
      <c r="AJ348" s="45"/>
      <c r="AK348" s="45"/>
      <c r="AL348" s="45"/>
    </row>
    <row r="349" spans="1:38" outlineLevel="2" x14ac:dyDescent="0.25">
      <c r="A349" s="45"/>
      <c r="B349" s="54"/>
      <c r="C349" s="47">
        <f t="shared" si="56"/>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7"/>
        <v>0.97</v>
      </c>
      <c r="V349" s="253">
        <f t="shared" si="57"/>
        <v>0.97</v>
      </c>
      <c r="W349" s="253">
        <f t="shared" si="57"/>
        <v>0.97</v>
      </c>
      <c r="X349" s="253">
        <f t="shared" si="57"/>
        <v>0.97</v>
      </c>
      <c r="Y349" s="253">
        <f t="shared" si="57"/>
        <v>0.97</v>
      </c>
      <c r="Z349" s="253">
        <f t="shared" si="57"/>
        <v>0.97</v>
      </c>
      <c r="AA349" s="253">
        <f t="shared" si="57"/>
        <v>0.97</v>
      </c>
      <c r="AB349" s="253">
        <f t="shared" si="57"/>
        <v>0.97</v>
      </c>
      <c r="AC349" s="76"/>
      <c r="AD349" s="76"/>
      <c r="AE349" s="76"/>
      <c r="AF349" s="97">
        <v>1</v>
      </c>
      <c r="AG349" s="97">
        <v>1</v>
      </c>
      <c r="AH349" s="73"/>
      <c r="AI349" s="57"/>
      <c r="AJ349" s="45"/>
      <c r="AK349" s="45"/>
      <c r="AL349" s="45"/>
    </row>
    <row r="350" spans="1:38" outlineLevel="2" x14ac:dyDescent="0.25">
      <c r="A350" s="45"/>
      <c r="B350" s="54"/>
      <c r="C350" s="47">
        <f t="shared" si="56"/>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7"/>
        <v>27</v>
      </c>
      <c r="V350" s="253">
        <f t="shared" si="57"/>
        <v>27</v>
      </c>
      <c r="W350" s="253">
        <f t="shared" si="57"/>
        <v>27</v>
      </c>
      <c r="X350" s="253">
        <f t="shared" si="57"/>
        <v>27</v>
      </c>
      <c r="Y350" s="370">
        <f>INDEX($K350:$Q350,1,Y$43)-(20.3-11)</f>
        <v>17.7</v>
      </c>
      <c r="Z350" s="253">
        <f t="shared" si="57"/>
        <v>27</v>
      </c>
      <c r="AA350" s="253">
        <f t="shared" si="57"/>
        <v>27</v>
      </c>
      <c r="AB350" s="370">
        <f>INDEX($K350:$Q350,1,AB$43)-(20.3-11)</f>
        <v>17.7</v>
      </c>
      <c r="AC350" s="312"/>
      <c r="AD350" s="97" t="s">
        <v>2392</v>
      </c>
      <c r="AE350" s="76"/>
      <c r="AF350" s="97">
        <v>1</v>
      </c>
      <c r="AG350" s="97">
        <v>1</v>
      </c>
      <c r="AH350" s="73"/>
      <c r="AI350" s="57"/>
      <c r="AJ350" s="45"/>
      <c r="AK350" s="45"/>
      <c r="AL350" s="45"/>
    </row>
    <row r="351" spans="1:38" outlineLevel="2" x14ac:dyDescent="0.25">
      <c r="A351" s="45"/>
      <c r="B351" s="54"/>
      <c r="C351" s="47">
        <f t="shared" si="56"/>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7"/>
        <v>20.3</v>
      </c>
      <c r="V351" s="253">
        <f t="shared" si="57"/>
        <v>20.3</v>
      </c>
      <c r="W351" s="253">
        <f t="shared" si="57"/>
        <v>20.3</v>
      </c>
      <c r="X351" s="253">
        <f t="shared" si="57"/>
        <v>20.3</v>
      </c>
      <c r="Y351" s="370">
        <v>11</v>
      </c>
      <c r="Z351" s="253">
        <f t="shared" si="57"/>
        <v>20.3</v>
      </c>
      <c r="AA351" s="253">
        <f t="shared" si="57"/>
        <v>20.3</v>
      </c>
      <c r="AB351" s="370">
        <v>11</v>
      </c>
      <c r="AC351" s="312"/>
      <c r="AD351" s="97" t="s">
        <v>2392</v>
      </c>
      <c r="AE351" s="76"/>
      <c r="AF351" s="97">
        <v>1</v>
      </c>
      <c r="AG351" s="97">
        <v>1</v>
      </c>
      <c r="AH351" s="73"/>
      <c r="AI351" s="57"/>
      <c r="AJ351" s="45"/>
      <c r="AK351" s="45"/>
      <c r="AL351" s="45"/>
    </row>
    <row r="352" spans="1:38" outlineLevel="2" x14ac:dyDescent="0.25">
      <c r="A352" s="45"/>
      <c r="B352" s="54"/>
      <c r="C352" s="47">
        <f t="shared" si="56"/>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7"/>
        <v>2</v>
      </c>
      <c r="V352" s="253">
        <f t="shared" si="57"/>
        <v>2</v>
      </c>
      <c r="W352" s="253">
        <f t="shared" si="57"/>
        <v>2</v>
      </c>
      <c r="X352" s="253">
        <f t="shared" si="57"/>
        <v>2</v>
      </c>
      <c r="Y352" s="253">
        <f t="shared" si="57"/>
        <v>2</v>
      </c>
      <c r="Z352" s="253">
        <f t="shared" si="57"/>
        <v>2</v>
      </c>
      <c r="AA352" s="253">
        <f t="shared" si="57"/>
        <v>2</v>
      </c>
      <c r="AB352" s="253">
        <f t="shared" si="57"/>
        <v>2</v>
      </c>
      <c r="AC352" s="76"/>
      <c r="AD352" s="76"/>
      <c r="AE352" s="76"/>
      <c r="AF352" s="97">
        <v>1</v>
      </c>
      <c r="AG352" s="97">
        <v>1</v>
      </c>
      <c r="AH352" s="73"/>
      <c r="AI352" s="57"/>
      <c r="AJ352" s="45"/>
      <c r="AK352" s="45"/>
      <c r="AL352" s="45"/>
    </row>
    <row r="353" spans="1:38" outlineLevel="2" x14ac:dyDescent="0.25">
      <c r="A353" s="45"/>
      <c r="B353" s="54"/>
      <c r="C353" s="47">
        <f t="shared" si="56"/>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7"/>
        <v>13.8</v>
      </c>
      <c r="V353" s="253">
        <f t="shared" si="57"/>
        <v>13.8</v>
      </c>
      <c r="W353" s="253">
        <f t="shared" si="57"/>
        <v>13.8</v>
      </c>
      <c r="X353" s="253">
        <f t="shared" si="57"/>
        <v>13.8</v>
      </c>
      <c r="Y353" s="253">
        <f t="shared" si="57"/>
        <v>13.8</v>
      </c>
      <c r="Z353" s="253">
        <f t="shared" si="57"/>
        <v>13.8</v>
      </c>
      <c r="AA353" s="253">
        <f t="shared" si="57"/>
        <v>13.8</v>
      </c>
      <c r="AB353" s="253">
        <f t="shared" si="57"/>
        <v>13.8</v>
      </c>
      <c r="AC353" s="76"/>
      <c r="AD353" s="76"/>
      <c r="AE353" s="76"/>
      <c r="AF353" s="97">
        <v>1</v>
      </c>
      <c r="AG353" s="97">
        <v>1</v>
      </c>
      <c r="AH353" s="73"/>
      <c r="AI353" s="57"/>
      <c r="AJ353" s="45"/>
      <c r="AK353" s="45"/>
      <c r="AL353" s="45"/>
    </row>
    <row r="354" spans="1:38" outlineLevel="2" x14ac:dyDescent="0.25">
      <c r="A354" s="45"/>
      <c r="B354" s="54"/>
      <c r="C354" s="47">
        <f t="shared" si="56"/>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7"/>
        <v>7.1999999999999995E-2</v>
      </c>
      <c r="V354" s="253">
        <f t="shared" si="57"/>
        <v>7.1999999999999995E-2</v>
      </c>
      <c r="W354" s="253">
        <f t="shared" si="57"/>
        <v>7.1999999999999995E-2</v>
      </c>
      <c r="X354" s="253">
        <f t="shared" si="57"/>
        <v>7.1999999999999995E-2</v>
      </c>
      <c r="Y354" s="253">
        <f t="shared" si="57"/>
        <v>7.1999999999999995E-2</v>
      </c>
      <c r="Z354" s="253">
        <f t="shared" si="57"/>
        <v>7.1999999999999995E-2</v>
      </c>
      <c r="AA354" s="253">
        <f t="shared" si="57"/>
        <v>7.1999999999999995E-2</v>
      </c>
      <c r="AB354" s="253">
        <f t="shared" si="57"/>
        <v>7.1999999999999995E-2</v>
      </c>
      <c r="AC354" s="76"/>
      <c r="AD354" s="76"/>
      <c r="AE354" s="76"/>
      <c r="AF354" s="97">
        <v>1</v>
      </c>
      <c r="AG354" s="97">
        <v>1</v>
      </c>
      <c r="AH354" s="73"/>
      <c r="AI354" s="57"/>
      <c r="AJ354" s="45"/>
      <c r="AK354" s="45"/>
      <c r="AL354" s="45"/>
    </row>
    <row r="355" spans="1:38" outlineLevel="2" x14ac:dyDescent="0.25">
      <c r="A355" s="45"/>
      <c r="B355" s="54"/>
      <c r="C355" s="47">
        <f t="shared" si="56"/>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7"/>
        <v>0.14000000000000001</v>
      </c>
      <c r="V355" s="253">
        <f t="shared" si="57"/>
        <v>0.14000000000000001</v>
      </c>
      <c r="W355" s="253">
        <f t="shared" si="57"/>
        <v>0.14000000000000001</v>
      </c>
      <c r="X355" s="253">
        <f t="shared" si="57"/>
        <v>0.14000000000000001</v>
      </c>
      <c r="Y355" s="253">
        <f t="shared" si="57"/>
        <v>0.14000000000000001</v>
      </c>
      <c r="Z355" s="253">
        <f t="shared" si="57"/>
        <v>0.14000000000000001</v>
      </c>
      <c r="AA355" s="253">
        <f t="shared" si="57"/>
        <v>0.14000000000000001</v>
      </c>
      <c r="AB355" s="253">
        <f t="shared" si="57"/>
        <v>0.14000000000000001</v>
      </c>
      <c r="AC355" s="76"/>
      <c r="AD355" s="76"/>
      <c r="AE355" s="76"/>
      <c r="AF355" s="97">
        <v>1</v>
      </c>
      <c r="AG355" s="97">
        <v>1</v>
      </c>
      <c r="AH355" s="73"/>
      <c r="AI355" s="57"/>
      <c r="AJ355" s="45"/>
      <c r="AK355" s="45"/>
      <c r="AL355" s="45"/>
    </row>
    <row r="356" spans="1:38" outlineLevel="2" x14ac:dyDescent="0.25">
      <c r="A356" s="45"/>
      <c r="B356" s="54"/>
      <c r="C356" s="47">
        <f t="shared" si="56"/>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7"/>
        <v>8.0000000000000002E-3</v>
      </c>
      <c r="V356" s="253">
        <f t="shared" si="57"/>
        <v>8.0000000000000002E-3</v>
      </c>
      <c r="W356" s="253">
        <f t="shared" si="57"/>
        <v>8.0000000000000002E-3</v>
      </c>
      <c r="X356" s="253">
        <f t="shared" si="57"/>
        <v>8.0000000000000002E-3</v>
      </c>
      <c r="Y356" s="253">
        <f t="shared" si="57"/>
        <v>8.0000000000000002E-3</v>
      </c>
      <c r="Z356" s="253">
        <f t="shared" si="57"/>
        <v>8.0000000000000002E-3</v>
      </c>
      <c r="AA356" s="253">
        <f t="shared" si="57"/>
        <v>8.0000000000000002E-3</v>
      </c>
      <c r="AB356" s="253">
        <f t="shared" si="57"/>
        <v>8.0000000000000002E-3</v>
      </c>
      <c r="AC356" s="76"/>
      <c r="AD356" s="76"/>
      <c r="AE356" s="76"/>
      <c r="AF356" s="97">
        <v>1</v>
      </c>
      <c r="AG356" s="97">
        <v>1</v>
      </c>
      <c r="AH356" s="73"/>
      <c r="AI356" s="57"/>
      <c r="AJ356" s="45"/>
      <c r="AK356" s="45"/>
      <c r="AL356" s="45"/>
    </row>
    <row r="357" spans="1:38" outlineLevel="2" collapsed="1" x14ac:dyDescent="0.25">
      <c r="A357" s="45"/>
      <c r="B357" s="54"/>
      <c r="C357" s="47">
        <f t="shared" si="56"/>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7"/>
        <v>0.115</v>
      </c>
      <c r="V357" s="253">
        <f t="shared" si="57"/>
        <v>0.115</v>
      </c>
      <c r="W357" s="253">
        <f t="shared" si="57"/>
        <v>0.115</v>
      </c>
      <c r="X357" s="253">
        <f t="shared" si="57"/>
        <v>0.115</v>
      </c>
      <c r="Y357" s="253">
        <f t="shared" si="57"/>
        <v>0.115</v>
      </c>
      <c r="Z357" s="253">
        <f t="shared" si="57"/>
        <v>0.115</v>
      </c>
      <c r="AA357" s="253">
        <f t="shared" si="57"/>
        <v>0.115</v>
      </c>
      <c r="AB357" s="253">
        <f t="shared" si="57"/>
        <v>0.115</v>
      </c>
      <c r="AC357" s="76"/>
      <c r="AD357" s="76"/>
      <c r="AE357" s="76"/>
      <c r="AF357" s="97">
        <v>1</v>
      </c>
      <c r="AG357" s="97">
        <v>1</v>
      </c>
      <c r="AH357" s="73"/>
      <c r="AI357" s="57"/>
      <c r="AJ357" s="45"/>
      <c r="AK357" s="45"/>
      <c r="AL357" s="45"/>
    </row>
    <row r="358" spans="1:38" hidden="1"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25">
      <c r="A360" s="45"/>
      <c r="B360" s="54"/>
      <c r="C360" s="47">
        <f t="shared" si="56"/>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8">INDEX($K360:$Q360,1,U$43)</f>
        <v>1.0900000000000001</v>
      </c>
      <c r="V360" s="253">
        <f t="shared" si="58"/>
        <v>1.0900000000000001</v>
      </c>
      <c r="W360" s="253">
        <f t="shared" si="58"/>
        <v>1.0900000000000001</v>
      </c>
      <c r="X360" s="253">
        <f t="shared" si="58"/>
        <v>1.0900000000000001</v>
      </c>
      <c r="Y360" s="253">
        <f t="shared" si="58"/>
        <v>1.0900000000000001</v>
      </c>
      <c r="Z360" s="253">
        <f t="shared" si="58"/>
        <v>1.0900000000000001</v>
      </c>
      <c r="AA360" s="253">
        <f t="shared" si="58"/>
        <v>1.0900000000000001</v>
      </c>
      <c r="AB360" s="253">
        <f t="shared" si="58"/>
        <v>1.0900000000000001</v>
      </c>
      <c r="AC360" s="76"/>
      <c r="AD360" s="76"/>
      <c r="AE360" s="76"/>
      <c r="AF360" s="97">
        <v>1</v>
      </c>
      <c r="AG360" s="97">
        <v>1</v>
      </c>
      <c r="AH360" s="73"/>
      <c r="AI360" s="57"/>
      <c r="AJ360" s="45"/>
      <c r="AK360" s="45"/>
      <c r="AL360" s="45"/>
    </row>
    <row r="361" spans="1:38" outlineLevel="2" x14ac:dyDescent="0.25">
      <c r="A361" s="45"/>
      <c r="B361" s="54"/>
      <c r="C361" s="47">
        <f t="shared" si="56"/>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56"/>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8"/>
        <v>39.6</v>
      </c>
      <c r="V362" s="253">
        <f t="shared" si="58"/>
        <v>39.6</v>
      </c>
      <c r="W362" s="253">
        <f t="shared" si="58"/>
        <v>39.6</v>
      </c>
      <c r="X362" s="253">
        <f t="shared" si="58"/>
        <v>39.6</v>
      </c>
      <c r="Y362" s="253">
        <f t="shared" si="58"/>
        <v>39.6</v>
      </c>
      <c r="Z362" s="253">
        <f t="shared" si="58"/>
        <v>39.6</v>
      </c>
      <c r="AA362" s="253">
        <f t="shared" si="58"/>
        <v>39.6</v>
      </c>
      <c r="AB362" s="253">
        <f t="shared" si="58"/>
        <v>39.6</v>
      </c>
      <c r="AC362" s="76"/>
      <c r="AD362" s="76"/>
      <c r="AE362" s="76"/>
      <c r="AF362" s="97">
        <v>1</v>
      </c>
      <c r="AG362" s="97">
        <v>1</v>
      </c>
      <c r="AH362" s="73"/>
      <c r="AI362" s="57"/>
      <c r="AJ362" s="45"/>
      <c r="AK362" s="45"/>
      <c r="AL362" s="45"/>
    </row>
    <row r="363" spans="1:38" outlineLevel="2" x14ac:dyDescent="0.25">
      <c r="A363" s="45"/>
      <c r="B363" s="54"/>
      <c r="C363" s="47">
        <f t="shared" si="56"/>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59">INDEX($K363:$Q363,1,U$43)</f>
        <v>23.8</v>
      </c>
      <c r="V363" s="253">
        <f t="shared" si="59"/>
        <v>23.8</v>
      </c>
      <c r="W363" s="253">
        <f t="shared" si="59"/>
        <v>23.8</v>
      </c>
      <c r="X363" s="253">
        <f t="shared" si="59"/>
        <v>23.8</v>
      </c>
      <c r="Y363" s="253">
        <f t="shared" si="59"/>
        <v>23.8</v>
      </c>
      <c r="Z363" s="253">
        <f t="shared" si="59"/>
        <v>23.8</v>
      </c>
      <c r="AA363" s="253">
        <f t="shared" si="59"/>
        <v>23.8</v>
      </c>
      <c r="AB363" s="253">
        <f t="shared" si="59"/>
        <v>23.8</v>
      </c>
      <c r="AC363" s="76"/>
      <c r="AD363" s="76"/>
      <c r="AE363" s="76"/>
      <c r="AF363" s="97">
        <v>1</v>
      </c>
      <c r="AG363" s="97">
        <v>1</v>
      </c>
      <c r="AH363" s="73"/>
      <c r="AI363" s="57"/>
      <c r="AJ363" s="45"/>
      <c r="AK363" s="45"/>
      <c r="AL363" s="45"/>
    </row>
    <row r="364" spans="1:38" outlineLevel="2" x14ac:dyDescent="0.25">
      <c r="A364" s="45"/>
      <c r="B364" s="54"/>
      <c r="C364" s="47">
        <f t="shared" si="56"/>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59"/>
        <v>23.8</v>
      </c>
      <c r="V364" s="253">
        <f t="shared" si="59"/>
        <v>23.8</v>
      </c>
      <c r="W364" s="253">
        <f t="shared" si="59"/>
        <v>23.8</v>
      </c>
      <c r="X364" s="253">
        <f t="shared" si="59"/>
        <v>23.8</v>
      </c>
      <c r="Y364" s="253">
        <f t="shared" si="59"/>
        <v>23.8</v>
      </c>
      <c r="Z364" s="253">
        <f t="shared" si="59"/>
        <v>23.8</v>
      </c>
      <c r="AA364" s="253">
        <f t="shared" si="59"/>
        <v>23.8</v>
      </c>
      <c r="AB364" s="253">
        <f t="shared" si="59"/>
        <v>23.8</v>
      </c>
      <c r="AC364" s="76"/>
      <c r="AD364" s="76"/>
      <c r="AE364" s="76"/>
      <c r="AF364" s="97">
        <v>1</v>
      </c>
      <c r="AG364" s="97">
        <v>1</v>
      </c>
      <c r="AH364" s="73"/>
      <c r="AI364" s="57"/>
      <c r="AJ364" s="45"/>
      <c r="AK364" s="45"/>
      <c r="AL364" s="45"/>
    </row>
    <row r="365" spans="1:38" outlineLevel="2" x14ac:dyDescent="0.25">
      <c r="A365" s="45"/>
      <c r="B365" s="54"/>
      <c r="C365" s="47">
        <f t="shared" si="56"/>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59"/>
        <v>23.8</v>
      </c>
      <c r="V365" s="253">
        <f t="shared" si="59"/>
        <v>23.8</v>
      </c>
      <c r="W365" s="253">
        <f t="shared" si="59"/>
        <v>23.8</v>
      </c>
      <c r="X365" s="253">
        <f t="shared" si="59"/>
        <v>23.8</v>
      </c>
      <c r="Y365" s="253">
        <f t="shared" si="59"/>
        <v>23.8</v>
      </c>
      <c r="Z365" s="253">
        <f t="shared" si="59"/>
        <v>23.8</v>
      </c>
      <c r="AA365" s="253">
        <f t="shared" si="59"/>
        <v>23.8</v>
      </c>
      <c r="AB365" s="253">
        <f t="shared" si="59"/>
        <v>23.8</v>
      </c>
      <c r="AC365" s="76"/>
      <c r="AD365" s="76"/>
      <c r="AE365" s="76"/>
      <c r="AF365" s="97">
        <v>1</v>
      </c>
      <c r="AG365" s="97">
        <v>1</v>
      </c>
      <c r="AH365" s="73"/>
      <c r="AI365" s="57"/>
      <c r="AJ365" s="45"/>
      <c r="AK365" s="45"/>
      <c r="AL365" s="45"/>
    </row>
    <row r="366" spans="1:38" outlineLevel="2" x14ac:dyDescent="0.25">
      <c r="A366" s="45"/>
      <c r="B366" s="54"/>
      <c r="C366" s="47">
        <f t="shared" si="56"/>
        <v>3</v>
      </c>
      <c r="D366" s="73"/>
      <c r="E366" s="70"/>
      <c r="F366" s="70" t="s">
        <v>2841</v>
      </c>
      <c r="G366" s="73"/>
      <c r="H366" s="76" t="s">
        <v>2856</v>
      </c>
      <c r="I366" s="96" t="s">
        <v>3009</v>
      </c>
      <c r="J366" s="96"/>
      <c r="K366" s="76"/>
      <c r="L366" s="76"/>
      <c r="M366" s="76"/>
      <c r="N366" s="76"/>
      <c r="O366" s="76"/>
      <c r="P366" s="76"/>
      <c r="Q366" s="76"/>
      <c r="R366" s="76"/>
      <c r="S366" s="76"/>
      <c r="T366" s="76"/>
      <c r="U366" s="253">
        <f t="shared" si="59"/>
        <v>0</v>
      </c>
      <c r="V366" s="253">
        <f t="shared" si="59"/>
        <v>0</v>
      </c>
      <c r="W366" s="253">
        <f t="shared" si="59"/>
        <v>0</v>
      </c>
      <c r="X366" s="253">
        <f t="shared" si="59"/>
        <v>0</v>
      </c>
      <c r="Y366" s="253">
        <f t="shared" si="59"/>
        <v>0</v>
      </c>
      <c r="Z366" s="253">
        <f t="shared" si="59"/>
        <v>0</v>
      </c>
      <c r="AA366" s="253">
        <f t="shared" si="59"/>
        <v>0</v>
      </c>
      <c r="AB366" s="253">
        <f t="shared" si="59"/>
        <v>0</v>
      </c>
      <c r="AC366" s="76"/>
      <c r="AD366" s="76"/>
      <c r="AE366" s="76"/>
      <c r="AF366" s="76">
        <v>1</v>
      </c>
      <c r="AG366" s="76">
        <v>1</v>
      </c>
      <c r="AH366" s="73"/>
      <c r="AI366" s="57"/>
      <c r="AJ366" s="45"/>
      <c r="AK366" s="45"/>
      <c r="AL366" s="45"/>
    </row>
    <row r="367" spans="1:38" outlineLevel="2" x14ac:dyDescent="0.25">
      <c r="A367" s="45"/>
      <c r="B367" s="54"/>
      <c r="C367" s="47">
        <f t="shared" si="56"/>
        <v>3</v>
      </c>
      <c r="D367" s="73"/>
      <c r="E367" s="70"/>
      <c r="F367" s="70" t="s">
        <v>2842</v>
      </c>
      <c r="G367" s="73"/>
      <c r="H367" s="76" t="s">
        <v>2857</v>
      </c>
      <c r="I367" s="96" t="s">
        <v>3009</v>
      </c>
      <c r="J367" s="96"/>
      <c r="K367" s="76"/>
      <c r="L367" s="76"/>
      <c r="M367" s="76"/>
      <c r="N367" s="76"/>
      <c r="O367" s="76"/>
      <c r="P367" s="76"/>
      <c r="Q367" s="76"/>
      <c r="R367" s="76"/>
      <c r="S367" s="76"/>
      <c r="T367" s="76"/>
      <c r="U367" s="253">
        <f t="shared" si="59"/>
        <v>0</v>
      </c>
      <c r="V367" s="253">
        <f t="shared" si="59"/>
        <v>0</v>
      </c>
      <c r="W367" s="253">
        <f t="shared" si="59"/>
        <v>0</v>
      </c>
      <c r="X367" s="253">
        <f t="shared" si="59"/>
        <v>0</v>
      </c>
      <c r="Y367" s="253">
        <f t="shared" si="59"/>
        <v>0</v>
      </c>
      <c r="Z367" s="253">
        <f t="shared" si="59"/>
        <v>0</v>
      </c>
      <c r="AA367" s="253">
        <f t="shared" si="59"/>
        <v>0</v>
      </c>
      <c r="AB367" s="253">
        <f t="shared" si="59"/>
        <v>0</v>
      </c>
      <c r="AC367" s="76"/>
      <c r="AD367" s="76"/>
      <c r="AE367" s="76"/>
      <c r="AF367" s="76">
        <v>1</v>
      </c>
      <c r="AG367" s="76">
        <v>1</v>
      </c>
      <c r="AH367" s="73"/>
      <c r="AI367" s="57"/>
      <c r="AJ367" s="45"/>
      <c r="AK367" s="45"/>
      <c r="AL367" s="45"/>
    </row>
    <row r="368" spans="1:38" outlineLevel="2" x14ac:dyDescent="0.25">
      <c r="A368" s="45"/>
      <c r="B368" s="54"/>
      <c r="C368" s="47">
        <f t="shared" si="56"/>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59"/>
        <v>1</v>
      </c>
      <c r="V368" s="253">
        <f t="shared" si="59"/>
        <v>1</v>
      </c>
      <c r="W368" s="253">
        <f t="shared" si="59"/>
        <v>1</v>
      </c>
      <c r="X368" s="253">
        <f t="shared" si="59"/>
        <v>1</v>
      </c>
      <c r="Y368" s="253">
        <f t="shared" si="59"/>
        <v>1</v>
      </c>
      <c r="Z368" s="253">
        <f t="shared" si="59"/>
        <v>1</v>
      </c>
      <c r="AA368" s="253">
        <f t="shared" si="59"/>
        <v>1</v>
      </c>
      <c r="AB368" s="253">
        <f t="shared" si="59"/>
        <v>1</v>
      </c>
      <c r="AC368" s="76"/>
      <c r="AD368" s="76"/>
      <c r="AE368" s="76"/>
      <c r="AF368" s="97">
        <v>1</v>
      </c>
      <c r="AG368" s="97">
        <v>1</v>
      </c>
      <c r="AH368" s="73"/>
      <c r="AI368" s="57"/>
      <c r="AJ368" s="45"/>
      <c r="AK368" s="45"/>
      <c r="AL368" s="45"/>
    </row>
    <row r="369" spans="1:38" outlineLevel="2" x14ac:dyDescent="0.25">
      <c r="A369" s="45"/>
      <c r="B369" s="54"/>
      <c r="C369" s="47">
        <f t="shared" si="56"/>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59"/>
        <v>0.21</v>
      </c>
      <c r="V369" s="253">
        <f t="shared" si="59"/>
        <v>0.21</v>
      </c>
      <c r="W369" s="253">
        <f t="shared" si="59"/>
        <v>0.21</v>
      </c>
      <c r="X369" s="253">
        <f t="shared" si="59"/>
        <v>0.21</v>
      </c>
      <c r="Y369" s="253">
        <f t="shared" si="59"/>
        <v>0.21</v>
      </c>
      <c r="Z369" s="253">
        <f t="shared" si="59"/>
        <v>0.21</v>
      </c>
      <c r="AA369" s="253">
        <f t="shared" si="59"/>
        <v>0.21</v>
      </c>
      <c r="AB369" s="253">
        <f t="shared" si="59"/>
        <v>0.21</v>
      </c>
      <c r="AC369" s="76"/>
      <c r="AD369" s="76"/>
      <c r="AE369" s="76"/>
      <c r="AF369" s="97">
        <v>1</v>
      </c>
      <c r="AG369" s="97">
        <v>1</v>
      </c>
      <c r="AH369" s="73"/>
      <c r="AI369" s="57"/>
      <c r="AJ369" s="45"/>
      <c r="AK369" s="45"/>
      <c r="AL369" s="45"/>
    </row>
    <row r="370" spans="1:38" outlineLevel="2" x14ac:dyDescent="0.25">
      <c r="A370" s="45"/>
      <c r="B370" s="54"/>
      <c r="C370" s="47">
        <f t="shared" si="56"/>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59"/>
        <v>0.157</v>
      </c>
      <c r="V370" s="253">
        <f t="shared" si="59"/>
        <v>0.157</v>
      </c>
      <c r="W370" s="253">
        <f t="shared" si="59"/>
        <v>0.157</v>
      </c>
      <c r="X370" s="253">
        <f t="shared" si="59"/>
        <v>0.157</v>
      </c>
      <c r="Y370" s="253">
        <f t="shared" si="59"/>
        <v>0.157</v>
      </c>
      <c r="Z370" s="253">
        <f t="shared" si="59"/>
        <v>0.157</v>
      </c>
      <c r="AA370" s="253">
        <f t="shared" si="59"/>
        <v>0.157</v>
      </c>
      <c r="AB370" s="253">
        <f t="shared" si="59"/>
        <v>0.157</v>
      </c>
      <c r="AC370" s="76"/>
      <c r="AD370" s="76"/>
      <c r="AE370" s="76"/>
      <c r="AF370" s="97">
        <v>1</v>
      </c>
      <c r="AG370" s="97">
        <v>1</v>
      </c>
      <c r="AH370" s="73"/>
      <c r="AI370" s="57"/>
      <c r="AJ370" s="45"/>
      <c r="AK370" s="45"/>
      <c r="AL370" s="45"/>
    </row>
    <row r="371" spans="1:38" outlineLevel="2" x14ac:dyDescent="0.25">
      <c r="A371" s="45"/>
      <c r="B371" s="54"/>
      <c r="C371" s="47">
        <f t="shared" si="56"/>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59"/>
        <v>0.85</v>
      </c>
      <c r="V371" s="253">
        <f t="shared" si="59"/>
        <v>0.85</v>
      </c>
      <c r="W371" s="253">
        <f t="shared" si="59"/>
        <v>0.85</v>
      </c>
      <c r="X371" s="253">
        <f t="shared" si="59"/>
        <v>0.85</v>
      </c>
      <c r="Y371" s="253">
        <f t="shared" si="59"/>
        <v>0.85</v>
      </c>
      <c r="Z371" s="253">
        <f t="shared" si="59"/>
        <v>0.85</v>
      </c>
      <c r="AA371" s="253">
        <f t="shared" si="59"/>
        <v>0.85</v>
      </c>
      <c r="AB371" s="253">
        <f t="shared" si="59"/>
        <v>0.85</v>
      </c>
      <c r="AC371" s="76"/>
      <c r="AD371" s="76"/>
      <c r="AE371" s="76"/>
      <c r="AF371" s="97">
        <v>1</v>
      </c>
      <c r="AG371" s="97">
        <v>1</v>
      </c>
      <c r="AH371" s="73"/>
      <c r="AI371" s="57"/>
      <c r="AJ371" s="45"/>
      <c r="AK371" s="45"/>
      <c r="AL371" s="45"/>
    </row>
    <row r="372" spans="1:38" outlineLevel="2" x14ac:dyDescent="0.25">
      <c r="A372" s="45"/>
      <c r="B372" s="54"/>
      <c r="C372" s="47">
        <f t="shared" si="56"/>
        <v>3</v>
      </c>
      <c r="D372" s="73"/>
      <c r="E372" s="70"/>
      <c r="F372" s="70" t="s">
        <v>2882</v>
      </c>
      <c r="G372" s="73"/>
      <c r="H372" s="76" t="s">
        <v>2856</v>
      </c>
      <c r="I372" s="96" t="s">
        <v>511</v>
      </c>
      <c r="J372" s="96"/>
      <c r="K372" s="76"/>
      <c r="L372" s="76"/>
      <c r="M372" s="76"/>
      <c r="N372" s="76"/>
      <c r="O372" s="76"/>
      <c r="P372" s="76"/>
      <c r="Q372" s="76"/>
      <c r="R372" s="76"/>
      <c r="S372" s="76"/>
      <c r="T372" s="76"/>
      <c r="U372" s="253">
        <f t="shared" si="59"/>
        <v>0</v>
      </c>
      <c r="V372" s="253">
        <f t="shared" si="59"/>
        <v>0</v>
      </c>
      <c r="W372" s="253">
        <f t="shared" si="59"/>
        <v>0</v>
      </c>
      <c r="X372" s="253">
        <f t="shared" si="59"/>
        <v>0</v>
      </c>
      <c r="Y372" s="253">
        <f t="shared" si="59"/>
        <v>0</v>
      </c>
      <c r="Z372" s="253">
        <f t="shared" si="59"/>
        <v>0</v>
      </c>
      <c r="AA372" s="253">
        <f t="shared" si="59"/>
        <v>0</v>
      </c>
      <c r="AB372" s="253">
        <f t="shared" si="59"/>
        <v>0</v>
      </c>
      <c r="AC372" s="76"/>
      <c r="AD372" s="76"/>
      <c r="AE372" s="76"/>
      <c r="AF372" s="76">
        <v>1</v>
      </c>
      <c r="AG372" s="76">
        <v>1</v>
      </c>
      <c r="AH372" s="73"/>
      <c r="AI372" s="57"/>
      <c r="AJ372" s="45"/>
      <c r="AK372" s="45"/>
      <c r="AL372" s="45"/>
    </row>
    <row r="373" spans="1:38" outlineLevel="2" x14ac:dyDescent="0.25">
      <c r="A373" s="45"/>
      <c r="B373" s="54"/>
      <c r="C373" s="47">
        <f t="shared" si="56"/>
        <v>3</v>
      </c>
      <c r="D373" s="73"/>
      <c r="E373" s="70"/>
      <c r="F373" s="70" t="s">
        <v>2883</v>
      </c>
      <c r="G373" s="73"/>
      <c r="H373" s="76" t="s">
        <v>2857</v>
      </c>
      <c r="I373" s="96" t="s">
        <v>511</v>
      </c>
      <c r="J373" s="96"/>
      <c r="K373" s="76"/>
      <c r="L373" s="76"/>
      <c r="M373" s="76"/>
      <c r="N373" s="76"/>
      <c r="O373" s="76"/>
      <c r="P373" s="76"/>
      <c r="Q373" s="76"/>
      <c r="R373" s="76"/>
      <c r="S373" s="76"/>
      <c r="T373" s="76"/>
      <c r="U373" s="253">
        <f t="shared" si="59"/>
        <v>0</v>
      </c>
      <c r="V373" s="253">
        <f t="shared" si="59"/>
        <v>0</v>
      </c>
      <c r="W373" s="253">
        <f t="shared" si="59"/>
        <v>0</v>
      </c>
      <c r="X373" s="253">
        <f t="shared" si="59"/>
        <v>0</v>
      </c>
      <c r="Y373" s="253">
        <f t="shared" si="59"/>
        <v>0</v>
      </c>
      <c r="Z373" s="253">
        <f t="shared" si="59"/>
        <v>0</v>
      </c>
      <c r="AA373" s="253">
        <f t="shared" si="59"/>
        <v>0</v>
      </c>
      <c r="AB373" s="253">
        <f t="shared" si="59"/>
        <v>0</v>
      </c>
      <c r="AC373" s="76"/>
      <c r="AD373" s="76"/>
      <c r="AE373" s="76"/>
      <c r="AF373" s="76">
        <v>1</v>
      </c>
      <c r="AG373" s="76">
        <v>1</v>
      </c>
      <c r="AH373" s="73"/>
      <c r="AI373" s="57"/>
      <c r="AJ373" s="45"/>
      <c r="AK373" s="45"/>
      <c r="AL373" s="45"/>
    </row>
    <row r="374" spans="1:38" outlineLevel="2" x14ac:dyDescent="0.25">
      <c r="A374" s="45"/>
      <c r="B374" s="54"/>
      <c r="C374" s="47">
        <f t="shared" si="56"/>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0">INDEX($K374:$Q374,1,U$43)</f>
        <v>0.22600000000000001</v>
      </c>
      <c r="V374" s="253">
        <f t="shared" si="60"/>
        <v>0.22600000000000001</v>
      </c>
      <c r="W374" s="253">
        <f t="shared" si="60"/>
        <v>0.22600000000000001</v>
      </c>
      <c r="X374" s="253">
        <f t="shared" si="60"/>
        <v>0.22600000000000001</v>
      </c>
      <c r="Y374" s="253">
        <f t="shared" si="60"/>
        <v>0.22600000000000001</v>
      </c>
      <c r="Z374" s="253">
        <f t="shared" si="60"/>
        <v>0.22600000000000001</v>
      </c>
      <c r="AA374" s="253">
        <f t="shared" si="60"/>
        <v>0.22600000000000001</v>
      </c>
      <c r="AB374" s="253">
        <f t="shared" si="60"/>
        <v>0.22600000000000001</v>
      </c>
      <c r="AC374" s="76"/>
      <c r="AD374" s="76"/>
      <c r="AE374" s="76"/>
      <c r="AF374" s="97">
        <v>1</v>
      </c>
      <c r="AG374" s="97">
        <v>1</v>
      </c>
      <c r="AH374" s="73"/>
      <c r="AI374" s="57"/>
      <c r="AJ374" s="45"/>
      <c r="AK374" s="45"/>
      <c r="AL374" s="45"/>
    </row>
    <row r="375" spans="1:38" outlineLevel="2" x14ac:dyDescent="0.25">
      <c r="A375" s="45"/>
      <c r="B375" s="54"/>
      <c r="C375" s="47">
        <f t="shared" si="56"/>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0"/>
        <v>0.05</v>
      </c>
      <c r="V375" s="253">
        <f t="shared" si="60"/>
        <v>0.05</v>
      </c>
      <c r="W375" s="253">
        <f t="shared" si="60"/>
        <v>0.05</v>
      </c>
      <c r="X375" s="253">
        <f t="shared" si="60"/>
        <v>0.05</v>
      </c>
      <c r="Y375" s="253">
        <f t="shared" si="60"/>
        <v>0.05</v>
      </c>
      <c r="Z375" s="253">
        <f t="shared" si="60"/>
        <v>0.05</v>
      </c>
      <c r="AA375" s="253">
        <f t="shared" si="60"/>
        <v>0.05</v>
      </c>
      <c r="AB375" s="253">
        <f t="shared" si="60"/>
        <v>0.05</v>
      </c>
      <c r="AC375" s="76"/>
      <c r="AD375" s="76"/>
      <c r="AE375" s="76"/>
      <c r="AF375" s="97">
        <v>1</v>
      </c>
      <c r="AG375" s="97">
        <v>1</v>
      </c>
      <c r="AH375" s="73"/>
      <c r="AI375" s="57"/>
      <c r="AJ375" s="45"/>
      <c r="AK375" s="45"/>
      <c r="AL375" s="45"/>
    </row>
    <row r="376" spans="1:38" outlineLevel="2" x14ac:dyDescent="0.25">
      <c r="A376" s="45"/>
      <c r="B376" s="54"/>
      <c r="C376" s="47">
        <f t="shared" si="56"/>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0"/>
        <v>0.24859999999999999</v>
      </c>
      <c r="V376" s="253">
        <f t="shared" si="60"/>
        <v>0.24859999999999999</v>
      </c>
      <c r="W376" s="253">
        <f t="shared" si="60"/>
        <v>0.24859999999999999</v>
      </c>
      <c r="X376" s="253">
        <f t="shared" si="60"/>
        <v>0.24859999999999999</v>
      </c>
      <c r="Y376" s="253">
        <f t="shared" si="60"/>
        <v>0.24859999999999999</v>
      </c>
      <c r="Z376" s="253">
        <f t="shared" si="60"/>
        <v>0.24859999999999999</v>
      </c>
      <c r="AA376" s="253">
        <f t="shared" si="60"/>
        <v>0.24859999999999999</v>
      </c>
      <c r="AB376" s="253">
        <f t="shared" si="60"/>
        <v>0.24859999999999999</v>
      </c>
      <c r="AC376" s="76"/>
      <c r="AD376" s="76"/>
      <c r="AE376" s="76"/>
      <c r="AF376" s="97">
        <v>1</v>
      </c>
      <c r="AG376" s="97">
        <v>1</v>
      </c>
      <c r="AH376" s="73"/>
      <c r="AI376" s="57"/>
      <c r="AJ376" s="45"/>
      <c r="AK376" s="45"/>
      <c r="AL376" s="45"/>
    </row>
    <row r="377" spans="1:38" outlineLevel="2" x14ac:dyDescent="0.25">
      <c r="A377" s="45"/>
      <c r="B377" s="54"/>
      <c r="C377" s="47">
        <f t="shared" si="56"/>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0"/>
        <v>0.67600000000000005</v>
      </c>
      <c r="V377" s="253">
        <f t="shared" si="60"/>
        <v>0.67600000000000005</v>
      </c>
      <c r="W377" s="253">
        <f t="shared" si="60"/>
        <v>0.67600000000000005</v>
      </c>
      <c r="X377" s="253">
        <f t="shared" si="60"/>
        <v>0.67600000000000005</v>
      </c>
      <c r="Y377" s="253">
        <f t="shared" si="60"/>
        <v>0.67600000000000005</v>
      </c>
      <c r="Z377" s="253">
        <f t="shared" si="60"/>
        <v>0.67600000000000005</v>
      </c>
      <c r="AA377" s="253">
        <f t="shared" si="60"/>
        <v>0.67600000000000005</v>
      </c>
      <c r="AB377" s="253">
        <f t="shared" si="60"/>
        <v>0.67600000000000005</v>
      </c>
      <c r="AC377" s="76"/>
      <c r="AD377" s="76"/>
      <c r="AE377" s="76"/>
      <c r="AF377" s="97">
        <v>1</v>
      </c>
      <c r="AG377" s="97">
        <v>1</v>
      </c>
      <c r="AH377" s="73"/>
      <c r="AI377" s="57"/>
      <c r="AJ377" s="45"/>
      <c r="AK377" s="45"/>
      <c r="AL377" s="45"/>
    </row>
    <row r="378" spans="1:38" outlineLevel="2" x14ac:dyDescent="0.25">
      <c r="A378" s="45"/>
      <c r="B378" s="54"/>
      <c r="C378" s="47">
        <f t="shared" si="56"/>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0"/>
        <v>2.0609999999999999</v>
      </c>
      <c r="V378" s="253">
        <f t="shared" si="60"/>
        <v>2.0609999999999999</v>
      </c>
      <c r="W378" s="253">
        <f t="shared" si="60"/>
        <v>2.0609999999999999</v>
      </c>
      <c r="X378" s="253">
        <f t="shared" si="60"/>
        <v>2.0609999999999999</v>
      </c>
      <c r="Y378" s="253">
        <f t="shared" si="60"/>
        <v>2.0609999999999999</v>
      </c>
      <c r="Z378" s="253">
        <f t="shared" si="60"/>
        <v>2.0609999999999999</v>
      </c>
      <c r="AA378" s="253">
        <f t="shared" si="60"/>
        <v>2.0609999999999999</v>
      </c>
      <c r="AB378" s="253">
        <f t="shared" si="60"/>
        <v>2.0609999999999999</v>
      </c>
      <c r="AC378" s="76"/>
      <c r="AD378" s="76"/>
      <c r="AE378" s="76"/>
      <c r="AF378" s="97">
        <v>1</v>
      </c>
      <c r="AG378" s="97">
        <v>1</v>
      </c>
      <c r="AH378" s="73"/>
      <c r="AI378" s="57"/>
      <c r="AJ378" s="45"/>
      <c r="AK378" s="45"/>
      <c r="AL378" s="45"/>
    </row>
    <row r="379" spans="1:38" outlineLevel="2" x14ac:dyDescent="0.25">
      <c r="A379" s="45"/>
      <c r="B379" s="54"/>
      <c r="C379" s="47">
        <f t="shared" si="56"/>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0"/>
        <v>-0.53</v>
      </c>
      <c r="V379" s="253">
        <f t="shared" si="60"/>
        <v>-0.53</v>
      </c>
      <c r="W379" s="253">
        <f t="shared" si="60"/>
        <v>-0.53</v>
      </c>
      <c r="X379" s="253">
        <f t="shared" si="60"/>
        <v>-0.53</v>
      </c>
      <c r="Y379" s="253">
        <f t="shared" si="60"/>
        <v>-0.53</v>
      </c>
      <c r="Z379" s="253">
        <f t="shared" si="60"/>
        <v>-0.53</v>
      </c>
      <c r="AA379" s="253">
        <f t="shared" si="60"/>
        <v>-0.53</v>
      </c>
      <c r="AB379" s="253">
        <f t="shared" si="60"/>
        <v>-0.53</v>
      </c>
      <c r="AC379" s="76"/>
      <c r="AD379" s="76"/>
      <c r="AE379" s="76"/>
      <c r="AF379" s="97">
        <v>1</v>
      </c>
      <c r="AG379" s="97">
        <v>1</v>
      </c>
      <c r="AH379" s="73"/>
      <c r="AI379" s="57"/>
      <c r="AJ379" s="45"/>
      <c r="AK379" s="45"/>
      <c r="AL379" s="45"/>
    </row>
    <row r="380" spans="1:38" outlineLevel="1" collapsed="1" x14ac:dyDescent="0.2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2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1">INDEX($K382:$Q382,1,U$43)</f>
        <v>1.84E-2</v>
      </c>
      <c r="V382" s="253">
        <f t="shared" si="61"/>
        <v>1.84E-2</v>
      </c>
      <c r="W382" s="253">
        <f t="shared" si="61"/>
        <v>1.84E-2</v>
      </c>
      <c r="X382" s="253">
        <f t="shared" si="61"/>
        <v>1.84E-2</v>
      </c>
      <c r="Y382" s="253">
        <f t="shared" si="61"/>
        <v>1.84E-2</v>
      </c>
      <c r="Z382" s="253">
        <f t="shared" si="61"/>
        <v>1.84E-2</v>
      </c>
      <c r="AA382" s="253">
        <f t="shared" si="61"/>
        <v>1.84E-2</v>
      </c>
      <c r="AB382" s="253">
        <f t="shared" si="61"/>
        <v>1.84E-2</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1"/>
        <v>13</v>
      </c>
      <c r="V383" s="253">
        <f t="shared" si="61"/>
        <v>13</v>
      </c>
      <c r="W383" s="253">
        <f t="shared" si="61"/>
        <v>13</v>
      </c>
      <c r="X383" s="253">
        <f t="shared" si="61"/>
        <v>13</v>
      </c>
      <c r="Y383" s="253">
        <f t="shared" si="61"/>
        <v>13</v>
      </c>
      <c r="Z383" s="253">
        <f t="shared" si="61"/>
        <v>13</v>
      </c>
      <c r="AA383" s="253">
        <f t="shared" si="61"/>
        <v>13</v>
      </c>
      <c r="AB383" s="253">
        <f t="shared" si="61"/>
        <v>13</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1"/>
        <v>7.52</v>
      </c>
      <c r="V384" s="253">
        <f t="shared" si="61"/>
        <v>7.52</v>
      </c>
      <c r="W384" s="253">
        <f t="shared" si="61"/>
        <v>7.52</v>
      </c>
      <c r="X384" s="253">
        <f t="shared" si="61"/>
        <v>7.52</v>
      </c>
      <c r="Y384" s="253">
        <f t="shared" si="61"/>
        <v>7.52</v>
      </c>
      <c r="Z384" s="253">
        <f t="shared" si="61"/>
        <v>7.52</v>
      </c>
      <c r="AA384" s="253">
        <f t="shared" si="61"/>
        <v>7.52</v>
      </c>
      <c r="AB384" s="253">
        <f t="shared" si="61"/>
        <v>7.52</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1"/>
        <v>23.7</v>
      </c>
      <c r="V385" s="253">
        <f t="shared" si="61"/>
        <v>23.7</v>
      </c>
      <c r="W385" s="253">
        <f t="shared" si="61"/>
        <v>23.7</v>
      </c>
      <c r="X385" s="253">
        <f t="shared" si="61"/>
        <v>23.7</v>
      </c>
      <c r="Y385" s="253">
        <f t="shared" si="61"/>
        <v>23.7</v>
      </c>
      <c r="Z385" s="253">
        <f t="shared" si="61"/>
        <v>23.7</v>
      </c>
      <c r="AA385" s="253">
        <f t="shared" si="61"/>
        <v>23.7</v>
      </c>
      <c r="AB385" s="253">
        <f t="shared" si="61"/>
        <v>23.7</v>
      </c>
      <c r="AC385" s="76"/>
      <c r="AD385" s="76"/>
      <c r="AE385" s="76"/>
      <c r="AF385" s="97">
        <v>1</v>
      </c>
      <c r="AG385" s="97">
        <v>1</v>
      </c>
      <c r="AH385" s="73"/>
      <c r="AI385" s="57"/>
      <c r="AJ385" s="45"/>
      <c r="AK385" s="45"/>
      <c r="AL385" s="45"/>
    </row>
    <row r="386" spans="1:38" hidden="1" outlineLevel="2" x14ac:dyDescent="0.2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1"/>
        <v>3.36</v>
      </c>
      <c r="V386" s="253">
        <f t="shared" si="61"/>
        <v>3.36</v>
      </c>
      <c r="W386" s="253">
        <f t="shared" si="61"/>
        <v>3.36</v>
      </c>
      <c r="X386" s="253">
        <f t="shared" si="61"/>
        <v>3.36</v>
      </c>
      <c r="Y386" s="253">
        <f t="shared" si="61"/>
        <v>3.36</v>
      </c>
      <c r="Z386" s="253">
        <f t="shared" si="61"/>
        <v>3.36</v>
      </c>
      <c r="AA386" s="253">
        <f t="shared" si="61"/>
        <v>3.36</v>
      </c>
      <c r="AB386" s="253">
        <f t="shared" si="61"/>
        <v>3.36</v>
      </c>
      <c r="AC386" s="76"/>
      <c r="AD386" s="76"/>
      <c r="AE386" s="76"/>
      <c r="AF386" s="97">
        <v>1</v>
      </c>
      <c r="AG386" s="97">
        <v>1</v>
      </c>
      <c r="AH386" s="73"/>
      <c r="AI386" s="57"/>
      <c r="AJ386" s="45"/>
      <c r="AK386" s="45"/>
      <c r="AL386" s="45"/>
    </row>
    <row r="387" spans="1:38" outlineLevel="1" collapsed="1" x14ac:dyDescent="0.2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2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hidden="1" outlineLevel="2" collapsed="1" x14ac:dyDescent="0.2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2">INDEX($K389:$Q389,1,U$43)</f>
        <v>9.375E-2</v>
      </c>
      <c r="V389" s="253">
        <f t="shared" si="62"/>
        <v>9.375E-2</v>
      </c>
      <c r="W389" s="253">
        <f t="shared" si="62"/>
        <v>9.375E-2</v>
      </c>
      <c r="X389" s="253">
        <f t="shared" si="62"/>
        <v>0.20499999999999999</v>
      </c>
      <c r="Y389" s="253">
        <f t="shared" si="62"/>
        <v>0.20499999999999999</v>
      </c>
      <c r="Z389" s="253">
        <f t="shared" si="62"/>
        <v>0.20499999999999999</v>
      </c>
      <c r="AA389" s="253">
        <f t="shared" si="62"/>
        <v>0.20499999999999999</v>
      </c>
      <c r="AB389" s="253">
        <f t="shared" si="62"/>
        <v>0.20499999999999999</v>
      </c>
      <c r="AC389" s="76"/>
      <c r="AD389" s="76"/>
      <c r="AE389" s="76"/>
      <c r="AF389" s="97">
        <v>1</v>
      </c>
      <c r="AG389" s="97">
        <v>1</v>
      </c>
      <c r="AH389" s="73"/>
      <c r="AI389" s="57"/>
      <c r="AJ389" s="45"/>
      <c r="AK389" s="45"/>
      <c r="AL389" s="45"/>
    </row>
    <row r="390" spans="1:38" hidden="1" outlineLevel="3" x14ac:dyDescent="0.2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 t="shared" ref="C392:C398" si="63">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4">INDEX($K392:$Q392,1,U$43)</f>
        <v>17</v>
      </c>
      <c r="V392" s="253">
        <f t="shared" si="64"/>
        <v>17</v>
      </c>
      <c r="W392" s="253">
        <f t="shared" si="64"/>
        <v>17</v>
      </c>
      <c r="X392" s="253">
        <f t="shared" si="64"/>
        <v>17</v>
      </c>
      <c r="Y392" s="253">
        <f t="shared" si="64"/>
        <v>17</v>
      </c>
      <c r="Z392" s="253">
        <f t="shared" si="64"/>
        <v>17</v>
      </c>
      <c r="AA392" s="253">
        <f t="shared" si="64"/>
        <v>17</v>
      </c>
      <c r="AB392" s="253">
        <f t="shared" si="64"/>
        <v>17</v>
      </c>
      <c r="AC392" s="76"/>
      <c r="AD392" s="76"/>
      <c r="AE392" s="76"/>
      <c r="AF392" s="97">
        <v>1</v>
      </c>
      <c r="AG392" s="97">
        <v>1</v>
      </c>
      <c r="AH392" s="73"/>
      <c r="AI392" s="57"/>
      <c r="AJ392" s="45"/>
      <c r="AK392" s="45"/>
      <c r="AL392" s="45"/>
    </row>
    <row r="393" spans="1:38" hidden="1" outlineLevel="2" x14ac:dyDescent="0.25">
      <c r="A393" s="45"/>
      <c r="B393" s="54"/>
      <c r="C393" s="47">
        <f t="shared" si="63"/>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collapsed="1" x14ac:dyDescent="0.2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2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2" x14ac:dyDescent="0.25">
      <c r="A396" s="45"/>
      <c r="B396" s="54"/>
      <c r="C396" s="47">
        <f t="shared" si="63"/>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5">INDEX($K396:$Q396,1,U$43)</f>
        <v>8.219178082191781E-5</v>
      </c>
      <c r="V396" s="253">
        <f t="shared" si="65"/>
        <v>8.219178082191781E-5</v>
      </c>
      <c r="W396" s="253">
        <f t="shared" si="65"/>
        <v>8.219178082191781E-5</v>
      </c>
      <c r="X396" s="253">
        <f t="shared" si="65"/>
        <v>8.219178082191781E-5</v>
      </c>
      <c r="Y396" s="253">
        <f t="shared" si="65"/>
        <v>8.219178082191781E-5</v>
      </c>
      <c r="Z396" s="253">
        <f t="shared" si="65"/>
        <v>8.219178082191781E-5</v>
      </c>
      <c r="AA396" s="253">
        <f t="shared" si="65"/>
        <v>8.219178082191781E-5</v>
      </c>
      <c r="AB396" s="253">
        <f t="shared" si="65"/>
        <v>8.219178082191781E-5</v>
      </c>
      <c r="AC396" s="76"/>
      <c r="AD396" s="76"/>
      <c r="AE396" s="76"/>
      <c r="AF396" s="97">
        <v>1</v>
      </c>
      <c r="AG396" s="97">
        <v>1</v>
      </c>
      <c r="AH396" s="73"/>
      <c r="AI396" s="57"/>
      <c r="AJ396" s="45"/>
      <c r="AK396" s="45"/>
      <c r="AL396" s="45"/>
    </row>
    <row r="397" spans="1:38" hidden="1" outlineLevel="2" x14ac:dyDescent="0.25">
      <c r="A397" s="45"/>
      <c r="B397" s="54"/>
      <c r="C397" s="47">
        <f t="shared" si="63"/>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5"/>
        <v>0.3</v>
      </c>
      <c r="V397" s="253">
        <f t="shared" si="65"/>
        <v>0.3</v>
      </c>
      <c r="W397" s="253">
        <f t="shared" si="65"/>
        <v>0.3</v>
      </c>
      <c r="X397" s="253">
        <f t="shared" si="65"/>
        <v>0.3</v>
      </c>
      <c r="Y397" s="253">
        <f t="shared" si="65"/>
        <v>0.3</v>
      </c>
      <c r="Z397" s="253">
        <f t="shared" si="65"/>
        <v>0.3</v>
      </c>
      <c r="AA397" s="253">
        <f t="shared" si="65"/>
        <v>0.3</v>
      </c>
      <c r="AB397" s="253">
        <f t="shared" si="65"/>
        <v>0.3</v>
      </c>
      <c r="AC397" s="76"/>
      <c r="AD397" s="76"/>
      <c r="AE397" s="76"/>
      <c r="AF397" s="97">
        <v>1</v>
      </c>
      <c r="AG397" s="97">
        <v>1</v>
      </c>
      <c r="AH397" s="73"/>
      <c r="AI397" s="57"/>
      <c r="AJ397" s="45"/>
      <c r="AK397" s="45"/>
      <c r="AL397" s="45"/>
    </row>
    <row r="398" spans="1:38" hidden="1" outlineLevel="2" collapsed="1" x14ac:dyDescent="0.25">
      <c r="A398" s="45"/>
      <c r="B398" s="54"/>
      <c r="C398" s="47">
        <f t="shared" si="63"/>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5"/>
        <v>0.6</v>
      </c>
      <c r="V398" s="253">
        <f t="shared" si="65"/>
        <v>0.6</v>
      </c>
      <c r="W398" s="253">
        <f t="shared" si="65"/>
        <v>0.6</v>
      </c>
      <c r="X398" s="253">
        <f t="shared" si="65"/>
        <v>0.6</v>
      </c>
      <c r="Y398" s="253">
        <f t="shared" si="65"/>
        <v>0.6</v>
      </c>
      <c r="Z398" s="253">
        <f t="shared" si="65"/>
        <v>0.6</v>
      </c>
      <c r="AA398" s="253">
        <f t="shared" si="65"/>
        <v>0.6</v>
      </c>
      <c r="AB398" s="253">
        <f t="shared" si="65"/>
        <v>0.6</v>
      </c>
      <c r="AC398" s="76"/>
      <c r="AD398" s="76"/>
      <c r="AE398" s="76"/>
      <c r="AF398" s="97">
        <v>1</v>
      </c>
      <c r="AG398" s="97">
        <v>1</v>
      </c>
      <c r="AH398" s="73"/>
      <c r="AI398" s="57"/>
      <c r="AJ398" s="45"/>
      <c r="AK398" s="45"/>
      <c r="AL398" s="45"/>
    </row>
    <row r="399" spans="1:38" hidden="1" outlineLevel="3" x14ac:dyDescent="0.2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hidden="1" outlineLevel="2" x14ac:dyDescent="0.2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hidden="1" outlineLevel="2" collapsed="1" x14ac:dyDescent="0.2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2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hidden="1" outlineLevel="2" x14ac:dyDescent="0.25">
      <c r="A407" s="45"/>
      <c r="B407" s="54"/>
      <c r="C407" s="47">
        <f t="shared" ref="C407:C421" si="66">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7">INDEX($K407:$Q407,1,U$43)</f>
        <v>0.1</v>
      </c>
      <c r="V407" s="253">
        <f t="shared" si="67"/>
        <v>0.1</v>
      </c>
      <c r="W407" s="253">
        <f t="shared" si="67"/>
        <v>0.1</v>
      </c>
      <c r="X407" s="253">
        <f t="shared" si="67"/>
        <v>0.1</v>
      </c>
      <c r="Y407" s="253">
        <f t="shared" si="67"/>
        <v>0.1</v>
      </c>
      <c r="Z407" s="253">
        <f t="shared" si="67"/>
        <v>0.1</v>
      </c>
      <c r="AA407" s="253">
        <f t="shared" si="67"/>
        <v>0.1</v>
      </c>
      <c r="AB407" s="253">
        <f t="shared" si="67"/>
        <v>0.1</v>
      </c>
      <c r="AC407" s="76"/>
      <c r="AD407" s="76"/>
      <c r="AE407" s="76"/>
      <c r="AF407" s="97">
        <v>1</v>
      </c>
      <c r="AG407" s="97">
        <v>1</v>
      </c>
      <c r="AH407" s="73"/>
      <c r="AI407" s="57"/>
      <c r="AJ407" s="45"/>
      <c r="AK407" s="45"/>
      <c r="AL407" s="45"/>
    </row>
    <row r="408" spans="1:38" hidden="1" outlineLevel="2" x14ac:dyDescent="0.25">
      <c r="A408" s="45"/>
      <c r="B408" s="54"/>
      <c r="C408" s="47">
        <f t="shared" si="66"/>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8">0.1/365</f>
        <v>2.7397260273972606E-4</v>
      </c>
      <c r="W408" s="97">
        <f t="shared" si="68"/>
        <v>2.7397260273972606E-4</v>
      </c>
      <c r="X408" s="97">
        <f t="shared" si="68"/>
        <v>2.7397260273972606E-4</v>
      </c>
      <c r="Y408" s="97">
        <f t="shared" si="68"/>
        <v>2.7397260273972606E-4</v>
      </c>
      <c r="Z408" s="97">
        <f t="shared" si="68"/>
        <v>2.7397260273972606E-4</v>
      </c>
      <c r="AA408" s="97">
        <f t="shared" si="68"/>
        <v>2.7397260273972606E-4</v>
      </c>
      <c r="AB408" s="97">
        <f t="shared" si="68"/>
        <v>2.7397260273972606E-4</v>
      </c>
      <c r="AC408" s="76"/>
      <c r="AD408" s="97" t="s">
        <v>1037</v>
      </c>
      <c r="AE408" s="76"/>
      <c r="AF408" s="97">
        <v>1</v>
      </c>
      <c r="AG408" s="97">
        <v>1</v>
      </c>
      <c r="AH408" s="73"/>
      <c r="AI408" s="57"/>
      <c r="AJ408" s="45"/>
      <c r="AK408" s="45"/>
      <c r="AL408" s="45"/>
    </row>
    <row r="409" spans="1:38" hidden="1" outlineLevel="2" x14ac:dyDescent="0.25">
      <c r="A409" s="45"/>
      <c r="B409" s="54"/>
      <c r="C409" s="47">
        <f t="shared" si="66"/>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69">INDEX($K409:$Q409,1,U$43)</f>
        <v>300</v>
      </c>
      <c r="V409" s="253">
        <f t="shared" si="69"/>
        <v>300</v>
      </c>
      <c r="W409" s="253">
        <f t="shared" si="69"/>
        <v>300</v>
      </c>
      <c r="X409" s="253">
        <f t="shared" si="69"/>
        <v>300</v>
      </c>
      <c r="Y409" s="253">
        <f t="shared" si="69"/>
        <v>300</v>
      </c>
      <c r="Z409" s="253">
        <f t="shared" si="69"/>
        <v>300</v>
      </c>
      <c r="AA409" s="253">
        <f t="shared" si="69"/>
        <v>300</v>
      </c>
      <c r="AB409" s="253">
        <f t="shared" si="69"/>
        <v>300</v>
      </c>
      <c r="AC409" s="76"/>
      <c r="AD409" s="76"/>
      <c r="AE409" s="76"/>
      <c r="AF409" s="97">
        <v>1</v>
      </c>
      <c r="AG409" s="97">
        <v>1</v>
      </c>
      <c r="AH409" s="73"/>
      <c r="AI409" s="57"/>
      <c r="AJ409" s="45"/>
      <c r="AK409" s="45"/>
      <c r="AL409" s="45"/>
    </row>
    <row r="410" spans="1:38" hidden="1" outlineLevel="2" x14ac:dyDescent="0.25">
      <c r="A410" s="45"/>
      <c r="B410" s="54"/>
      <c r="C410" s="47">
        <f t="shared" si="66"/>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69"/>
        <v>365</v>
      </c>
      <c r="V410" s="253">
        <f t="shared" si="69"/>
        <v>365</v>
      </c>
      <c r="W410" s="253">
        <f t="shared" si="69"/>
        <v>365</v>
      </c>
      <c r="X410" s="253">
        <f t="shared" si="69"/>
        <v>365</v>
      </c>
      <c r="Y410" s="253">
        <f t="shared" si="69"/>
        <v>365</v>
      </c>
      <c r="Z410" s="253">
        <f t="shared" si="69"/>
        <v>365</v>
      </c>
      <c r="AA410" s="253">
        <f t="shared" si="69"/>
        <v>365</v>
      </c>
      <c r="AB410" s="253">
        <f t="shared" si="69"/>
        <v>365</v>
      </c>
      <c r="AC410" s="76"/>
      <c r="AD410" s="76"/>
      <c r="AE410" s="76"/>
      <c r="AF410" s="97">
        <v>1</v>
      </c>
      <c r="AG410" s="97">
        <v>1</v>
      </c>
      <c r="AH410" s="73"/>
      <c r="AI410" s="57"/>
      <c r="AJ410" s="45"/>
      <c r="AK410" s="45"/>
      <c r="AL410" s="45"/>
    </row>
    <row r="411" spans="1:38" hidden="1" outlineLevel="2" x14ac:dyDescent="0.25">
      <c r="A411" s="45"/>
      <c r="B411" s="54"/>
      <c r="C411" s="47">
        <f t="shared" si="66"/>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69"/>
        <v>0.2</v>
      </c>
      <c r="V411" s="253">
        <f t="shared" si="69"/>
        <v>0.2</v>
      </c>
      <c r="W411" s="253">
        <f t="shared" si="69"/>
        <v>0.2</v>
      </c>
      <c r="X411" s="253">
        <f t="shared" si="69"/>
        <v>0.2</v>
      </c>
      <c r="Y411" s="253">
        <f t="shared" si="69"/>
        <v>0.2</v>
      </c>
      <c r="Z411" s="253">
        <f t="shared" si="69"/>
        <v>0.2</v>
      </c>
      <c r="AA411" s="253">
        <f t="shared" si="69"/>
        <v>0.2</v>
      </c>
      <c r="AB411" s="253">
        <f t="shared" si="69"/>
        <v>0.2</v>
      </c>
      <c r="AC411" s="76"/>
      <c r="AD411" s="76"/>
      <c r="AE411" s="76"/>
      <c r="AF411" s="97">
        <v>1</v>
      </c>
      <c r="AG411" s="97">
        <v>1</v>
      </c>
      <c r="AH411" s="73"/>
      <c r="AI411" s="57"/>
      <c r="AJ411" s="45"/>
      <c r="AK411" s="45"/>
      <c r="AL411" s="45"/>
    </row>
    <row r="412" spans="1:38" hidden="1" outlineLevel="2" x14ac:dyDescent="0.25">
      <c r="A412" s="45"/>
      <c r="B412" s="54"/>
      <c r="C412" s="47">
        <f t="shared" si="66"/>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69"/>
        <v>0.5</v>
      </c>
      <c r="V412" s="253">
        <f t="shared" si="69"/>
        <v>0.5</v>
      </c>
      <c r="W412" s="253">
        <f t="shared" si="69"/>
        <v>0.5</v>
      </c>
      <c r="X412" s="253">
        <f t="shared" si="69"/>
        <v>0.5</v>
      </c>
      <c r="Y412" s="253">
        <f t="shared" si="69"/>
        <v>0.5</v>
      </c>
      <c r="Z412" s="253">
        <f t="shared" si="69"/>
        <v>0.5</v>
      </c>
      <c r="AA412" s="253">
        <f t="shared" si="69"/>
        <v>0.5</v>
      </c>
      <c r="AB412" s="253">
        <f t="shared" si="69"/>
        <v>0.5</v>
      </c>
      <c r="AC412" s="76"/>
      <c r="AD412" s="76"/>
      <c r="AE412" s="76"/>
      <c r="AF412" s="97">
        <v>1</v>
      </c>
      <c r="AG412" s="97">
        <v>1</v>
      </c>
      <c r="AH412" s="73"/>
      <c r="AI412" s="57"/>
      <c r="AJ412" s="45"/>
      <c r="AK412" s="45"/>
      <c r="AL412" s="45"/>
    </row>
    <row r="413" spans="1:38" hidden="1" outlineLevel="2" x14ac:dyDescent="0.25">
      <c r="A413" s="45"/>
      <c r="B413" s="54"/>
      <c r="C413" s="47">
        <f t="shared" si="66"/>
        <v>3</v>
      </c>
      <c r="D413" s="73"/>
      <c r="E413" s="70"/>
      <c r="F413" s="70" t="s">
        <v>1046</v>
      </c>
      <c r="G413" s="73"/>
      <c r="H413" s="76" t="s">
        <v>1047</v>
      </c>
      <c r="I413" s="96" t="s">
        <v>511</v>
      </c>
      <c r="J413" s="96"/>
      <c r="K413" s="118">
        <v>0.1</v>
      </c>
      <c r="L413" s="97"/>
      <c r="M413" s="76"/>
      <c r="N413" s="76"/>
      <c r="O413" s="76"/>
      <c r="P413" s="76"/>
      <c r="Q413" s="76"/>
      <c r="R413" s="76"/>
      <c r="S413" s="76"/>
      <c r="T413" s="76"/>
      <c r="U413" s="253">
        <f t="shared" si="69"/>
        <v>0.1</v>
      </c>
      <c r="V413" s="253">
        <f t="shared" si="69"/>
        <v>0.1</v>
      </c>
      <c r="W413" s="253">
        <f t="shared" si="69"/>
        <v>0.1</v>
      </c>
      <c r="X413" s="253">
        <f t="shared" si="69"/>
        <v>0</v>
      </c>
      <c r="Y413" s="253">
        <f t="shared" si="69"/>
        <v>0</v>
      </c>
      <c r="Z413" s="253">
        <f t="shared" si="69"/>
        <v>0</v>
      </c>
      <c r="AA413" s="253">
        <f t="shared" si="69"/>
        <v>0</v>
      </c>
      <c r="AB413" s="253">
        <f t="shared" si="69"/>
        <v>0</v>
      </c>
      <c r="AC413" s="76"/>
      <c r="AD413" s="76"/>
      <c r="AE413" s="76"/>
      <c r="AF413" s="97">
        <v>1</v>
      </c>
      <c r="AG413" s="97">
        <v>1</v>
      </c>
      <c r="AH413" s="73"/>
      <c r="AI413" s="57"/>
      <c r="AJ413" s="45"/>
      <c r="AK413" s="45"/>
      <c r="AL413" s="45"/>
    </row>
    <row r="414" spans="1:38" hidden="1" outlineLevel="2" x14ac:dyDescent="0.25">
      <c r="A414" s="45"/>
      <c r="B414" s="54"/>
      <c r="C414" s="47">
        <f t="shared" si="66"/>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69"/>
        <v>0.03</v>
      </c>
      <c r="V414" s="253">
        <f t="shared" si="69"/>
        <v>0.03</v>
      </c>
      <c r="W414" s="253">
        <f t="shared" si="69"/>
        <v>0.03</v>
      </c>
      <c r="X414" s="253">
        <f t="shared" si="69"/>
        <v>0</v>
      </c>
      <c r="Y414" s="253">
        <f t="shared" si="69"/>
        <v>0</v>
      </c>
      <c r="Z414" s="253">
        <f t="shared" si="69"/>
        <v>0</v>
      </c>
      <c r="AA414" s="253">
        <f t="shared" si="69"/>
        <v>0</v>
      </c>
      <c r="AB414" s="253">
        <f t="shared" si="69"/>
        <v>0</v>
      </c>
      <c r="AC414" s="76"/>
      <c r="AD414" s="76"/>
      <c r="AE414" s="76"/>
      <c r="AF414" s="97">
        <v>1</v>
      </c>
      <c r="AG414" s="97">
        <v>1</v>
      </c>
      <c r="AH414" s="73"/>
      <c r="AI414" s="57"/>
      <c r="AJ414" s="45"/>
      <c r="AK414" s="45"/>
      <c r="AL414" s="45"/>
    </row>
    <row r="415" spans="1:38" hidden="1" outlineLevel="2" x14ac:dyDescent="0.25">
      <c r="A415" s="45"/>
      <c r="B415" s="54"/>
      <c r="C415" s="47">
        <f t="shared" si="66"/>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69"/>
        <v>0.01</v>
      </c>
      <c r="V415" s="253">
        <f t="shared" si="69"/>
        <v>0.01</v>
      </c>
      <c r="W415" s="253">
        <f t="shared" si="69"/>
        <v>0.01</v>
      </c>
      <c r="X415" s="253">
        <f t="shared" si="69"/>
        <v>0</v>
      </c>
      <c r="Y415" s="253">
        <f t="shared" si="69"/>
        <v>0</v>
      </c>
      <c r="Z415" s="253">
        <f t="shared" si="69"/>
        <v>0</v>
      </c>
      <c r="AA415" s="253">
        <f t="shared" si="69"/>
        <v>0</v>
      </c>
      <c r="AB415" s="253">
        <f t="shared" si="69"/>
        <v>0</v>
      </c>
      <c r="AC415" s="76"/>
      <c r="AD415" s="76"/>
      <c r="AE415" s="76"/>
      <c r="AF415" s="97">
        <v>1</v>
      </c>
      <c r="AG415" s="97">
        <v>1</v>
      </c>
      <c r="AH415" s="73"/>
      <c r="AI415" s="57"/>
      <c r="AJ415" s="45"/>
      <c r="AK415" s="45"/>
      <c r="AL415" s="45"/>
    </row>
    <row r="416" spans="1:38" hidden="1" outlineLevel="2" x14ac:dyDescent="0.25">
      <c r="A416" s="45"/>
      <c r="B416" s="54"/>
      <c r="C416" s="47">
        <f t="shared" si="66"/>
        <v>3</v>
      </c>
      <c r="D416" s="73"/>
      <c r="E416" s="70"/>
      <c r="F416" s="70" t="s">
        <v>1052</v>
      </c>
      <c r="G416" s="73"/>
      <c r="H416" s="76" t="s">
        <v>1053</v>
      </c>
      <c r="I416" s="96" t="s">
        <v>511</v>
      </c>
      <c r="J416" s="96"/>
      <c r="K416" s="118">
        <v>0</v>
      </c>
      <c r="L416" s="97"/>
      <c r="M416" s="76"/>
      <c r="N416" s="76"/>
      <c r="O416" s="76"/>
      <c r="P416" s="76"/>
      <c r="Q416" s="76"/>
      <c r="R416" s="76"/>
      <c r="S416" s="76"/>
      <c r="T416" s="76"/>
      <c r="U416" s="253">
        <f t="shared" si="69"/>
        <v>0</v>
      </c>
      <c r="V416" s="253">
        <f t="shared" si="69"/>
        <v>0</v>
      </c>
      <c r="W416" s="253">
        <f t="shared" si="69"/>
        <v>0</v>
      </c>
      <c r="X416" s="253">
        <f t="shared" si="69"/>
        <v>0</v>
      </c>
      <c r="Y416" s="253">
        <f t="shared" si="69"/>
        <v>0</v>
      </c>
      <c r="Z416" s="253">
        <f t="shared" si="69"/>
        <v>0</v>
      </c>
      <c r="AA416" s="253">
        <f t="shared" si="69"/>
        <v>0</v>
      </c>
      <c r="AB416" s="253">
        <f t="shared" si="69"/>
        <v>0</v>
      </c>
      <c r="AC416" s="76"/>
      <c r="AD416" s="76"/>
      <c r="AE416" s="76"/>
      <c r="AF416" s="97">
        <v>1</v>
      </c>
      <c r="AG416" s="97">
        <v>1</v>
      </c>
      <c r="AH416" s="73"/>
      <c r="AI416" s="57"/>
      <c r="AJ416" s="45"/>
      <c r="AK416" s="45"/>
      <c r="AL416" s="45"/>
    </row>
    <row r="417" spans="1:38" hidden="1" outlineLevel="2" x14ac:dyDescent="0.25">
      <c r="A417" s="45"/>
      <c r="B417" s="54"/>
      <c r="C417" s="47">
        <f t="shared" si="66"/>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0">0.1/365</f>
        <v>2.7397260273972606E-4</v>
      </c>
      <c r="W417" s="97">
        <f t="shared" si="70"/>
        <v>2.7397260273972606E-4</v>
      </c>
      <c r="X417" s="97">
        <f t="shared" si="70"/>
        <v>2.7397260273972606E-4</v>
      </c>
      <c r="Y417" s="97">
        <f t="shared" si="70"/>
        <v>2.7397260273972606E-4</v>
      </c>
      <c r="Z417" s="97">
        <f t="shared" si="70"/>
        <v>2.7397260273972606E-4</v>
      </c>
      <c r="AA417" s="97">
        <f t="shared" si="70"/>
        <v>2.7397260273972606E-4</v>
      </c>
      <c r="AB417" s="97">
        <f t="shared" si="70"/>
        <v>2.7397260273972606E-4</v>
      </c>
      <c r="AC417" s="76"/>
      <c r="AD417" s="97" t="s">
        <v>1037</v>
      </c>
      <c r="AE417" s="76"/>
      <c r="AF417" s="97">
        <v>1</v>
      </c>
      <c r="AG417" s="97">
        <v>1</v>
      </c>
      <c r="AH417" s="73"/>
      <c r="AI417" s="57"/>
      <c r="AJ417" s="45"/>
      <c r="AK417" s="45"/>
      <c r="AL417" s="45"/>
    </row>
    <row r="418" spans="1:38" hidden="1" outlineLevel="2" x14ac:dyDescent="0.25">
      <c r="A418" s="45"/>
      <c r="B418" s="54"/>
      <c r="C418" s="47">
        <f t="shared" si="66"/>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hidden="1" outlineLevel="2" x14ac:dyDescent="0.25">
      <c r="A419" s="45"/>
      <c r="B419" s="54"/>
      <c r="C419" s="47">
        <f t="shared" si="66"/>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hidden="1" outlineLevel="2" x14ac:dyDescent="0.25">
      <c r="A420" s="45"/>
      <c r="B420" s="54"/>
      <c r="C420" s="47">
        <f t="shared" si="66"/>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hidden="1" outlineLevel="2" x14ac:dyDescent="0.25">
      <c r="A421" s="45"/>
      <c r="B421" s="54"/>
      <c r="C421" s="47">
        <f t="shared" si="66"/>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collapsed="1" x14ac:dyDescent="0.2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25">
      <c r="A423" s="45"/>
      <c r="B423" s="54"/>
      <c r="C423" s="47">
        <f t="shared" ref="C423:C486" si="71">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1"/>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1"/>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1"/>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1"/>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1"/>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1"/>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1"/>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1"/>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2" x14ac:dyDescent="0.25">
      <c r="A439" s="45"/>
      <c r="B439" s="54"/>
      <c r="C439" s="47">
        <f t="shared" si="71"/>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hidden="1" outlineLevel="2" x14ac:dyDescent="0.25">
      <c r="A440" s="45"/>
      <c r="B440" s="54"/>
      <c r="C440" s="47">
        <f t="shared" si="71"/>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hidden="1" outlineLevel="2" x14ac:dyDescent="0.25">
      <c r="A441" s="45"/>
      <c r="B441" s="54"/>
      <c r="C441" s="47">
        <f t="shared" si="71"/>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25">
      <c r="A442" s="45"/>
      <c r="B442" s="54"/>
      <c r="C442" s="47">
        <f t="shared" si="71"/>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1"/>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hidden="1" outlineLevel="2" x14ac:dyDescent="0.25">
      <c r="A444" s="45"/>
      <c r="B444" s="54"/>
      <c r="C444" s="47">
        <f t="shared" si="71"/>
        <v>3</v>
      </c>
      <c r="D444" s="73"/>
      <c r="E444" s="70"/>
      <c r="F444" s="70" t="s">
        <v>1078</v>
      </c>
      <c r="G444" s="73"/>
      <c r="H444" s="76" t="s">
        <v>2282</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x14ac:dyDescent="0.25">
      <c r="A445" s="45"/>
      <c r="B445" s="54"/>
      <c r="C445" s="47">
        <f t="shared" si="71"/>
        <v>3</v>
      </c>
      <c r="D445" s="73"/>
      <c r="E445" s="70"/>
      <c r="F445" s="70" t="s">
        <v>1079</v>
      </c>
      <c r="G445" s="73"/>
      <c r="H445" s="76" t="s">
        <v>2283</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2" collapsed="1" x14ac:dyDescent="0.25">
      <c r="A446" s="45"/>
      <c r="B446" s="54"/>
      <c r="C446" s="47">
        <f t="shared" si="71"/>
        <v>3</v>
      </c>
      <c r="D446" s="73"/>
      <c r="E446" s="70"/>
      <c r="F446" s="70" t="s">
        <v>1080</v>
      </c>
      <c r="G446" s="73"/>
      <c r="H446" s="76" t="s">
        <v>2284</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3" x14ac:dyDescent="0.25">
      <c r="A447" s="45"/>
      <c r="B447" s="54"/>
      <c r="C447" s="47">
        <f t="shared" si="71"/>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1"/>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1"/>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1"/>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1"/>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1"/>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1"/>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1"/>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1"/>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1"/>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1"/>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1"/>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1"/>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1"/>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1"/>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1"/>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1"/>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1"/>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1"/>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1"/>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1"/>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1"/>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1"/>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1"/>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1"/>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1"/>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1"/>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1"/>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1"/>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1"/>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1"/>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1"/>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1"/>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1"/>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1"/>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1"/>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1"/>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1"/>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1"/>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ref="C487:C550" si="75">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2" collapsed="1" x14ac:dyDescent="0.25">
      <c r="A489" s="45"/>
      <c r="B489" s="54"/>
      <c r="C489" s="47">
        <f t="shared" si="75"/>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25">
      <c r="A490" s="45"/>
      <c r="B490" s="54"/>
      <c r="C490" s="47">
        <f t="shared" si="75"/>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25">
      <c r="A494" s="45"/>
      <c r="B494" s="54"/>
      <c r="C494" s="47">
        <f t="shared" si="75"/>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5"/>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5"/>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5"/>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5"/>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5"/>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5"/>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5"/>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5"/>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5"/>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5"/>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5"/>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5"/>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5"/>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5"/>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5"/>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5"/>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5"/>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5"/>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5"/>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5"/>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5"/>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2" x14ac:dyDescent="0.25">
      <c r="A519" s="45"/>
      <c r="B519" s="54"/>
      <c r="C519" s="47">
        <f t="shared" si="75"/>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6">W519</f>
        <v>-0.2</v>
      </c>
      <c r="Y519" s="255">
        <f t="shared" si="76"/>
        <v>-0.2</v>
      </c>
      <c r="Z519" s="255">
        <f t="shared" si="76"/>
        <v>-0.2</v>
      </c>
      <c r="AA519" s="255">
        <f t="shared" si="76"/>
        <v>-0.2</v>
      </c>
      <c r="AB519" s="255">
        <f t="shared" si="76"/>
        <v>-0.2</v>
      </c>
      <c r="AC519" s="76"/>
      <c r="AD519" s="97" t="s">
        <v>1157</v>
      </c>
      <c r="AE519" s="76"/>
      <c r="AF519" s="97">
        <v>1</v>
      </c>
      <c r="AG519" s="97">
        <v>1</v>
      </c>
      <c r="AH519" s="73"/>
      <c r="AI519" s="57"/>
      <c r="AJ519" s="45"/>
      <c r="AK519" s="45"/>
      <c r="AL519" s="45"/>
    </row>
    <row r="520" spans="1:38" hidden="1" outlineLevel="2" x14ac:dyDescent="0.25">
      <c r="A520" s="45"/>
      <c r="B520" s="54"/>
      <c r="C520" s="47">
        <f t="shared" si="75"/>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6"/>
        <v>-0.1</v>
      </c>
      <c r="Y520" s="255">
        <f t="shared" si="76"/>
        <v>-0.1</v>
      </c>
      <c r="Z520" s="255">
        <f t="shared" si="76"/>
        <v>-0.1</v>
      </c>
      <c r="AA520" s="255">
        <f t="shared" si="76"/>
        <v>-0.1</v>
      </c>
      <c r="AB520" s="255">
        <f t="shared" si="76"/>
        <v>-0.1</v>
      </c>
      <c r="AC520" s="76"/>
      <c r="AD520" s="97" t="s">
        <v>2608</v>
      </c>
      <c r="AE520" s="76"/>
      <c r="AF520" s="97">
        <v>1</v>
      </c>
      <c r="AG520" s="97">
        <v>1</v>
      </c>
      <c r="AH520" s="73"/>
      <c r="AI520" s="57"/>
      <c r="AJ520" s="45"/>
      <c r="AK520" s="45"/>
      <c r="AL520" s="45"/>
    </row>
    <row r="521" spans="1:38" hidden="1" outlineLevel="2" x14ac:dyDescent="0.25">
      <c r="A521" s="45"/>
      <c r="B521" s="54"/>
      <c r="C521" s="47">
        <f t="shared" si="75"/>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6"/>
        <v>0</v>
      </c>
      <c r="Y521" s="255">
        <f t="shared" si="76"/>
        <v>0</v>
      </c>
      <c r="Z521" s="255">
        <f t="shared" si="76"/>
        <v>0</v>
      </c>
      <c r="AA521" s="255">
        <f t="shared" si="76"/>
        <v>0</v>
      </c>
      <c r="AB521" s="255">
        <f t="shared" si="76"/>
        <v>0</v>
      </c>
      <c r="AC521" s="76"/>
      <c r="AD521" s="97"/>
      <c r="AE521" s="76"/>
      <c r="AF521" s="97">
        <v>1</v>
      </c>
      <c r="AG521" s="97">
        <v>1</v>
      </c>
      <c r="AH521" s="73"/>
      <c r="AI521" s="57"/>
      <c r="AJ521" s="45"/>
      <c r="AK521" s="45"/>
      <c r="AL521" s="45"/>
    </row>
    <row r="522" spans="1:38" hidden="1" outlineLevel="2" x14ac:dyDescent="0.25">
      <c r="A522" s="45"/>
      <c r="B522" s="54"/>
      <c r="C522" s="47">
        <f t="shared" si="75"/>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6"/>
        <v>0</v>
      </c>
      <c r="Y522" s="255">
        <f t="shared" si="76"/>
        <v>0</v>
      </c>
      <c r="Z522" s="255">
        <f t="shared" si="76"/>
        <v>0</v>
      </c>
      <c r="AA522" s="255">
        <f t="shared" si="76"/>
        <v>0</v>
      </c>
      <c r="AB522" s="255">
        <f t="shared" si="76"/>
        <v>0</v>
      </c>
      <c r="AC522" s="76"/>
      <c r="AD522" s="97"/>
      <c r="AE522" s="76"/>
      <c r="AF522" s="97">
        <v>1</v>
      </c>
      <c r="AG522" s="97">
        <v>1</v>
      </c>
      <c r="AH522" s="73"/>
      <c r="AI522" s="57"/>
      <c r="AJ522" s="45"/>
      <c r="AK522" s="45"/>
      <c r="AL522" s="45"/>
    </row>
    <row r="523" spans="1:38" hidden="1" outlineLevel="2" collapsed="1" x14ac:dyDescent="0.25">
      <c r="A523" s="45"/>
      <c r="B523" s="54"/>
      <c r="C523" s="47">
        <f t="shared" si="75"/>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6"/>
        <v>0</v>
      </c>
      <c r="Y523" s="255">
        <f t="shared" si="76"/>
        <v>0</v>
      </c>
      <c r="Z523" s="255">
        <f t="shared" si="76"/>
        <v>0</v>
      </c>
      <c r="AA523" s="255">
        <f t="shared" si="76"/>
        <v>0</v>
      </c>
      <c r="AB523" s="255">
        <f t="shared" si="76"/>
        <v>0</v>
      </c>
      <c r="AC523" s="76"/>
      <c r="AD523" s="97"/>
      <c r="AE523" s="76"/>
      <c r="AF523" s="97">
        <v>1</v>
      </c>
      <c r="AG523" s="97">
        <v>1</v>
      </c>
      <c r="AH523" s="73"/>
      <c r="AI523" s="57"/>
      <c r="AJ523" s="45"/>
      <c r="AK523" s="45"/>
      <c r="AL523" s="45"/>
    </row>
    <row r="524" spans="1:38" hidden="1" outlineLevel="3" x14ac:dyDescent="0.25">
      <c r="A524" s="45"/>
      <c r="B524" s="54"/>
      <c r="C524" s="47">
        <f t="shared" si="75"/>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7">X523</f>
        <v>0</v>
      </c>
      <c r="Y524" s="261">
        <f t="shared" si="77"/>
        <v>0</v>
      </c>
      <c r="Z524" s="261">
        <f t="shared" si="77"/>
        <v>0</v>
      </c>
      <c r="AA524" s="261">
        <f t="shared" si="77"/>
        <v>0</v>
      </c>
      <c r="AB524" s="261">
        <f t="shared" si="77"/>
        <v>0</v>
      </c>
      <c r="AC524" s="76"/>
      <c r="AD524" s="97"/>
      <c r="AE524" s="76"/>
      <c r="AF524" s="97">
        <v>1</v>
      </c>
      <c r="AG524" s="97">
        <v>1</v>
      </c>
      <c r="AH524" s="73"/>
      <c r="AI524" s="57"/>
      <c r="AJ524" s="45"/>
      <c r="AK524" s="45"/>
      <c r="AL524" s="45"/>
    </row>
    <row r="525" spans="1:38" hidden="1" outlineLevel="3" x14ac:dyDescent="0.25">
      <c r="A525" s="45"/>
      <c r="B525" s="54"/>
      <c r="C525" s="47">
        <f t="shared" si="75"/>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8">U524</f>
        <v>0</v>
      </c>
      <c r="V525" s="261">
        <f t="shared" si="78"/>
        <v>0</v>
      </c>
      <c r="W525" s="261">
        <f t="shared" si="78"/>
        <v>0</v>
      </c>
      <c r="X525" s="261">
        <f t="shared" si="77"/>
        <v>0</v>
      </c>
      <c r="Y525" s="261">
        <f t="shared" si="77"/>
        <v>0</v>
      </c>
      <c r="Z525" s="261">
        <f t="shared" si="77"/>
        <v>0</v>
      </c>
      <c r="AA525" s="261">
        <f t="shared" si="77"/>
        <v>0</v>
      </c>
      <c r="AB525" s="261">
        <f t="shared" si="77"/>
        <v>0</v>
      </c>
      <c r="AC525" s="76"/>
      <c r="AD525" s="97"/>
      <c r="AE525" s="76"/>
      <c r="AF525" s="97">
        <v>1</v>
      </c>
      <c r="AG525" s="97">
        <v>1</v>
      </c>
      <c r="AH525" s="73"/>
      <c r="AI525" s="57"/>
      <c r="AJ525" s="45"/>
      <c r="AK525" s="45"/>
      <c r="AL525" s="45"/>
    </row>
    <row r="526" spans="1:38" hidden="1" outlineLevel="3" x14ac:dyDescent="0.25">
      <c r="A526" s="45"/>
      <c r="B526" s="54"/>
      <c r="C526" s="47">
        <f t="shared" si="75"/>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8"/>
        <v>0</v>
      </c>
      <c r="V526" s="261">
        <f t="shared" si="78"/>
        <v>0</v>
      </c>
      <c r="W526" s="261">
        <f t="shared" si="78"/>
        <v>0</v>
      </c>
      <c r="X526" s="261">
        <f t="shared" si="77"/>
        <v>0</v>
      </c>
      <c r="Y526" s="261">
        <f t="shared" si="77"/>
        <v>0</v>
      </c>
      <c r="Z526" s="261">
        <f t="shared" si="77"/>
        <v>0</v>
      </c>
      <c r="AA526" s="261">
        <f t="shared" si="77"/>
        <v>0</v>
      </c>
      <c r="AB526" s="261">
        <f t="shared" si="77"/>
        <v>0</v>
      </c>
      <c r="AC526" s="76"/>
      <c r="AD526" s="97"/>
      <c r="AE526" s="76"/>
      <c r="AF526" s="97">
        <v>1</v>
      </c>
      <c r="AG526" s="97">
        <v>1</v>
      </c>
      <c r="AH526" s="73"/>
      <c r="AI526" s="57"/>
      <c r="AJ526" s="45"/>
      <c r="AK526" s="45"/>
      <c r="AL526" s="45"/>
    </row>
    <row r="527" spans="1:38" hidden="1" outlineLevel="2" x14ac:dyDescent="0.25">
      <c r="A527" s="45"/>
      <c r="B527" s="54"/>
      <c r="C527" s="47">
        <f t="shared" si="75"/>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6"/>
        <v>0</v>
      </c>
      <c r="Y527" s="255">
        <f t="shared" si="76"/>
        <v>0</v>
      </c>
      <c r="Z527" s="255">
        <f t="shared" si="76"/>
        <v>0</v>
      </c>
      <c r="AA527" s="255">
        <f t="shared" si="76"/>
        <v>0</v>
      </c>
      <c r="AB527" s="255">
        <f t="shared" si="76"/>
        <v>0</v>
      </c>
      <c r="AC527" s="76"/>
      <c r="AD527" s="97"/>
      <c r="AE527" s="76"/>
      <c r="AF527" s="97">
        <v>1</v>
      </c>
      <c r="AG527" s="97">
        <v>1</v>
      </c>
      <c r="AH527" s="73"/>
      <c r="AI527" s="57"/>
      <c r="AJ527" s="45"/>
      <c r="AK527" s="45"/>
      <c r="AL527" s="45"/>
    </row>
    <row r="528" spans="1:38" hidden="1" outlineLevel="2" x14ac:dyDescent="0.25">
      <c r="A528" s="45"/>
      <c r="B528" s="54"/>
      <c r="C528" s="47">
        <f t="shared" si="75"/>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6"/>
        <v>0</v>
      </c>
      <c r="Y528" s="255">
        <f t="shared" si="76"/>
        <v>0</v>
      </c>
      <c r="Z528" s="255">
        <f t="shared" si="76"/>
        <v>0</v>
      </c>
      <c r="AA528" s="255">
        <f t="shared" si="76"/>
        <v>0</v>
      </c>
      <c r="AB528" s="255">
        <f t="shared" si="76"/>
        <v>0</v>
      </c>
      <c r="AC528" s="76"/>
      <c r="AD528" s="97"/>
      <c r="AE528" s="76"/>
      <c r="AF528" s="97">
        <v>1</v>
      </c>
      <c r="AG528" s="97">
        <v>1</v>
      </c>
      <c r="AH528" s="73"/>
      <c r="AI528" s="57"/>
      <c r="AJ528" s="45"/>
      <c r="AK528" s="45"/>
      <c r="AL528" s="45"/>
    </row>
    <row r="529" spans="1:38" hidden="1" outlineLevel="2" x14ac:dyDescent="0.25">
      <c r="A529" s="45"/>
      <c r="B529" s="54"/>
      <c r="C529" s="47">
        <f t="shared" si="75"/>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6"/>
        <v>0</v>
      </c>
      <c r="Y529" s="255">
        <f t="shared" si="76"/>
        <v>0</v>
      </c>
      <c r="Z529" s="255">
        <f t="shared" si="76"/>
        <v>0</v>
      </c>
      <c r="AA529" s="255">
        <f t="shared" si="76"/>
        <v>0</v>
      </c>
      <c r="AB529" s="255">
        <f t="shared" si="76"/>
        <v>0</v>
      </c>
      <c r="AC529" s="76"/>
      <c r="AD529" s="97"/>
      <c r="AE529" s="76"/>
      <c r="AF529" s="97">
        <v>1</v>
      </c>
      <c r="AG529" s="97">
        <v>1</v>
      </c>
      <c r="AH529" s="73"/>
      <c r="AI529" s="57"/>
      <c r="AJ529" s="45"/>
      <c r="AK529" s="45"/>
      <c r="AL529" s="45"/>
    </row>
    <row r="530" spans="1:38" hidden="1" outlineLevel="2" x14ac:dyDescent="0.25">
      <c r="A530" s="45"/>
      <c r="B530" s="54"/>
      <c r="C530" s="47">
        <f t="shared" si="75"/>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6"/>
        <v>0</v>
      </c>
      <c r="Y530" s="255">
        <f t="shared" si="76"/>
        <v>0</v>
      </c>
      <c r="Z530" s="255">
        <f t="shared" si="76"/>
        <v>0</v>
      </c>
      <c r="AA530" s="255">
        <f t="shared" si="76"/>
        <v>0</v>
      </c>
      <c r="AB530" s="255">
        <f t="shared" si="76"/>
        <v>0</v>
      </c>
      <c r="AC530" s="76"/>
      <c r="AD530" s="97"/>
      <c r="AE530" s="76"/>
      <c r="AF530" s="97">
        <v>1</v>
      </c>
      <c r="AG530" s="97">
        <v>1</v>
      </c>
      <c r="AH530" s="73"/>
      <c r="AI530" s="57"/>
      <c r="AJ530" s="45"/>
      <c r="AK530" s="45"/>
      <c r="AL530" s="45"/>
    </row>
    <row r="531" spans="1:38" hidden="1" outlineLevel="2" collapsed="1" x14ac:dyDescent="0.25">
      <c r="A531" s="45"/>
      <c r="B531" s="54"/>
      <c r="C531" s="47">
        <f t="shared" si="75"/>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6"/>
        <v>0</v>
      </c>
      <c r="Y531" s="255">
        <f t="shared" si="76"/>
        <v>0</v>
      </c>
      <c r="Z531" s="255">
        <f t="shared" si="76"/>
        <v>0</v>
      </c>
      <c r="AA531" s="255">
        <f t="shared" si="76"/>
        <v>0</v>
      </c>
      <c r="AB531" s="255">
        <f t="shared" si="76"/>
        <v>0</v>
      </c>
      <c r="AC531" s="76"/>
      <c r="AD531" s="97"/>
      <c r="AE531" s="76"/>
      <c r="AF531" s="97">
        <v>1</v>
      </c>
      <c r="AG531" s="97">
        <v>1</v>
      </c>
      <c r="AH531" s="73"/>
      <c r="AI531" s="57"/>
      <c r="AJ531" s="45"/>
      <c r="AK531" s="45"/>
      <c r="AL531" s="45"/>
    </row>
    <row r="532" spans="1:38" hidden="1" outlineLevel="3" x14ac:dyDescent="0.25">
      <c r="A532" s="45"/>
      <c r="B532" s="54"/>
      <c r="C532" s="47">
        <f t="shared" si="75"/>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79">U531</f>
        <v>0</v>
      </c>
      <c r="V532" s="261">
        <f t="shared" si="79"/>
        <v>0</v>
      </c>
      <c r="W532" s="261">
        <f t="shared" si="79"/>
        <v>0</v>
      </c>
      <c r="X532" s="261">
        <f t="shared" si="79"/>
        <v>0</v>
      </c>
      <c r="Y532" s="261">
        <f t="shared" si="79"/>
        <v>0</v>
      </c>
      <c r="Z532" s="261">
        <f t="shared" si="79"/>
        <v>0</v>
      </c>
      <c r="AA532" s="261">
        <f t="shared" si="79"/>
        <v>0</v>
      </c>
      <c r="AB532" s="261">
        <f t="shared" si="79"/>
        <v>0</v>
      </c>
      <c r="AC532" s="76"/>
      <c r="AD532" s="97"/>
      <c r="AE532" s="76"/>
      <c r="AF532" s="97">
        <v>1</v>
      </c>
      <c r="AG532" s="97">
        <v>1</v>
      </c>
      <c r="AH532" s="73"/>
      <c r="AI532" s="57"/>
      <c r="AJ532" s="45"/>
      <c r="AK532" s="45"/>
      <c r="AL532" s="45"/>
    </row>
    <row r="533" spans="1:38" hidden="1" outlineLevel="3" x14ac:dyDescent="0.25">
      <c r="A533" s="45"/>
      <c r="B533" s="54"/>
      <c r="C533" s="47">
        <f t="shared" si="75"/>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79"/>
        <v>0</v>
      </c>
      <c r="V533" s="261">
        <f t="shared" si="79"/>
        <v>0</v>
      </c>
      <c r="W533" s="261">
        <f t="shared" si="79"/>
        <v>0</v>
      </c>
      <c r="X533" s="261">
        <f t="shared" si="79"/>
        <v>0</v>
      </c>
      <c r="Y533" s="261">
        <f t="shared" si="79"/>
        <v>0</v>
      </c>
      <c r="Z533" s="261">
        <f t="shared" si="79"/>
        <v>0</v>
      </c>
      <c r="AA533" s="261">
        <f t="shared" si="79"/>
        <v>0</v>
      </c>
      <c r="AB533" s="261">
        <f t="shared" si="79"/>
        <v>0</v>
      </c>
      <c r="AC533" s="76"/>
      <c r="AD533" s="97"/>
      <c r="AE533" s="76"/>
      <c r="AF533" s="97">
        <v>1</v>
      </c>
      <c r="AG533" s="97">
        <v>1</v>
      </c>
      <c r="AH533" s="73"/>
      <c r="AI533" s="57"/>
      <c r="AJ533" s="45"/>
      <c r="AK533" s="45"/>
      <c r="AL533" s="45"/>
    </row>
    <row r="534" spans="1:38" hidden="1" outlineLevel="3" collapsed="1" x14ac:dyDescent="0.25">
      <c r="A534" s="45"/>
      <c r="B534" s="54"/>
      <c r="C534" s="47">
        <f t="shared" si="75"/>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79"/>
        <v>0</v>
      </c>
      <c r="V534" s="261">
        <f t="shared" si="79"/>
        <v>0</v>
      </c>
      <c r="W534" s="261">
        <f t="shared" si="79"/>
        <v>0</v>
      </c>
      <c r="X534" s="261">
        <f t="shared" si="79"/>
        <v>0</v>
      </c>
      <c r="Y534" s="261">
        <f t="shared" si="79"/>
        <v>0</v>
      </c>
      <c r="Z534" s="261">
        <f t="shared" si="79"/>
        <v>0</v>
      </c>
      <c r="AA534" s="261">
        <f t="shared" si="79"/>
        <v>0</v>
      </c>
      <c r="AB534" s="261">
        <f t="shared" si="79"/>
        <v>0</v>
      </c>
      <c r="AC534" s="76"/>
      <c r="AD534" s="97"/>
      <c r="AE534" s="76"/>
      <c r="AF534" s="97">
        <v>1</v>
      </c>
      <c r="AG534" s="97">
        <v>1</v>
      </c>
      <c r="AH534" s="73"/>
      <c r="AI534" s="57"/>
      <c r="AJ534" s="45"/>
      <c r="AK534" s="45"/>
      <c r="AL534" s="45"/>
    </row>
    <row r="535" spans="1:38" hidden="1" outlineLevel="3" x14ac:dyDescent="0.25">
      <c r="A535" s="45"/>
      <c r="B535" s="54"/>
      <c r="C535" s="47">
        <f t="shared" si="75"/>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5"/>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5"/>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5"/>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5"/>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5"/>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5"/>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5"/>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75"/>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hidden="1" outlineLevel="2" x14ac:dyDescent="0.25">
      <c r="A544" s="45"/>
      <c r="B544" s="54"/>
      <c r="C544" s="47">
        <f t="shared" si="75"/>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5"/>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5"/>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5"/>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5"/>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5"/>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si="75"/>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hidden="1" outlineLevel="2" x14ac:dyDescent="0.25">
      <c r="A551" s="45"/>
      <c r="B551" s="54"/>
      <c r="C551" s="47">
        <f t="shared" ref="C551:C614" si="80">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1">Y551</f>
        <v>-0.55000000000000004</v>
      </c>
      <c r="Y551" s="255">
        <f t="shared" si="81"/>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hidden="1" outlineLevel="2" x14ac:dyDescent="0.25">
      <c r="A552" s="45"/>
      <c r="B552" s="54"/>
      <c r="C552" s="47">
        <f t="shared" si="80"/>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1"/>
        <v>-0.2</v>
      </c>
      <c r="Y552" s="255">
        <f t="shared" si="81"/>
        <v>-0.2</v>
      </c>
      <c r="Z552" s="97">
        <v>-0.2</v>
      </c>
      <c r="AA552" s="255">
        <f t="shared" ref="X552:AB574" si="82">Z552</f>
        <v>-0.2</v>
      </c>
      <c r="AB552" s="255">
        <f t="shared" si="82"/>
        <v>-0.2</v>
      </c>
      <c r="AC552" s="76"/>
      <c r="AD552" s="97" t="s">
        <v>2739</v>
      </c>
      <c r="AE552" s="76"/>
      <c r="AF552" s="97">
        <v>1</v>
      </c>
      <c r="AG552" s="97">
        <v>1</v>
      </c>
      <c r="AH552" s="73"/>
      <c r="AI552" s="57"/>
      <c r="AJ552" s="45"/>
      <c r="AK552" s="45"/>
      <c r="AL552" s="45"/>
    </row>
    <row r="553" spans="1:38" hidden="1" outlineLevel="2" x14ac:dyDescent="0.25">
      <c r="A553" s="45"/>
      <c r="B553" s="54"/>
      <c r="C553" s="47">
        <f t="shared" si="80"/>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1"/>
        <v>0</v>
      </c>
      <c r="Y553" s="255">
        <f t="shared" si="81"/>
        <v>0</v>
      </c>
      <c r="Z553" s="97">
        <v>0</v>
      </c>
      <c r="AA553" s="255">
        <f t="shared" si="82"/>
        <v>0</v>
      </c>
      <c r="AB553" s="255">
        <f t="shared" si="82"/>
        <v>0</v>
      </c>
      <c r="AC553" s="76"/>
      <c r="AD553" s="97"/>
      <c r="AE553" s="76"/>
      <c r="AF553" s="97">
        <v>1</v>
      </c>
      <c r="AG553" s="97">
        <v>1</v>
      </c>
      <c r="AH553" s="73"/>
      <c r="AI553" s="57"/>
      <c r="AJ553" s="45"/>
      <c r="AK553" s="45"/>
      <c r="AL553" s="45"/>
    </row>
    <row r="554" spans="1:38" hidden="1" outlineLevel="2" x14ac:dyDescent="0.25">
      <c r="A554" s="45"/>
      <c r="B554" s="54"/>
      <c r="C554" s="47">
        <f t="shared" si="80"/>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1"/>
        <v>0</v>
      </c>
      <c r="Y554" s="255">
        <f t="shared" si="81"/>
        <v>0</v>
      </c>
      <c r="Z554" s="97">
        <v>0</v>
      </c>
      <c r="AA554" s="255">
        <f t="shared" si="82"/>
        <v>0</v>
      </c>
      <c r="AB554" s="255">
        <f t="shared" si="82"/>
        <v>0</v>
      </c>
      <c r="AC554" s="76"/>
      <c r="AD554" s="97"/>
      <c r="AE554" s="76"/>
      <c r="AF554" s="97">
        <v>1</v>
      </c>
      <c r="AG554" s="97">
        <v>1</v>
      </c>
      <c r="AH554" s="73"/>
      <c r="AI554" s="57"/>
      <c r="AJ554" s="45"/>
      <c r="AK554" s="45"/>
      <c r="AL554" s="45"/>
    </row>
    <row r="555" spans="1:38" hidden="1" outlineLevel="2" x14ac:dyDescent="0.25">
      <c r="A555" s="45"/>
      <c r="B555" s="54"/>
      <c r="C555" s="47">
        <f t="shared" si="80"/>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1"/>
        <v>0</v>
      </c>
      <c r="Y555" s="255">
        <f t="shared" si="81"/>
        <v>0</v>
      </c>
      <c r="Z555" s="97">
        <v>0</v>
      </c>
      <c r="AA555" s="255">
        <f t="shared" si="82"/>
        <v>0</v>
      </c>
      <c r="AB555" s="255">
        <f t="shared" si="82"/>
        <v>0</v>
      </c>
      <c r="AC555" s="76"/>
      <c r="AD555" s="97"/>
      <c r="AE555" s="76"/>
      <c r="AF555" s="97">
        <v>1</v>
      </c>
      <c r="AG555" s="97">
        <v>1</v>
      </c>
      <c r="AH555" s="73"/>
      <c r="AI555" s="57"/>
      <c r="AJ555" s="45"/>
      <c r="AK555" s="45"/>
      <c r="AL555" s="45"/>
    </row>
    <row r="556" spans="1:38" hidden="1" outlineLevel="2" x14ac:dyDescent="0.25">
      <c r="A556" s="45"/>
      <c r="B556" s="54"/>
      <c r="C556" s="47">
        <f t="shared" si="80"/>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1"/>
        <v>0</v>
      </c>
      <c r="Y556" s="255">
        <f t="shared" si="81"/>
        <v>0</v>
      </c>
      <c r="Z556" s="97">
        <v>0</v>
      </c>
      <c r="AA556" s="255">
        <f t="shared" si="82"/>
        <v>0</v>
      </c>
      <c r="AB556" s="255">
        <f t="shared" si="82"/>
        <v>0</v>
      </c>
      <c r="AC556" s="76"/>
      <c r="AD556" s="97"/>
      <c r="AE556" s="76"/>
      <c r="AF556" s="97">
        <v>1</v>
      </c>
      <c r="AG556" s="97">
        <v>1</v>
      </c>
      <c r="AH556" s="73"/>
      <c r="AI556" s="57"/>
      <c r="AJ556" s="45"/>
      <c r="AK556" s="45"/>
      <c r="AL556" s="45"/>
    </row>
    <row r="557" spans="1:38" hidden="1" outlineLevel="2" x14ac:dyDescent="0.25">
      <c r="A557" s="45"/>
      <c r="B557" s="54"/>
      <c r="C557" s="47">
        <f t="shared" si="80"/>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1"/>
        <v>0</v>
      </c>
      <c r="Y557" s="255">
        <f t="shared" si="81"/>
        <v>0</v>
      </c>
      <c r="Z557" s="97">
        <v>0</v>
      </c>
      <c r="AA557" s="255">
        <f t="shared" si="82"/>
        <v>0</v>
      </c>
      <c r="AB557" s="255">
        <f t="shared" si="82"/>
        <v>0</v>
      </c>
      <c r="AC557" s="76"/>
      <c r="AD557" s="97"/>
      <c r="AE557" s="76"/>
      <c r="AF557" s="97">
        <v>1</v>
      </c>
      <c r="AG557" s="97">
        <v>1</v>
      </c>
      <c r="AH557" s="73"/>
      <c r="AI557" s="57"/>
      <c r="AJ557" s="45"/>
      <c r="AK557" s="45"/>
      <c r="AL557" s="45"/>
    </row>
    <row r="558" spans="1:38" hidden="1" outlineLevel="2" x14ac:dyDescent="0.25">
      <c r="A558" s="45"/>
      <c r="B558" s="54"/>
      <c r="C558" s="47">
        <f t="shared" si="80"/>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1"/>
        <v>-0.2</v>
      </c>
      <c r="Y558" s="255">
        <f t="shared" si="81"/>
        <v>-0.2</v>
      </c>
      <c r="Z558" s="97">
        <f>Z552</f>
        <v>-0.2</v>
      </c>
      <c r="AA558" s="255">
        <f t="shared" si="82"/>
        <v>-0.2</v>
      </c>
      <c r="AB558" s="255">
        <f t="shared" si="82"/>
        <v>-0.2</v>
      </c>
      <c r="AC558" s="76"/>
      <c r="AD558" s="97"/>
      <c r="AE558" s="76"/>
      <c r="AF558" s="97">
        <v>1</v>
      </c>
      <c r="AG558" s="97">
        <v>1</v>
      </c>
      <c r="AH558" s="73"/>
      <c r="AI558" s="57"/>
      <c r="AJ558" s="45"/>
      <c r="AK558" s="45"/>
      <c r="AL558" s="45"/>
    </row>
    <row r="559" spans="1:38" hidden="1" outlineLevel="2" x14ac:dyDescent="0.25">
      <c r="A559" s="45"/>
      <c r="B559" s="54"/>
      <c r="C559" s="47">
        <f t="shared" si="80"/>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2"/>
        <v>0</v>
      </c>
      <c r="Y559" s="255">
        <f t="shared" si="82"/>
        <v>0</v>
      </c>
      <c r="Z559" s="255">
        <f t="shared" si="82"/>
        <v>0</v>
      </c>
      <c r="AA559" s="255">
        <f t="shared" si="82"/>
        <v>0</v>
      </c>
      <c r="AB559" s="255">
        <f t="shared" si="82"/>
        <v>0</v>
      </c>
      <c r="AC559" s="76"/>
      <c r="AD559" s="97"/>
      <c r="AE559" s="76"/>
      <c r="AF559" s="97">
        <v>1</v>
      </c>
      <c r="AG559" s="97">
        <v>1</v>
      </c>
      <c r="AH559" s="73"/>
      <c r="AI559" s="57"/>
      <c r="AJ559" s="45"/>
      <c r="AK559" s="45"/>
      <c r="AL559" s="45"/>
    </row>
    <row r="560" spans="1:38" hidden="1" outlineLevel="2" x14ac:dyDescent="0.25">
      <c r="A560" s="45"/>
      <c r="B560" s="54"/>
      <c r="C560" s="47">
        <f t="shared" si="80"/>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2"/>
        <v>0</v>
      </c>
      <c r="Y560" s="255">
        <f t="shared" si="82"/>
        <v>0</v>
      </c>
      <c r="Z560" s="255">
        <f t="shared" si="82"/>
        <v>0</v>
      </c>
      <c r="AA560" s="255">
        <f t="shared" si="82"/>
        <v>0</v>
      </c>
      <c r="AB560" s="255">
        <f t="shared" si="82"/>
        <v>0</v>
      </c>
      <c r="AC560" s="76"/>
      <c r="AD560" s="97"/>
      <c r="AE560" s="76"/>
      <c r="AF560" s="97">
        <v>1</v>
      </c>
      <c r="AG560" s="97">
        <v>1</v>
      </c>
      <c r="AH560" s="73"/>
      <c r="AI560" s="57"/>
      <c r="AJ560" s="45"/>
      <c r="AK560" s="45"/>
      <c r="AL560" s="45"/>
    </row>
    <row r="561" spans="1:38" hidden="1" outlineLevel="2" collapsed="1" x14ac:dyDescent="0.25">
      <c r="A561" s="45"/>
      <c r="B561" s="54"/>
      <c r="C561" s="47">
        <f t="shared" si="80"/>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2"/>
        <v>0</v>
      </c>
      <c r="Y561" s="255">
        <f t="shared" si="82"/>
        <v>0</v>
      </c>
      <c r="Z561" s="255">
        <f t="shared" si="82"/>
        <v>0</v>
      </c>
      <c r="AA561" s="255">
        <f t="shared" si="82"/>
        <v>0</v>
      </c>
      <c r="AB561" s="255">
        <f t="shared" si="82"/>
        <v>0</v>
      </c>
      <c r="AC561" s="76"/>
      <c r="AD561" s="97"/>
      <c r="AE561" s="76"/>
      <c r="AF561" s="97">
        <v>1</v>
      </c>
      <c r="AG561" s="97">
        <v>1</v>
      </c>
      <c r="AH561" s="73"/>
      <c r="AI561" s="57"/>
      <c r="AJ561" s="45"/>
      <c r="AK561" s="45"/>
      <c r="AL561" s="45"/>
    </row>
    <row r="562" spans="1:38" hidden="1" outlineLevel="3" x14ac:dyDescent="0.25">
      <c r="A562" s="45"/>
      <c r="B562" s="54"/>
      <c r="C562" s="47">
        <f t="shared" si="80"/>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2"/>
        <v>0</v>
      </c>
      <c r="Y562" s="255">
        <f t="shared" si="82"/>
        <v>0</v>
      </c>
      <c r="Z562" s="255">
        <f t="shared" si="82"/>
        <v>0</v>
      </c>
      <c r="AA562" s="255">
        <f t="shared" si="82"/>
        <v>0</v>
      </c>
      <c r="AB562" s="255">
        <f t="shared" si="82"/>
        <v>0</v>
      </c>
      <c r="AC562" s="76"/>
      <c r="AD562" s="97"/>
      <c r="AE562" s="76"/>
      <c r="AF562" s="97">
        <v>1</v>
      </c>
      <c r="AG562" s="97">
        <v>1</v>
      </c>
      <c r="AH562" s="73"/>
      <c r="AI562" s="57"/>
      <c r="AJ562" s="45"/>
      <c r="AK562" s="45"/>
      <c r="AL562" s="45"/>
    </row>
    <row r="563" spans="1:38" hidden="1" outlineLevel="3" x14ac:dyDescent="0.25">
      <c r="A563" s="45"/>
      <c r="B563" s="54"/>
      <c r="C563" s="47">
        <f t="shared" si="80"/>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2"/>
        <v>0</v>
      </c>
      <c r="Y563" s="255">
        <f t="shared" si="82"/>
        <v>0</v>
      </c>
      <c r="Z563" s="255">
        <f t="shared" si="82"/>
        <v>0</v>
      </c>
      <c r="AA563" s="255">
        <f t="shared" si="82"/>
        <v>0</v>
      </c>
      <c r="AB563" s="255">
        <f t="shared" si="82"/>
        <v>0</v>
      </c>
      <c r="AC563" s="76"/>
      <c r="AD563" s="97"/>
      <c r="AE563" s="76"/>
      <c r="AF563" s="97">
        <v>1</v>
      </c>
      <c r="AG563" s="97">
        <v>1</v>
      </c>
      <c r="AH563" s="73"/>
      <c r="AI563" s="57"/>
      <c r="AJ563" s="45"/>
      <c r="AK563" s="45"/>
      <c r="AL563" s="45"/>
    </row>
    <row r="564" spans="1:38" hidden="1" outlineLevel="3" x14ac:dyDescent="0.25">
      <c r="A564" s="45"/>
      <c r="B564" s="54"/>
      <c r="C564" s="47">
        <f t="shared" si="80"/>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2"/>
        <v>0</v>
      </c>
      <c r="Y564" s="255">
        <f t="shared" si="82"/>
        <v>0</v>
      </c>
      <c r="Z564" s="255">
        <f t="shared" si="82"/>
        <v>0</v>
      </c>
      <c r="AA564" s="255">
        <f t="shared" si="82"/>
        <v>0</v>
      </c>
      <c r="AB564" s="255">
        <f t="shared" si="82"/>
        <v>0</v>
      </c>
      <c r="AC564" s="76"/>
      <c r="AD564" s="97"/>
      <c r="AE564" s="76"/>
      <c r="AF564" s="97">
        <v>1</v>
      </c>
      <c r="AG564" s="97">
        <v>1</v>
      </c>
      <c r="AH564" s="73"/>
      <c r="AI564" s="57"/>
      <c r="AJ564" s="45"/>
      <c r="AK564" s="45"/>
      <c r="AL564" s="45"/>
    </row>
    <row r="565" spans="1:38" hidden="1" outlineLevel="3" x14ac:dyDescent="0.25">
      <c r="A565" s="45"/>
      <c r="B565" s="54"/>
      <c r="C565" s="47">
        <f t="shared" si="80"/>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2"/>
        <v>0</v>
      </c>
      <c r="Y565" s="255">
        <f t="shared" si="82"/>
        <v>0</v>
      </c>
      <c r="Z565" s="255">
        <f t="shared" si="82"/>
        <v>0</v>
      </c>
      <c r="AA565" s="255">
        <f t="shared" si="82"/>
        <v>0</v>
      </c>
      <c r="AB565" s="255">
        <f t="shared" si="82"/>
        <v>0</v>
      </c>
      <c r="AC565" s="76"/>
      <c r="AD565" s="97"/>
      <c r="AE565" s="76"/>
      <c r="AF565" s="97">
        <v>1</v>
      </c>
      <c r="AG565" s="97">
        <v>1</v>
      </c>
      <c r="AH565" s="73"/>
      <c r="AI565" s="57"/>
      <c r="AJ565" s="45"/>
      <c r="AK565" s="45"/>
      <c r="AL565" s="45"/>
    </row>
    <row r="566" spans="1:38" hidden="1" outlineLevel="3" x14ac:dyDescent="0.25">
      <c r="A566" s="45"/>
      <c r="B566" s="54"/>
      <c r="C566" s="47">
        <f t="shared" si="80"/>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2"/>
        <v>0</v>
      </c>
      <c r="Y566" s="255">
        <f t="shared" si="82"/>
        <v>0</v>
      </c>
      <c r="Z566" s="255">
        <f t="shared" si="82"/>
        <v>0</v>
      </c>
      <c r="AA566" s="255">
        <f t="shared" si="82"/>
        <v>0</v>
      </c>
      <c r="AB566" s="255">
        <f t="shared" si="82"/>
        <v>0</v>
      </c>
      <c r="AC566" s="76"/>
      <c r="AD566" s="97"/>
      <c r="AE566" s="76"/>
      <c r="AF566" s="97">
        <v>1</v>
      </c>
      <c r="AG566" s="97">
        <v>1</v>
      </c>
      <c r="AH566" s="73"/>
      <c r="AI566" s="57"/>
      <c r="AJ566" s="45"/>
      <c r="AK566" s="45"/>
      <c r="AL566" s="45"/>
    </row>
    <row r="567" spans="1:38" hidden="1" outlineLevel="2" x14ac:dyDescent="0.25">
      <c r="A567" s="45"/>
      <c r="B567" s="54"/>
      <c r="C567" s="47">
        <f t="shared" si="80"/>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2"/>
        <v>0</v>
      </c>
      <c r="Y567" s="255">
        <f t="shared" si="82"/>
        <v>0</v>
      </c>
      <c r="Z567" s="255">
        <f t="shared" si="82"/>
        <v>0</v>
      </c>
      <c r="AA567" s="255">
        <f t="shared" si="82"/>
        <v>0</v>
      </c>
      <c r="AB567" s="255">
        <f t="shared" si="82"/>
        <v>0</v>
      </c>
      <c r="AC567" s="76"/>
      <c r="AD567" s="97"/>
      <c r="AE567" s="76"/>
      <c r="AF567" s="97">
        <v>1</v>
      </c>
      <c r="AG567" s="97">
        <v>1</v>
      </c>
      <c r="AH567" s="73"/>
      <c r="AI567" s="57"/>
      <c r="AJ567" s="45"/>
      <c r="AK567" s="45"/>
      <c r="AL567" s="45"/>
    </row>
    <row r="568" spans="1:38" hidden="1" outlineLevel="2" x14ac:dyDescent="0.25">
      <c r="A568" s="45"/>
      <c r="B568" s="54"/>
      <c r="C568" s="47">
        <f t="shared" si="80"/>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2"/>
        <v>0</v>
      </c>
      <c r="Y568" s="255">
        <f t="shared" si="82"/>
        <v>0</v>
      </c>
      <c r="Z568" s="255">
        <f t="shared" si="82"/>
        <v>0</v>
      </c>
      <c r="AA568" s="255">
        <f t="shared" si="82"/>
        <v>0</v>
      </c>
      <c r="AB568" s="255">
        <f t="shared" si="82"/>
        <v>0</v>
      </c>
      <c r="AC568" s="76"/>
      <c r="AD568" s="97"/>
      <c r="AE568" s="76"/>
      <c r="AF568" s="97">
        <v>1</v>
      </c>
      <c r="AG568" s="97">
        <v>1</v>
      </c>
      <c r="AH568" s="73"/>
      <c r="AI568" s="57"/>
      <c r="AJ568" s="45"/>
      <c r="AK568" s="45"/>
      <c r="AL568" s="45"/>
    </row>
    <row r="569" spans="1:38" hidden="1" outlineLevel="2" collapsed="1" x14ac:dyDescent="0.25">
      <c r="A569" s="45"/>
      <c r="B569" s="54"/>
      <c r="C569" s="47">
        <f t="shared" si="80"/>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2"/>
        <v>0</v>
      </c>
      <c r="Y569" s="255">
        <f t="shared" si="82"/>
        <v>0</v>
      </c>
      <c r="Z569" s="255">
        <f t="shared" si="82"/>
        <v>0</v>
      </c>
      <c r="AA569" s="255">
        <f t="shared" si="82"/>
        <v>0</v>
      </c>
      <c r="AB569" s="255">
        <f t="shared" si="82"/>
        <v>0</v>
      </c>
      <c r="AC569" s="76"/>
      <c r="AD569" s="97"/>
      <c r="AE569" s="76"/>
      <c r="AF569" s="97">
        <v>1</v>
      </c>
      <c r="AG569" s="97">
        <v>1</v>
      </c>
      <c r="AH569" s="73"/>
      <c r="AI569" s="57"/>
      <c r="AJ569" s="45"/>
      <c r="AK569" s="45"/>
      <c r="AL569" s="45"/>
    </row>
    <row r="570" spans="1:38" hidden="1" outlineLevel="3" x14ac:dyDescent="0.25">
      <c r="A570" s="45"/>
      <c r="B570" s="54"/>
      <c r="C570" s="47">
        <f t="shared" si="80"/>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2"/>
        <v>0</v>
      </c>
      <c r="Y570" s="255">
        <f t="shared" si="82"/>
        <v>0</v>
      </c>
      <c r="Z570" s="255">
        <f t="shared" si="82"/>
        <v>0</v>
      </c>
      <c r="AA570" s="255">
        <f t="shared" si="82"/>
        <v>0</v>
      </c>
      <c r="AB570" s="255">
        <f t="shared" si="82"/>
        <v>0</v>
      </c>
      <c r="AC570" s="76"/>
      <c r="AD570" s="97"/>
      <c r="AE570" s="76"/>
      <c r="AF570" s="97">
        <v>1</v>
      </c>
      <c r="AG570" s="97">
        <v>1</v>
      </c>
      <c r="AH570" s="73"/>
      <c r="AI570" s="57"/>
      <c r="AJ570" s="45"/>
      <c r="AK570" s="45"/>
      <c r="AL570" s="45"/>
    </row>
    <row r="571" spans="1:38" hidden="1" outlineLevel="3" x14ac:dyDescent="0.25">
      <c r="A571" s="45"/>
      <c r="B571" s="54"/>
      <c r="C571" s="47">
        <f t="shared" si="80"/>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2"/>
        <v>0</v>
      </c>
      <c r="Y571" s="255">
        <f t="shared" si="82"/>
        <v>0</v>
      </c>
      <c r="Z571" s="255">
        <f t="shared" si="82"/>
        <v>0</v>
      </c>
      <c r="AA571" s="255">
        <f t="shared" si="82"/>
        <v>0</v>
      </c>
      <c r="AB571" s="255">
        <f t="shared" si="82"/>
        <v>0</v>
      </c>
      <c r="AC571" s="76"/>
      <c r="AD571" s="97"/>
      <c r="AE571" s="76"/>
      <c r="AF571" s="97">
        <v>1</v>
      </c>
      <c r="AG571" s="97">
        <v>1</v>
      </c>
      <c r="AH571" s="73"/>
      <c r="AI571" s="57"/>
      <c r="AJ571" s="45"/>
      <c r="AK571" s="45"/>
      <c r="AL571" s="45"/>
    </row>
    <row r="572" spans="1:38" hidden="1" outlineLevel="3" x14ac:dyDescent="0.25">
      <c r="A572" s="45"/>
      <c r="B572" s="54"/>
      <c r="C572" s="47">
        <f t="shared" si="80"/>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2"/>
        <v>0</v>
      </c>
      <c r="Y572" s="255">
        <f t="shared" si="82"/>
        <v>0</v>
      </c>
      <c r="Z572" s="255">
        <f t="shared" si="82"/>
        <v>0</v>
      </c>
      <c r="AA572" s="255">
        <f t="shared" si="82"/>
        <v>0</v>
      </c>
      <c r="AB572" s="255">
        <f t="shared" si="82"/>
        <v>0</v>
      </c>
      <c r="AC572" s="76"/>
      <c r="AD572" s="97"/>
      <c r="AE572" s="76"/>
      <c r="AF572" s="97">
        <v>1</v>
      </c>
      <c r="AG572" s="97">
        <v>1</v>
      </c>
      <c r="AH572" s="73"/>
      <c r="AI572" s="57"/>
      <c r="AJ572" s="45"/>
      <c r="AK572" s="45"/>
      <c r="AL572" s="45"/>
    </row>
    <row r="573" spans="1:38" hidden="1" outlineLevel="3" x14ac:dyDescent="0.25">
      <c r="A573" s="45"/>
      <c r="B573" s="54"/>
      <c r="C573" s="47">
        <f t="shared" si="80"/>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2"/>
        <v>0</v>
      </c>
      <c r="Y573" s="255">
        <f t="shared" si="82"/>
        <v>0</v>
      </c>
      <c r="Z573" s="255">
        <f t="shared" si="82"/>
        <v>0</v>
      </c>
      <c r="AA573" s="255">
        <f t="shared" si="82"/>
        <v>0</v>
      </c>
      <c r="AB573" s="255">
        <f t="shared" si="82"/>
        <v>0</v>
      </c>
      <c r="AC573" s="76"/>
      <c r="AD573" s="97"/>
      <c r="AE573" s="76"/>
      <c r="AF573" s="97">
        <v>1</v>
      </c>
      <c r="AG573" s="97">
        <v>1</v>
      </c>
      <c r="AH573" s="73"/>
      <c r="AI573" s="57"/>
      <c r="AJ573" s="45"/>
      <c r="AK573" s="45"/>
      <c r="AL573" s="45"/>
    </row>
    <row r="574" spans="1:38" hidden="1" outlineLevel="3" x14ac:dyDescent="0.25">
      <c r="A574" s="45"/>
      <c r="B574" s="54"/>
      <c r="C574" s="47">
        <f t="shared" si="80"/>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2"/>
        <v>0</v>
      </c>
      <c r="Y574" s="255">
        <f t="shared" si="82"/>
        <v>0</v>
      </c>
      <c r="Z574" s="255">
        <f t="shared" si="82"/>
        <v>0</v>
      </c>
      <c r="AA574" s="255">
        <f t="shared" si="82"/>
        <v>0</v>
      </c>
      <c r="AB574" s="255">
        <f t="shared" si="82"/>
        <v>0</v>
      </c>
      <c r="AC574" s="76"/>
      <c r="AD574" s="97"/>
      <c r="AE574" s="76"/>
      <c r="AF574" s="97">
        <v>1</v>
      </c>
      <c r="AG574" s="97">
        <v>1</v>
      </c>
      <c r="AH574" s="73"/>
      <c r="AI574" s="57"/>
      <c r="AJ574" s="45"/>
      <c r="AK574" s="45"/>
      <c r="AL574" s="45"/>
    </row>
    <row r="575" spans="1:38" hidden="1" outlineLevel="3" x14ac:dyDescent="0.25">
      <c r="A575" s="45"/>
      <c r="B575" s="54"/>
      <c r="C575" s="47">
        <f t="shared" si="80"/>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80"/>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0"/>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0"/>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0"/>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0"/>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0"/>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0"/>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2" x14ac:dyDescent="0.25">
      <c r="A583" s="45"/>
      <c r="B583" s="54"/>
      <c r="C583" s="47">
        <f t="shared" si="80"/>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2" collapsed="1" x14ac:dyDescent="0.25">
      <c r="A584" s="45"/>
      <c r="B584" s="54"/>
      <c r="C584" s="47">
        <f t="shared" si="80"/>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80"/>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0"/>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0"/>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0"/>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0"/>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0"/>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0"/>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0"/>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0"/>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0"/>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0"/>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0"/>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0"/>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0"/>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2" x14ac:dyDescent="0.25">
      <c r="A599" s="45"/>
      <c r="B599" s="54"/>
      <c r="C599" s="47">
        <f t="shared" si="80"/>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2" collapsed="1" x14ac:dyDescent="0.25">
      <c r="A600" s="45"/>
      <c r="B600" s="54"/>
      <c r="C600" s="47">
        <f t="shared" si="80"/>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0"/>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0"/>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0"/>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0"/>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0"/>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0"/>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hidden="1" outlineLevel="2" x14ac:dyDescent="0.25">
      <c r="A607" s="45"/>
      <c r="B607" s="54"/>
      <c r="C607" s="47">
        <f t="shared" si="80"/>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hidden="1" outlineLevel="2" x14ac:dyDescent="0.25">
      <c r="A608" s="45"/>
      <c r="B608" s="54"/>
      <c r="C608" s="47">
        <f t="shared" si="80"/>
        <v>3</v>
      </c>
      <c r="D608" s="73"/>
      <c r="E608" s="70"/>
      <c r="F608" s="70" t="s">
        <v>2792</v>
      </c>
      <c r="G608" s="73"/>
      <c r="H608" s="76" t="s">
        <v>2704</v>
      </c>
      <c r="I608" s="96">
        <v>2</v>
      </c>
      <c r="J608" s="96"/>
      <c r="K608" s="76"/>
      <c r="L608" s="76"/>
      <c r="M608" s="76"/>
      <c r="N608" s="76"/>
      <c r="O608" s="76"/>
      <c r="P608" s="76"/>
      <c r="Q608" s="76"/>
      <c r="R608" s="76"/>
      <c r="S608" s="76"/>
      <c r="T608" s="76"/>
      <c r="U608" s="97">
        <f t="shared" ref="U608:U614" si="83">Y608-($I608*-0.3347)</f>
        <v>0.78186</v>
      </c>
      <c r="V608" s="255">
        <f t="shared" ref="V608:V614" si="84">U608</f>
        <v>0.78186</v>
      </c>
      <c r="W608" s="255">
        <f t="shared" ref="W608:W614" si="85">V608</f>
        <v>0.78186</v>
      </c>
      <c r="X608" s="255">
        <f t="shared" ref="X608:X614" si="86">Y608</f>
        <v>0.11246</v>
      </c>
      <c r="Y608" s="97">
        <f t="shared" ref="Y608:Y614" si="87">-($I608*-0.05623)</f>
        <v>0.11246</v>
      </c>
      <c r="Z608" s="255">
        <f t="shared" ref="Z608:Z614" si="88">Y608</f>
        <v>0.11246</v>
      </c>
      <c r="AA608" s="255">
        <f t="shared" ref="AA608:AA614" si="89">Z608</f>
        <v>0.11246</v>
      </c>
      <c r="AB608" s="255">
        <f t="shared" ref="AB608:AB614" si="90">AA608</f>
        <v>0.11246</v>
      </c>
      <c r="AC608" s="76"/>
      <c r="AD608" s="76"/>
      <c r="AE608" s="76"/>
      <c r="AF608" s="97">
        <v>1</v>
      </c>
      <c r="AG608" s="97">
        <v>1</v>
      </c>
      <c r="AH608" s="73"/>
      <c r="AI608" s="57"/>
      <c r="AJ608" s="45"/>
      <c r="AK608" s="45"/>
      <c r="AL608" s="45"/>
    </row>
    <row r="609" spans="1:38" hidden="1" outlineLevel="2" x14ac:dyDescent="0.25">
      <c r="A609" s="45"/>
      <c r="B609" s="54"/>
      <c r="C609" s="47">
        <f t="shared" si="80"/>
        <v>3</v>
      </c>
      <c r="D609" s="73"/>
      <c r="E609" s="70"/>
      <c r="F609" s="70" t="s">
        <v>2793</v>
      </c>
      <c r="G609" s="73"/>
      <c r="H609" s="76" t="s">
        <v>2705</v>
      </c>
      <c r="I609" s="96">
        <v>3</v>
      </c>
      <c r="J609" s="96"/>
      <c r="K609" s="76"/>
      <c r="L609" s="76"/>
      <c r="M609" s="76"/>
      <c r="N609" s="76"/>
      <c r="O609" s="76"/>
      <c r="P609" s="76"/>
      <c r="Q609" s="76"/>
      <c r="R609" s="76"/>
      <c r="S609" s="76"/>
      <c r="T609" s="76"/>
      <c r="U609" s="97">
        <f t="shared" si="83"/>
        <v>1.17279</v>
      </c>
      <c r="V609" s="255">
        <f t="shared" si="84"/>
        <v>1.17279</v>
      </c>
      <c r="W609" s="255">
        <f t="shared" si="85"/>
        <v>1.17279</v>
      </c>
      <c r="X609" s="255">
        <f t="shared" si="86"/>
        <v>0.16869000000000001</v>
      </c>
      <c r="Y609" s="97">
        <f t="shared" si="87"/>
        <v>0.16869000000000001</v>
      </c>
      <c r="Z609" s="255">
        <f t="shared" si="88"/>
        <v>0.16869000000000001</v>
      </c>
      <c r="AA609" s="255">
        <f t="shared" si="89"/>
        <v>0.16869000000000001</v>
      </c>
      <c r="AB609" s="255">
        <f t="shared" si="90"/>
        <v>0.16869000000000001</v>
      </c>
      <c r="AC609" s="76"/>
      <c r="AD609" s="76"/>
      <c r="AE609" s="76"/>
      <c r="AF609" s="97">
        <v>1</v>
      </c>
      <c r="AG609" s="97">
        <v>1</v>
      </c>
      <c r="AH609" s="73"/>
      <c r="AI609" s="57"/>
      <c r="AJ609" s="45"/>
      <c r="AK609" s="45"/>
      <c r="AL609" s="45"/>
    </row>
    <row r="610" spans="1:38" hidden="1" outlineLevel="2" x14ac:dyDescent="0.25">
      <c r="A610" s="45"/>
      <c r="B610" s="54"/>
      <c r="C610" s="47">
        <f t="shared" si="80"/>
        <v>3</v>
      </c>
      <c r="D610" s="73"/>
      <c r="E610" s="70"/>
      <c r="F610" s="70" t="s">
        <v>2794</v>
      </c>
      <c r="G610" s="73"/>
      <c r="H610" s="76" t="s">
        <v>2706</v>
      </c>
      <c r="I610" s="96">
        <v>4</v>
      </c>
      <c r="J610" s="96"/>
      <c r="K610" s="76"/>
      <c r="L610" s="76"/>
      <c r="M610" s="76"/>
      <c r="N610" s="76"/>
      <c r="O610" s="76"/>
      <c r="P610" s="76"/>
      <c r="Q610" s="76"/>
      <c r="R610" s="76"/>
      <c r="S610" s="76"/>
      <c r="T610" s="76"/>
      <c r="U610" s="97">
        <f t="shared" si="83"/>
        <v>1.56372</v>
      </c>
      <c r="V610" s="255">
        <f t="shared" si="84"/>
        <v>1.56372</v>
      </c>
      <c r="W610" s="255">
        <f t="shared" si="85"/>
        <v>1.56372</v>
      </c>
      <c r="X610" s="255">
        <f t="shared" si="86"/>
        <v>0.22492000000000001</v>
      </c>
      <c r="Y610" s="97">
        <f t="shared" si="87"/>
        <v>0.22492000000000001</v>
      </c>
      <c r="Z610" s="255">
        <f t="shared" si="88"/>
        <v>0.22492000000000001</v>
      </c>
      <c r="AA610" s="255">
        <f t="shared" si="89"/>
        <v>0.22492000000000001</v>
      </c>
      <c r="AB610" s="255">
        <f t="shared" si="90"/>
        <v>0.22492000000000001</v>
      </c>
      <c r="AC610" s="76"/>
      <c r="AD610" s="76"/>
      <c r="AE610" s="76"/>
      <c r="AF610" s="97">
        <v>1</v>
      </c>
      <c r="AG610" s="97">
        <v>1</v>
      </c>
      <c r="AH610" s="73"/>
      <c r="AI610" s="57"/>
      <c r="AJ610" s="45"/>
      <c r="AK610" s="45"/>
      <c r="AL610" s="45"/>
    </row>
    <row r="611" spans="1:38" hidden="1" outlineLevel="2" x14ac:dyDescent="0.25">
      <c r="A611" s="45"/>
      <c r="B611" s="54"/>
      <c r="C611" s="47">
        <f t="shared" si="80"/>
        <v>3</v>
      </c>
      <c r="D611" s="73"/>
      <c r="E611" s="70"/>
      <c r="F611" s="70" t="s">
        <v>2795</v>
      </c>
      <c r="G611" s="73"/>
      <c r="H611" s="76" t="s">
        <v>2707</v>
      </c>
      <c r="I611" s="96">
        <v>5</v>
      </c>
      <c r="J611" s="96"/>
      <c r="K611" s="76"/>
      <c r="L611" s="76"/>
      <c r="M611" s="76"/>
      <c r="N611" s="76"/>
      <c r="O611" s="76"/>
      <c r="P611" s="76"/>
      <c r="Q611" s="76"/>
      <c r="R611" s="76"/>
      <c r="S611" s="76"/>
      <c r="T611" s="76"/>
      <c r="U611" s="97">
        <f t="shared" si="83"/>
        <v>1.95465</v>
      </c>
      <c r="V611" s="255">
        <f t="shared" si="84"/>
        <v>1.95465</v>
      </c>
      <c r="W611" s="255">
        <f t="shared" si="85"/>
        <v>1.95465</v>
      </c>
      <c r="X611" s="255">
        <f t="shared" si="86"/>
        <v>0.28115000000000001</v>
      </c>
      <c r="Y611" s="97">
        <f t="shared" si="87"/>
        <v>0.28115000000000001</v>
      </c>
      <c r="Z611" s="255">
        <f t="shared" si="88"/>
        <v>0.28115000000000001</v>
      </c>
      <c r="AA611" s="255">
        <f t="shared" si="89"/>
        <v>0.28115000000000001</v>
      </c>
      <c r="AB611" s="255">
        <f t="shared" si="90"/>
        <v>0.28115000000000001</v>
      </c>
      <c r="AC611" s="76"/>
      <c r="AD611" s="76"/>
      <c r="AE611" s="76"/>
      <c r="AF611" s="97">
        <v>1</v>
      </c>
      <c r="AG611" s="97">
        <v>1</v>
      </c>
      <c r="AH611" s="73"/>
      <c r="AI611" s="57"/>
      <c r="AJ611" s="45"/>
      <c r="AK611" s="45"/>
      <c r="AL611" s="45"/>
    </row>
    <row r="612" spans="1:38" hidden="1" outlineLevel="2" x14ac:dyDescent="0.25">
      <c r="A612" s="45"/>
      <c r="B612" s="54"/>
      <c r="C612" s="47">
        <f t="shared" si="80"/>
        <v>3</v>
      </c>
      <c r="D612" s="73"/>
      <c r="E612" s="70"/>
      <c r="F612" s="70" t="s">
        <v>2796</v>
      </c>
      <c r="G612" s="73"/>
      <c r="H612" s="76" t="s">
        <v>2708</v>
      </c>
      <c r="I612" s="96">
        <v>6</v>
      </c>
      <c r="J612" s="96"/>
      <c r="K612" s="76"/>
      <c r="L612" s="76"/>
      <c r="M612" s="76"/>
      <c r="N612" s="76"/>
      <c r="O612" s="76"/>
      <c r="P612" s="76"/>
      <c r="Q612" s="76"/>
      <c r="R612" s="76"/>
      <c r="S612" s="76"/>
      <c r="T612" s="76"/>
      <c r="U612" s="97">
        <f t="shared" si="83"/>
        <v>2.34558</v>
      </c>
      <c r="V612" s="255">
        <f t="shared" si="84"/>
        <v>2.34558</v>
      </c>
      <c r="W612" s="255">
        <f t="shared" si="85"/>
        <v>2.34558</v>
      </c>
      <c r="X612" s="255">
        <f t="shared" si="86"/>
        <v>0.33738000000000001</v>
      </c>
      <c r="Y612" s="97">
        <f t="shared" si="87"/>
        <v>0.33738000000000001</v>
      </c>
      <c r="Z612" s="255">
        <f t="shared" si="88"/>
        <v>0.33738000000000001</v>
      </c>
      <c r="AA612" s="255">
        <f t="shared" si="89"/>
        <v>0.33738000000000001</v>
      </c>
      <c r="AB612" s="255">
        <f t="shared" si="90"/>
        <v>0.33738000000000001</v>
      </c>
      <c r="AC612" s="76"/>
      <c r="AD612" s="76"/>
      <c r="AE612" s="76"/>
      <c r="AF612" s="97">
        <v>1</v>
      </c>
      <c r="AG612" s="97">
        <v>1</v>
      </c>
      <c r="AH612" s="73"/>
      <c r="AI612" s="57"/>
      <c r="AJ612" s="45"/>
      <c r="AK612" s="45"/>
      <c r="AL612" s="45"/>
    </row>
    <row r="613" spans="1:38" hidden="1" outlineLevel="2" x14ac:dyDescent="0.25">
      <c r="A613" s="45"/>
      <c r="B613" s="54"/>
      <c r="C613" s="47">
        <f t="shared" si="80"/>
        <v>3</v>
      </c>
      <c r="D613" s="73"/>
      <c r="E613" s="70"/>
      <c r="F613" s="70" t="s">
        <v>2797</v>
      </c>
      <c r="G613" s="73"/>
      <c r="H613" s="76" t="s">
        <v>2709</v>
      </c>
      <c r="I613" s="96">
        <v>7</v>
      </c>
      <c r="J613" s="96"/>
      <c r="K613" s="76"/>
      <c r="L613" s="76"/>
      <c r="M613" s="76"/>
      <c r="N613" s="76"/>
      <c r="O613" s="76"/>
      <c r="P613" s="76"/>
      <c r="Q613" s="76"/>
      <c r="R613" s="76"/>
      <c r="S613" s="76"/>
      <c r="T613" s="76"/>
      <c r="U613" s="97">
        <f t="shared" si="83"/>
        <v>2.73651</v>
      </c>
      <c r="V613" s="255">
        <f t="shared" si="84"/>
        <v>2.73651</v>
      </c>
      <c r="W613" s="255">
        <f t="shared" si="85"/>
        <v>2.73651</v>
      </c>
      <c r="X613" s="255">
        <f t="shared" si="86"/>
        <v>0.39361000000000002</v>
      </c>
      <c r="Y613" s="97">
        <f t="shared" si="87"/>
        <v>0.39361000000000002</v>
      </c>
      <c r="Z613" s="255">
        <f t="shared" si="88"/>
        <v>0.39361000000000002</v>
      </c>
      <c r="AA613" s="255">
        <f t="shared" si="89"/>
        <v>0.39361000000000002</v>
      </c>
      <c r="AB613" s="255">
        <f t="shared" si="90"/>
        <v>0.39361000000000002</v>
      </c>
      <c r="AC613" s="76"/>
      <c r="AD613" s="76"/>
      <c r="AE613" s="76"/>
      <c r="AF613" s="97">
        <v>1</v>
      </c>
      <c r="AG613" s="97">
        <v>1</v>
      </c>
      <c r="AH613" s="73"/>
      <c r="AI613" s="57"/>
      <c r="AJ613" s="45"/>
      <c r="AK613" s="45"/>
      <c r="AL613" s="45"/>
    </row>
    <row r="614" spans="1:38" hidden="1" outlineLevel="2" x14ac:dyDescent="0.25">
      <c r="A614" s="45"/>
      <c r="B614" s="54"/>
      <c r="C614" s="47">
        <f t="shared" si="80"/>
        <v>3</v>
      </c>
      <c r="D614" s="73"/>
      <c r="E614" s="70"/>
      <c r="F614" s="70" t="s">
        <v>2798</v>
      </c>
      <c r="G614" s="73"/>
      <c r="H614" s="76" t="s">
        <v>2710</v>
      </c>
      <c r="I614" s="96">
        <v>8</v>
      </c>
      <c r="J614" s="96"/>
      <c r="K614" s="76"/>
      <c r="L614" s="76"/>
      <c r="M614" s="76"/>
      <c r="N614" s="76"/>
      <c r="O614" s="76"/>
      <c r="P614" s="76"/>
      <c r="Q614" s="76"/>
      <c r="R614" s="76"/>
      <c r="S614" s="76"/>
      <c r="T614" s="76"/>
      <c r="U614" s="97">
        <f t="shared" si="83"/>
        <v>3.12744</v>
      </c>
      <c r="V614" s="255">
        <f t="shared" si="84"/>
        <v>3.12744</v>
      </c>
      <c r="W614" s="255">
        <f t="shared" si="85"/>
        <v>3.12744</v>
      </c>
      <c r="X614" s="255">
        <f t="shared" si="86"/>
        <v>0.44984000000000002</v>
      </c>
      <c r="Y614" s="97">
        <f t="shared" si="87"/>
        <v>0.44984000000000002</v>
      </c>
      <c r="Z614" s="255">
        <f t="shared" si="88"/>
        <v>0.44984000000000002</v>
      </c>
      <c r="AA614" s="255">
        <f t="shared" si="89"/>
        <v>0.44984000000000002</v>
      </c>
      <c r="AB614" s="255">
        <f t="shared" si="90"/>
        <v>0.44984000000000002</v>
      </c>
      <c r="AC614" s="76"/>
      <c r="AD614" s="76"/>
      <c r="AE614" s="76"/>
      <c r="AF614" s="97">
        <v>1</v>
      </c>
      <c r="AG614" s="97">
        <v>1</v>
      </c>
      <c r="AH614" s="73"/>
      <c r="AI614" s="57"/>
      <c r="AJ614" s="45"/>
      <c r="AK614" s="45"/>
      <c r="AL614" s="45"/>
    </row>
    <row r="615" spans="1:38" outlineLevel="1" collapsed="1" x14ac:dyDescent="0.2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25">
      <c r="A616" s="45"/>
      <c r="B616" s="54"/>
      <c r="C616" s="47">
        <f t="shared" ref="C616:C687" si="91">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1"/>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1"/>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1"/>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hidden="1" outlineLevel="2" x14ac:dyDescent="0.25">
      <c r="A620" s="45"/>
      <c r="B620" s="54"/>
      <c r="C620" s="47">
        <f t="shared" si="91"/>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hidden="1" outlineLevel="2" collapsed="1" x14ac:dyDescent="0.25">
      <c r="A621" s="45"/>
      <c r="B621" s="54"/>
      <c r="C621" s="47">
        <f t="shared" si="91"/>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25">
      <c r="A622" s="45"/>
      <c r="B622" s="54"/>
      <c r="C622" s="47">
        <f t="shared" si="91"/>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1"/>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1"/>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1"/>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1"/>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1"/>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1"/>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1"/>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1"/>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1"/>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1"/>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1"/>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ref="C634:C639" si="92">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2"/>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2"/>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2"/>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2"/>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2"/>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2" x14ac:dyDescent="0.25">
      <c r="A640" s="45"/>
      <c r="B640" s="54"/>
      <c r="C640" s="47">
        <f t="shared" si="91"/>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3">Y640</f>
        <v>-0.26729999999999998</v>
      </c>
      <c r="AA640" s="255">
        <f t="shared" si="93"/>
        <v>-0.26729999999999998</v>
      </c>
      <c r="AB640" s="255">
        <f t="shared" si="93"/>
        <v>-0.26729999999999998</v>
      </c>
      <c r="AC640" s="76"/>
      <c r="AD640" s="76" t="s">
        <v>1247</v>
      </c>
      <c r="AE640" s="76"/>
      <c r="AF640" s="97">
        <v>1</v>
      </c>
      <c r="AG640" s="97">
        <v>1</v>
      </c>
      <c r="AH640" s="73"/>
      <c r="AI640" s="57"/>
      <c r="AJ640" s="45"/>
      <c r="AK640" s="45"/>
      <c r="AL640" s="45"/>
    </row>
    <row r="641" spans="1:38" hidden="1" outlineLevel="2" x14ac:dyDescent="0.25">
      <c r="A641" s="45"/>
      <c r="B641" s="54"/>
      <c r="C641" s="47">
        <f t="shared" si="91"/>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3"/>
        <v>0</v>
      </c>
      <c r="AA641" s="255">
        <f t="shared" si="93"/>
        <v>0</v>
      </c>
      <c r="AB641" s="255">
        <f t="shared" si="93"/>
        <v>0</v>
      </c>
      <c r="AC641" s="76"/>
      <c r="AD641" s="76" t="s">
        <v>2600</v>
      </c>
      <c r="AE641" s="76"/>
      <c r="AF641" s="97">
        <v>1</v>
      </c>
      <c r="AG641" s="97">
        <v>1</v>
      </c>
      <c r="AH641" s="73"/>
      <c r="AI641" s="57"/>
      <c r="AJ641" s="45"/>
      <c r="AK641" s="45"/>
      <c r="AL641" s="45"/>
    </row>
    <row r="642" spans="1:38" hidden="1" outlineLevel="2" x14ac:dyDescent="0.25">
      <c r="A642" s="45"/>
      <c r="B642" s="54"/>
      <c r="C642" s="47">
        <f t="shared" si="91"/>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4">V640</f>
        <v>0</v>
      </c>
      <c r="W642" s="253">
        <f t="shared" si="94"/>
        <v>0</v>
      </c>
      <c r="X642" s="253">
        <f t="shared" si="94"/>
        <v>-0.26729999999999998</v>
      </c>
      <c r="Y642" s="253">
        <f t="shared" si="94"/>
        <v>-0.26729999999999998</v>
      </c>
      <c r="Z642" s="253">
        <f t="shared" si="94"/>
        <v>-0.26729999999999998</v>
      </c>
      <c r="AA642" s="253">
        <f t="shared" si="94"/>
        <v>-0.26729999999999998</v>
      </c>
      <c r="AB642" s="253">
        <f t="shared" si="94"/>
        <v>-0.26729999999999998</v>
      </c>
      <c r="AC642" s="76"/>
      <c r="AD642" s="76"/>
      <c r="AE642" s="76"/>
      <c r="AF642" s="97">
        <v>1</v>
      </c>
      <c r="AG642" s="97">
        <v>1</v>
      </c>
      <c r="AH642" s="73"/>
      <c r="AI642" s="57"/>
      <c r="AJ642" s="45"/>
      <c r="AK642" s="45"/>
      <c r="AL642" s="45"/>
    </row>
    <row r="643" spans="1:38" hidden="1" outlineLevel="2" x14ac:dyDescent="0.25">
      <c r="A643" s="45"/>
      <c r="B643" s="54"/>
      <c r="C643" s="47">
        <f t="shared" si="91"/>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5">Y643</f>
        <v>0</v>
      </c>
      <c r="AA643" s="255">
        <f t="shared" si="95"/>
        <v>0</v>
      </c>
      <c r="AB643" s="255">
        <f t="shared" si="95"/>
        <v>0</v>
      </c>
      <c r="AC643" s="76"/>
      <c r="AD643" s="76" t="s">
        <v>1247</v>
      </c>
      <c r="AE643" s="76"/>
      <c r="AF643" s="97">
        <v>1</v>
      </c>
      <c r="AG643" s="97">
        <v>1</v>
      </c>
      <c r="AH643" s="73"/>
      <c r="AI643" s="57"/>
      <c r="AJ643" s="45"/>
      <c r="AK643" s="45"/>
      <c r="AL643" s="45"/>
    </row>
    <row r="644" spans="1:38" hidden="1" outlineLevel="2" x14ac:dyDescent="0.25">
      <c r="A644" s="45"/>
      <c r="B644" s="54"/>
      <c r="C644" s="47">
        <f t="shared" si="91"/>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5"/>
        <v>0</v>
      </c>
      <c r="AA644" s="255">
        <f t="shared" si="95"/>
        <v>0</v>
      </c>
      <c r="AB644" s="255">
        <f t="shared" si="95"/>
        <v>0</v>
      </c>
      <c r="AC644" s="76"/>
      <c r="AD644" s="76"/>
      <c r="AE644" s="76"/>
      <c r="AF644" s="97">
        <v>1</v>
      </c>
      <c r="AG644" s="97">
        <v>1</v>
      </c>
      <c r="AH644" s="73"/>
      <c r="AI644" s="57"/>
      <c r="AJ644" s="45"/>
      <c r="AK644" s="45"/>
      <c r="AL644" s="45"/>
    </row>
    <row r="645" spans="1:38" hidden="1" outlineLevel="2" x14ac:dyDescent="0.25">
      <c r="A645" s="45"/>
      <c r="B645" s="54"/>
      <c r="C645" s="47">
        <f t="shared" si="91"/>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5"/>
        <v>0</v>
      </c>
      <c r="AA645" s="255">
        <f t="shared" si="95"/>
        <v>0</v>
      </c>
      <c r="AB645" s="255">
        <f t="shared" si="95"/>
        <v>0</v>
      </c>
      <c r="AC645" s="76"/>
      <c r="AD645" s="76"/>
      <c r="AE645" s="76"/>
      <c r="AF645" s="97">
        <v>1</v>
      </c>
      <c r="AG645" s="97">
        <v>1</v>
      </c>
      <c r="AH645" s="73"/>
      <c r="AI645" s="57"/>
      <c r="AJ645" s="45"/>
      <c r="AK645" s="45"/>
      <c r="AL645" s="45"/>
    </row>
    <row r="646" spans="1:38" hidden="1" outlineLevel="2" x14ac:dyDescent="0.25">
      <c r="A646" s="45"/>
      <c r="B646" s="54"/>
      <c r="C646" s="47">
        <f t="shared" si="91"/>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6">INDEX($K646:$Q646,1,U$43)</f>
        <v>1.1499999999999999</v>
      </c>
      <c r="V646" s="253">
        <f t="shared" si="96"/>
        <v>1.1499999999999999</v>
      </c>
      <c r="W646" s="253">
        <f t="shared" si="96"/>
        <v>1.1499999999999999</v>
      </c>
      <c r="X646" s="253">
        <f t="shared" si="96"/>
        <v>1.1499999999999999</v>
      </c>
      <c r="Y646" s="253">
        <f t="shared" si="96"/>
        <v>1.1499999999999999</v>
      </c>
      <c r="Z646" s="253">
        <f t="shared" si="96"/>
        <v>1.1499999999999999</v>
      </c>
      <c r="AA646" s="253">
        <f t="shared" si="96"/>
        <v>1.1499999999999999</v>
      </c>
      <c r="AB646" s="253">
        <f t="shared" si="96"/>
        <v>1.1499999999999999</v>
      </c>
      <c r="AC646" s="76"/>
      <c r="AD646" s="76"/>
      <c r="AE646" s="76"/>
      <c r="AF646" s="97">
        <v>1</v>
      </c>
      <c r="AG646" s="97">
        <v>1</v>
      </c>
      <c r="AH646" s="73"/>
      <c r="AI646" s="57"/>
      <c r="AJ646" s="45"/>
      <c r="AK646" s="45"/>
      <c r="AL646" s="45"/>
    </row>
    <row r="647" spans="1:38" hidden="1" outlineLevel="2" x14ac:dyDescent="0.25">
      <c r="A647" s="45"/>
      <c r="B647" s="54"/>
      <c r="C647" s="47">
        <f t="shared" si="91"/>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6"/>
        <v>1</v>
      </c>
      <c r="V647" s="253">
        <f t="shared" si="96"/>
        <v>1</v>
      </c>
      <c r="W647" s="253">
        <f t="shared" si="96"/>
        <v>1</v>
      </c>
      <c r="X647" s="253">
        <f t="shared" si="96"/>
        <v>1</v>
      </c>
      <c r="Y647" s="253">
        <f t="shared" si="96"/>
        <v>1</v>
      </c>
      <c r="Z647" s="253">
        <f t="shared" si="96"/>
        <v>1</v>
      </c>
      <c r="AA647" s="253">
        <f t="shared" si="96"/>
        <v>1</v>
      </c>
      <c r="AB647" s="253">
        <f t="shared" si="96"/>
        <v>1</v>
      </c>
      <c r="AC647" s="76"/>
      <c r="AD647" s="76"/>
      <c r="AE647" s="76"/>
      <c r="AF647" s="97">
        <v>1</v>
      </c>
      <c r="AG647" s="97">
        <v>1</v>
      </c>
      <c r="AH647" s="73"/>
      <c r="AI647" s="57"/>
      <c r="AJ647" s="45"/>
      <c r="AK647" s="45"/>
      <c r="AL647" s="45"/>
    </row>
    <row r="648" spans="1:38" hidden="1" outlineLevel="2" x14ac:dyDescent="0.25">
      <c r="A648" s="45"/>
      <c r="B648" s="54"/>
      <c r="C648" s="47">
        <f t="shared" si="91"/>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6"/>
        <v>1</v>
      </c>
      <c r="V648" s="253">
        <f t="shared" si="96"/>
        <v>1</v>
      </c>
      <c r="W648" s="253">
        <f t="shared" si="96"/>
        <v>1</v>
      </c>
      <c r="X648" s="253">
        <f t="shared" si="96"/>
        <v>1</v>
      </c>
      <c r="Y648" s="253">
        <f t="shared" si="96"/>
        <v>1</v>
      </c>
      <c r="Z648" s="253">
        <f t="shared" si="96"/>
        <v>1</v>
      </c>
      <c r="AA648" s="253">
        <f t="shared" si="96"/>
        <v>1</v>
      </c>
      <c r="AB648" s="253">
        <f t="shared" si="96"/>
        <v>1</v>
      </c>
      <c r="AC648" s="76"/>
      <c r="AD648" s="76"/>
      <c r="AE648" s="76"/>
      <c r="AF648" s="97">
        <v>1</v>
      </c>
      <c r="AG648" s="97">
        <v>1</v>
      </c>
      <c r="AH648" s="73"/>
      <c r="AI648" s="57"/>
      <c r="AJ648" s="45"/>
      <c r="AK648" s="45"/>
      <c r="AL648" s="45"/>
    </row>
    <row r="649" spans="1:38" hidden="1" outlineLevel="2" x14ac:dyDescent="0.25">
      <c r="A649" s="45"/>
      <c r="B649" s="54"/>
      <c r="C649" s="47">
        <f t="shared" si="91"/>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6"/>
        <v>1.4</v>
      </c>
      <c r="V649" s="253">
        <f t="shared" si="96"/>
        <v>1.4</v>
      </c>
      <c r="W649" s="253">
        <f t="shared" si="96"/>
        <v>1.4</v>
      </c>
      <c r="X649" s="253">
        <f t="shared" si="96"/>
        <v>1.4</v>
      </c>
      <c r="Y649" s="253">
        <f t="shared" si="96"/>
        <v>1.4</v>
      </c>
      <c r="Z649" s="253">
        <f t="shared" si="96"/>
        <v>1.4</v>
      </c>
      <c r="AA649" s="253">
        <f t="shared" si="96"/>
        <v>1.4</v>
      </c>
      <c r="AB649" s="253">
        <f t="shared" si="96"/>
        <v>1.4</v>
      </c>
      <c r="AC649" s="76"/>
      <c r="AD649" s="76"/>
      <c r="AE649" s="76"/>
      <c r="AF649" s="97">
        <v>1</v>
      </c>
      <c r="AG649" s="97">
        <v>1</v>
      </c>
      <c r="AH649" s="73"/>
      <c r="AI649" s="57"/>
      <c r="AJ649" s="45"/>
      <c r="AK649" s="45"/>
      <c r="AL649" s="45"/>
    </row>
    <row r="650" spans="1:38" hidden="1" outlineLevel="2" x14ac:dyDescent="0.25">
      <c r="A650" s="45"/>
      <c r="B650" s="54"/>
      <c r="C650" s="47">
        <f t="shared" si="91"/>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6"/>
        <v>1</v>
      </c>
      <c r="V650" s="253">
        <f t="shared" si="96"/>
        <v>1</v>
      </c>
      <c r="W650" s="253">
        <f t="shared" si="96"/>
        <v>1</v>
      </c>
      <c r="X650" s="253">
        <f t="shared" si="96"/>
        <v>1</v>
      </c>
      <c r="Y650" s="253">
        <f t="shared" si="96"/>
        <v>1</v>
      </c>
      <c r="Z650" s="253">
        <f t="shared" si="96"/>
        <v>1</v>
      </c>
      <c r="AA650" s="253">
        <f t="shared" si="96"/>
        <v>1</v>
      </c>
      <c r="AB650" s="253">
        <f t="shared" si="96"/>
        <v>1</v>
      </c>
      <c r="AC650" s="76"/>
      <c r="AD650" s="76"/>
      <c r="AE650" s="76"/>
      <c r="AF650" s="97">
        <v>1</v>
      </c>
      <c r="AG650" s="97">
        <v>1</v>
      </c>
      <c r="AH650" s="73"/>
      <c r="AI650" s="57"/>
      <c r="AJ650" s="45"/>
      <c r="AK650" s="45"/>
      <c r="AL650" s="45"/>
    </row>
    <row r="651" spans="1:38" hidden="1" outlineLevel="2" x14ac:dyDescent="0.25">
      <c r="A651" s="45"/>
      <c r="B651" s="54"/>
      <c r="C651" s="47">
        <f t="shared" si="91"/>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6"/>
        <v>1.2</v>
      </c>
      <c r="V651" s="253">
        <f t="shared" si="96"/>
        <v>1.2</v>
      </c>
      <c r="W651" s="253">
        <f t="shared" si="96"/>
        <v>1.2</v>
      </c>
      <c r="X651" s="253">
        <f t="shared" si="96"/>
        <v>1.2</v>
      </c>
      <c r="Y651" s="253">
        <f t="shared" si="96"/>
        <v>1.2</v>
      </c>
      <c r="Z651" s="253">
        <f t="shared" si="96"/>
        <v>1.2</v>
      </c>
      <c r="AA651" s="253">
        <f t="shared" si="96"/>
        <v>1.2</v>
      </c>
      <c r="AB651" s="253">
        <f t="shared" si="96"/>
        <v>1.2</v>
      </c>
      <c r="AC651" s="76"/>
      <c r="AD651" s="76"/>
      <c r="AE651" s="76"/>
      <c r="AF651" s="97">
        <v>1</v>
      </c>
      <c r="AG651" s="97">
        <v>1</v>
      </c>
      <c r="AH651" s="73"/>
      <c r="AI651" s="57"/>
      <c r="AJ651" s="45"/>
      <c r="AK651" s="45"/>
      <c r="AL651" s="45"/>
    </row>
    <row r="652" spans="1:38" hidden="1" outlineLevel="2" x14ac:dyDescent="0.25">
      <c r="A652" s="45"/>
      <c r="B652" s="54"/>
      <c r="C652" s="47">
        <f t="shared" si="91"/>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7">W652</f>
        <v>0</v>
      </c>
      <c r="Y652" s="255">
        <f t="shared" si="97"/>
        <v>0</v>
      </c>
      <c r="Z652" s="255">
        <f t="shared" si="97"/>
        <v>0</v>
      </c>
      <c r="AA652" s="255">
        <f t="shared" si="97"/>
        <v>0</v>
      </c>
      <c r="AB652" s="255">
        <f t="shared" si="97"/>
        <v>0</v>
      </c>
      <c r="AC652" s="76"/>
      <c r="AD652" s="76"/>
      <c r="AE652" s="76"/>
      <c r="AF652" s="97">
        <v>1</v>
      </c>
      <c r="AG652" s="97">
        <v>1</v>
      </c>
      <c r="AH652" s="73"/>
      <c r="AI652" s="57"/>
      <c r="AJ652" s="45"/>
      <c r="AK652" s="45"/>
      <c r="AL652" s="45"/>
    </row>
    <row r="653" spans="1:38" hidden="1" outlineLevel="2" x14ac:dyDescent="0.25">
      <c r="A653" s="45"/>
      <c r="B653" s="54"/>
      <c r="C653" s="47">
        <f t="shared" si="91"/>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7"/>
        <v>0</v>
      </c>
      <c r="Y653" s="255">
        <f t="shared" si="97"/>
        <v>0</v>
      </c>
      <c r="Z653" s="255">
        <f t="shared" si="97"/>
        <v>0</v>
      </c>
      <c r="AA653" s="255">
        <f t="shared" si="97"/>
        <v>0</v>
      </c>
      <c r="AB653" s="255">
        <f t="shared" si="97"/>
        <v>0</v>
      </c>
      <c r="AC653" s="76"/>
      <c r="AD653" s="76"/>
      <c r="AE653" s="76"/>
      <c r="AF653" s="97">
        <v>1</v>
      </c>
      <c r="AG653" s="97">
        <v>1</v>
      </c>
      <c r="AH653" s="73"/>
      <c r="AI653" s="57"/>
      <c r="AJ653" s="45"/>
      <c r="AK653" s="45"/>
      <c r="AL653" s="45"/>
    </row>
    <row r="654" spans="1:38" hidden="1" outlineLevel="2" x14ac:dyDescent="0.25">
      <c r="A654" s="45"/>
      <c r="B654" s="54"/>
      <c r="C654" s="47">
        <f t="shared" si="91"/>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7"/>
        <v>0</v>
      </c>
      <c r="Y654" s="255">
        <f t="shared" si="97"/>
        <v>0</v>
      </c>
      <c r="Z654" s="255">
        <f t="shared" si="97"/>
        <v>0</v>
      </c>
      <c r="AA654" s="255">
        <f t="shared" si="97"/>
        <v>0</v>
      </c>
      <c r="AB654" s="255">
        <f t="shared" si="97"/>
        <v>0</v>
      </c>
      <c r="AC654" s="76"/>
      <c r="AD654" s="76"/>
      <c r="AE654" s="76"/>
      <c r="AF654" s="97">
        <v>1</v>
      </c>
      <c r="AG654" s="97">
        <v>1</v>
      </c>
      <c r="AH654" s="73"/>
      <c r="AI654" s="57"/>
      <c r="AJ654" s="45"/>
      <c r="AK654" s="45"/>
      <c r="AL654" s="45"/>
    </row>
    <row r="655" spans="1:38" hidden="1" outlineLevel="2" x14ac:dyDescent="0.25">
      <c r="A655" s="45"/>
      <c r="B655" s="54"/>
      <c r="C655" s="47">
        <f t="shared" si="91"/>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7"/>
        <v>0</v>
      </c>
      <c r="Y655" s="255">
        <f t="shared" si="97"/>
        <v>0</v>
      </c>
      <c r="Z655" s="255">
        <f t="shared" si="97"/>
        <v>0</v>
      </c>
      <c r="AA655" s="255">
        <f t="shared" si="97"/>
        <v>0</v>
      </c>
      <c r="AB655" s="255">
        <f t="shared" si="97"/>
        <v>0</v>
      </c>
      <c r="AC655" s="76"/>
      <c r="AD655" s="76"/>
      <c r="AE655" s="76"/>
      <c r="AF655" s="97">
        <v>1</v>
      </c>
      <c r="AG655" s="97">
        <v>1</v>
      </c>
      <c r="AH655" s="73"/>
      <c r="AI655" s="57"/>
      <c r="AJ655" s="45"/>
      <c r="AK655" s="45"/>
      <c r="AL655" s="45"/>
    </row>
    <row r="656" spans="1:38" hidden="1" outlineLevel="2" x14ac:dyDescent="0.25">
      <c r="A656" s="45"/>
      <c r="B656" s="54"/>
      <c r="C656" s="47">
        <f t="shared" si="91"/>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7"/>
        <v>0.26</v>
      </c>
      <c r="Y656" s="255">
        <f t="shared" si="97"/>
        <v>0.26</v>
      </c>
      <c r="Z656" s="255">
        <f t="shared" si="97"/>
        <v>0.26</v>
      </c>
      <c r="AA656" s="255">
        <f t="shared" si="97"/>
        <v>0.26</v>
      </c>
      <c r="AB656" s="255">
        <f t="shared" si="97"/>
        <v>0.26</v>
      </c>
      <c r="AC656" s="76"/>
      <c r="AD656" s="97" t="s">
        <v>1271</v>
      </c>
      <c r="AE656" s="76"/>
      <c r="AF656" s="97">
        <v>1</v>
      </c>
      <c r="AG656" s="97">
        <v>1</v>
      </c>
      <c r="AH656" s="73"/>
      <c r="AI656" s="57"/>
      <c r="AJ656" s="45"/>
      <c r="AK656" s="45"/>
      <c r="AL656" s="45"/>
    </row>
    <row r="657" spans="1:38" hidden="1" outlineLevel="2" collapsed="1" x14ac:dyDescent="0.25">
      <c r="A657" s="45"/>
      <c r="B657" s="54"/>
      <c r="C657" s="47">
        <f t="shared" si="91"/>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7"/>
        <v>0</v>
      </c>
      <c r="Y657" s="255">
        <f t="shared" si="97"/>
        <v>0</v>
      </c>
      <c r="Z657" s="255">
        <f t="shared" si="97"/>
        <v>0</v>
      </c>
      <c r="AA657" s="255">
        <f t="shared" si="97"/>
        <v>0</v>
      </c>
      <c r="AB657" s="255">
        <f t="shared" si="97"/>
        <v>0</v>
      </c>
      <c r="AC657" s="76"/>
      <c r="AD657" s="76"/>
      <c r="AE657" s="76"/>
      <c r="AF657" s="97">
        <v>1</v>
      </c>
      <c r="AG657" s="97">
        <v>1</v>
      </c>
      <c r="AH657" s="73"/>
      <c r="AI657" s="57"/>
      <c r="AJ657" s="45"/>
      <c r="AK657" s="45"/>
      <c r="AL657" s="45"/>
    </row>
    <row r="658" spans="1:38" hidden="1" outlineLevel="3" x14ac:dyDescent="0.25">
      <c r="A658" s="45"/>
      <c r="B658" s="54"/>
      <c r="C658" s="47">
        <f t="shared" si="91"/>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1"/>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1"/>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2" x14ac:dyDescent="0.25">
      <c r="A661" s="45"/>
      <c r="B661" s="54"/>
      <c r="C661" s="47">
        <f t="shared" si="91"/>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8">INDEX($K661:$Q661,1,U$43)</f>
        <v>1.02</v>
      </c>
      <c r="V661" s="253">
        <f t="shared" si="98"/>
        <v>1.02</v>
      </c>
      <c r="W661" s="253">
        <f t="shared" si="98"/>
        <v>1.02</v>
      </c>
      <c r="X661" s="253">
        <f t="shared" si="98"/>
        <v>1.02</v>
      </c>
      <c r="Y661" s="253">
        <f t="shared" si="98"/>
        <v>1.02</v>
      </c>
      <c r="Z661" s="253">
        <f t="shared" si="98"/>
        <v>1.02</v>
      </c>
      <c r="AA661" s="253">
        <f t="shared" si="98"/>
        <v>1.02</v>
      </c>
      <c r="AB661" s="253">
        <f t="shared" si="98"/>
        <v>1.02</v>
      </c>
      <c r="AC661" s="76"/>
      <c r="AD661" s="76"/>
      <c r="AE661" s="76"/>
      <c r="AF661" s="97">
        <v>1</v>
      </c>
      <c r="AG661" s="97">
        <v>1</v>
      </c>
      <c r="AH661" s="73"/>
      <c r="AI661" s="57"/>
      <c r="AJ661" s="45"/>
      <c r="AK661" s="45"/>
      <c r="AL661" s="45"/>
    </row>
    <row r="662" spans="1:38" hidden="1" outlineLevel="2" x14ac:dyDescent="0.25">
      <c r="A662" s="45"/>
      <c r="B662" s="54"/>
      <c r="C662" s="47">
        <f t="shared" si="91"/>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8"/>
        <v>0.98000000000000009</v>
      </c>
      <c r="V662" s="253">
        <f t="shared" si="98"/>
        <v>0.98000000000000009</v>
      </c>
      <c r="W662" s="253">
        <f t="shared" si="98"/>
        <v>0.98000000000000009</v>
      </c>
      <c r="X662" s="253">
        <f t="shared" si="98"/>
        <v>0.98000000000000009</v>
      </c>
      <c r="Y662" s="253">
        <f t="shared" si="98"/>
        <v>0.98000000000000009</v>
      </c>
      <c r="Z662" s="253">
        <f t="shared" si="98"/>
        <v>0.98000000000000009</v>
      </c>
      <c r="AA662" s="253">
        <f t="shared" si="98"/>
        <v>0.98000000000000009</v>
      </c>
      <c r="AB662" s="253">
        <f t="shared" si="98"/>
        <v>0.98000000000000009</v>
      </c>
      <c r="AC662" s="76"/>
      <c r="AD662" s="76"/>
      <c r="AE662" s="76"/>
      <c r="AF662" s="97">
        <v>1</v>
      </c>
      <c r="AG662" s="97">
        <v>1</v>
      </c>
      <c r="AH662" s="73"/>
      <c r="AI662" s="57"/>
      <c r="AJ662" s="45"/>
      <c r="AK662" s="45"/>
      <c r="AL662" s="45"/>
    </row>
    <row r="663" spans="1:38" hidden="1" outlineLevel="2" x14ac:dyDescent="0.25">
      <c r="A663" s="45"/>
      <c r="B663" s="54"/>
      <c r="C663" s="47">
        <f t="shared" si="91"/>
        <v>3</v>
      </c>
      <c r="D663" s="73"/>
      <c r="E663" s="70"/>
      <c r="F663" s="70" t="s">
        <v>1283</v>
      </c>
      <c r="G663" s="73"/>
      <c r="H663" s="76" t="s">
        <v>2364</v>
      </c>
      <c r="I663" s="96"/>
      <c r="J663" s="96" t="s">
        <v>1184</v>
      </c>
      <c r="K663" s="253">
        <f t="shared" ref="K663:P663" si="99">K661</f>
        <v>1.02</v>
      </c>
      <c r="L663" s="253">
        <f t="shared" si="99"/>
        <v>1.02</v>
      </c>
      <c r="M663" s="253">
        <f t="shared" si="99"/>
        <v>1</v>
      </c>
      <c r="N663" s="253">
        <f t="shared" si="99"/>
        <v>1</v>
      </c>
      <c r="O663" s="253">
        <f t="shared" si="99"/>
        <v>1</v>
      </c>
      <c r="P663" s="253">
        <f t="shared" si="99"/>
        <v>1</v>
      </c>
      <c r="Q663" s="76"/>
      <c r="R663" s="76"/>
      <c r="S663" s="76"/>
      <c r="T663" s="76"/>
      <c r="U663" s="253">
        <f t="shared" si="98"/>
        <v>1.02</v>
      </c>
      <c r="V663" s="253">
        <f t="shared" si="98"/>
        <v>1.02</v>
      </c>
      <c r="W663" s="253">
        <f t="shared" si="98"/>
        <v>1.02</v>
      </c>
      <c r="X663" s="253">
        <f t="shared" si="98"/>
        <v>1.02</v>
      </c>
      <c r="Y663" s="253">
        <f t="shared" si="98"/>
        <v>1.02</v>
      </c>
      <c r="Z663" s="253">
        <f t="shared" si="98"/>
        <v>1.02</v>
      </c>
      <c r="AA663" s="253">
        <f t="shared" si="98"/>
        <v>1.02</v>
      </c>
      <c r="AB663" s="253">
        <f t="shared" si="98"/>
        <v>1.02</v>
      </c>
      <c r="AC663" s="76"/>
      <c r="AD663" s="76"/>
      <c r="AE663" s="76"/>
      <c r="AF663" s="97">
        <v>1</v>
      </c>
      <c r="AG663" s="97">
        <v>1</v>
      </c>
      <c r="AH663" s="73"/>
      <c r="AI663" s="57"/>
      <c r="AJ663" s="45"/>
      <c r="AK663" s="45"/>
      <c r="AL663" s="45"/>
    </row>
    <row r="664" spans="1:38" hidden="1" outlineLevel="2" x14ac:dyDescent="0.25">
      <c r="A664" s="45"/>
      <c r="B664" s="54"/>
      <c r="C664" s="47">
        <f t="shared" si="91"/>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0">Y664</f>
        <v>0.35589999999999999</v>
      </c>
      <c r="Y664" s="255">
        <f t="shared" si="100"/>
        <v>0.35589999999999999</v>
      </c>
      <c r="Z664" s="97">
        <v>0.35589999999999999</v>
      </c>
      <c r="AA664" s="255">
        <f t="shared" ref="X664:AB672" si="101">Z664</f>
        <v>0.35589999999999999</v>
      </c>
      <c r="AB664" s="255">
        <f t="shared" si="101"/>
        <v>0.35589999999999999</v>
      </c>
      <c r="AC664" s="76"/>
      <c r="AD664" s="97" t="s">
        <v>2193</v>
      </c>
      <c r="AE664" s="76"/>
      <c r="AF664" s="97">
        <v>1</v>
      </c>
      <c r="AG664" s="97">
        <v>1</v>
      </c>
      <c r="AH664" s="73"/>
      <c r="AI664" s="57"/>
      <c r="AJ664" s="45"/>
      <c r="AK664" s="45"/>
      <c r="AL664" s="45"/>
    </row>
    <row r="665" spans="1:38" hidden="1" outlineLevel="2" x14ac:dyDescent="0.25">
      <c r="A665" s="45"/>
      <c r="B665" s="54"/>
      <c r="C665" s="47">
        <f t="shared" si="91"/>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0"/>
        <v>0</v>
      </c>
      <c r="Y665" s="255">
        <f t="shared" si="100"/>
        <v>0</v>
      </c>
      <c r="Z665" s="97">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1"/>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0"/>
        <v>0.35589999999999999</v>
      </c>
      <c r="Y666" s="255">
        <f t="shared" si="100"/>
        <v>0.35589999999999999</v>
      </c>
      <c r="Z666" s="253">
        <f>Z664</f>
        <v>0.35589999999999999</v>
      </c>
      <c r="AA666" s="255">
        <f t="shared" si="101"/>
        <v>0.35589999999999999</v>
      </c>
      <c r="AB666" s="255">
        <f t="shared" si="101"/>
        <v>0.35589999999999999</v>
      </c>
      <c r="AC666" s="76"/>
      <c r="AD666" s="76"/>
      <c r="AE666" s="76"/>
      <c r="AF666" s="97">
        <v>1</v>
      </c>
      <c r="AG666" s="97">
        <v>1</v>
      </c>
      <c r="AH666" s="73"/>
      <c r="AI666" s="57"/>
      <c r="AJ666" s="45"/>
      <c r="AK666" s="45"/>
      <c r="AL666" s="45"/>
    </row>
    <row r="667" spans="1:38" hidden="1" outlineLevel="2" x14ac:dyDescent="0.25">
      <c r="A667" s="45"/>
      <c r="B667" s="54"/>
      <c r="C667" s="47">
        <f t="shared" si="91"/>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1"/>
        <v>0</v>
      </c>
      <c r="Y667" s="97">
        <v>1.42</v>
      </c>
      <c r="Z667" s="255">
        <f t="shared" si="101"/>
        <v>1.42</v>
      </c>
      <c r="AA667" s="255">
        <f t="shared" si="101"/>
        <v>1.42</v>
      </c>
      <c r="AB667" s="255">
        <f t="shared" si="101"/>
        <v>1.42</v>
      </c>
      <c r="AC667" s="76"/>
      <c r="AD667" s="97" t="s">
        <v>2193</v>
      </c>
      <c r="AE667" s="76"/>
      <c r="AF667" s="97">
        <v>1</v>
      </c>
      <c r="AG667" s="97">
        <v>1</v>
      </c>
      <c r="AH667" s="73"/>
      <c r="AI667" s="57"/>
      <c r="AJ667" s="45"/>
      <c r="AK667" s="45"/>
      <c r="AL667" s="45"/>
    </row>
    <row r="668" spans="1:38" hidden="1" outlineLevel="2" x14ac:dyDescent="0.25">
      <c r="A668" s="45"/>
      <c r="B668" s="54"/>
      <c r="C668" s="47">
        <f t="shared" si="91"/>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1"/>
        <v>-0.72</v>
      </c>
      <c r="Y668" s="97">
        <v>0</v>
      </c>
      <c r="Z668" s="255">
        <f t="shared" si="101"/>
        <v>0</v>
      </c>
      <c r="AA668" s="255">
        <f t="shared" si="101"/>
        <v>0</v>
      </c>
      <c r="AB668" s="255">
        <f t="shared" si="101"/>
        <v>0</v>
      </c>
      <c r="AC668" s="76"/>
      <c r="AD668" s="97" t="s">
        <v>1294</v>
      </c>
      <c r="AE668" s="76"/>
      <c r="AF668" s="97">
        <v>1</v>
      </c>
      <c r="AG668" s="97">
        <v>1</v>
      </c>
      <c r="AH668" s="73"/>
      <c r="AI668" s="57"/>
      <c r="AJ668" s="45"/>
      <c r="AK668" s="45"/>
      <c r="AL668" s="45"/>
    </row>
    <row r="669" spans="1:38" hidden="1" outlineLevel="2" x14ac:dyDescent="0.25">
      <c r="A669" s="45"/>
      <c r="B669" s="54"/>
      <c r="C669" s="47">
        <f t="shared" si="91"/>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1"/>
        <v>0</v>
      </c>
      <c r="Y669" s="253">
        <f>Y667</f>
        <v>1.42</v>
      </c>
      <c r="Z669" s="255">
        <f t="shared" si="101"/>
        <v>1.42</v>
      </c>
      <c r="AA669" s="255">
        <f t="shared" si="101"/>
        <v>1.42</v>
      </c>
      <c r="AB669" s="255">
        <f t="shared" si="101"/>
        <v>1.42</v>
      </c>
      <c r="AC669" s="76"/>
      <c r="AD669" s="76"/>
      <c r="AE669" s="76"/>
      <c r="AF669" s="97">
        <v>1</v>
      </c>
      <c r="AG669" s="97">
        <v>1</v>
      </c>
      <c r="AH669" s="73"/>
      <c r="AI669" s="57"/>
      <c r="AJ669" s="45"/>
      <c r="AK669" s="45"/>
      <c r="AL669" s="45"/>
    </row>
    <row r="670" spans="1:38" hidden="1" outlineLevel="2" x14ac:dyDescent="0.25">
      <c r="A670" s="45"/>
      <c r="B670" s="54"/>
      <c r="C670" s="47">
        <f t="shared" si="91"/>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1"/>
        <v>0</v>
      </c>
      <c r="Y670" s="255">
        <f t="shared" si="101"/>
        <v>0</v>
      </c>
      <c r="Z670" s="255">
        <f t="shared" si="101"/>
        <v>0</v>
      </c>
      <c r="AA670" s="255">
        <f t="shared" si="101"/>
        <v>0</v>
      </c>
      <c r="AB670" s="255">
        <f t="shared" si="101"/>
        <v>0</v>
      </c>
      <c r="AC670" s="76"/>
      <c r="AD670" s="76"/>
      <c r="AE670" s="76"/>
      <c r="AF670" s="97">
        <v>1</v>
      </c>
      <c r="AG670" s="97">
        <v>1</v>
      </c>
      <c r="AH670" s="73"/>
      <c r="AI670" s="57"/>
      <c r="AJ670" s="45"/>
      <c r="AK670" s="45"/>
      <c r="AL670" s="45"/>
    </row>
    <row r="671" spans="1:38" hidden="1" outlineLevel="2" x14ac:dyDescent="0.25">
      <c r="A671" s="45"/>
      <c r="B671" s="54"/>
      <c r="C671" s="47">
        <f t="shared" si="91"/>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1"/>
        <v>-7.0000000000000001E-3</v>
      </c>
      <c r="Y671" s="255">
        <f t="shared" si="101"/>
        <v>-7.0000000000000001E-3</v>
      </c>
      <c r="Z671" s="255">
        <f t="shared" si="101"/>
        <v>-7.0000000000000001E-3</v>
      </c>
      <c r="AA671" s="255">
        <f t="shared" si="101"/>
        <v>-7.0000000000000001E-3</v>
      </c>
      <c r="AB671" s="255">
        <f t="shared" si="101"/>
        <v>-7.0000000000000001E-3</v>
      </c>
      <c r="AC671" s="76"/>
      <c r="AD671" s="97" t="s">
        <v>1301</v>
      </c>
      <c r="AE671" s="76"/>
      <c r="AF671" s="97">
        <v>1</v>
      </c>
      <c r="AG671" s="97">
        <v>1</v>
      </c>
      <c r="AH671" s="73"/>
      <c r="AI671" s="57"/>
      <c r="AJ671" s="45"/>
      <c r="AK671" s="45"/>
      <c r="AL671" s="45"/>
    </row>
    <row r="672" spans="1:38" hidden="1" outlineLevel="2" collapsed="1" x14ac:dyDescent="0.25">
      <c r="A672" s="45"/>
      <c r="B672" s="54"/>
      <c r="C672" s="47">
        <f t="shared" si="91"/>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1"/>
        <v>0</v>
      </c>
      <c r="Y672" s="255">
        <f t="shared" si="101"/>
        <v>0</v>
      </c>
      <c r="Z672" s="255">
        <f t="shared" si="101"/>
        <v>0</v>
      </c>
      <c r="AA672" s="255">
        <f t="shared" si="101"/>
        <v>0</v>
      </c>
      <c r="AB672" s="255">
        <f t="shared" si="101"/>
        <v>0</v>
      </c>
      <c r="AC672" s="76"/>
      <c r="AD672" s="76"/>
      <c r="AE672" s="76"/>
      <c r="AF672" s="97">
        <v>1</v>
      </c>
      <c r="AG672" s="97">
        <v>1</v>
      </c>
      <c r="AH672" s="73"/>
      <c r="AI672" s="57"/>
      <c r="AJ672" s="45"/>
      <c r="AK672" s="45"/>
      <c r="AL672" s="45"/>
    </row>
    <row r="673" spans="1:38" hidden="1" outlineLevel="3" x14ac:dyDescent="0.25">
      <c r="A673" s="45"/>
      <c r="B673" s="54"/>
      <c r="C673" s="47">
        <f t="shared" si="91"/>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1"/>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1"/>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2" x14ac:dyDescent="0.25">
      <c r="A676" s="45"/>
      <c r="B676" s="54"/>
      <c r="C676" s="47">
        <f t="shared" si="91"/>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hidden="1" outlineLevel="2" x14ac:dyDescent="0.25">
      <c r="A677" s="45"/>
      <c r="B677" s="54"/>
      <c r="C677" s="47">
        <f t="shared" si="91"/>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hidden="1" outlineLevel="2" x14ac:dyDescent="0.25">
      <c r="A678" s="45"/>
      <c r="B678" s="54"/>
      <c r="C678" s="47">
        <f t="shared" si="91"/>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hidden="1" outlineLevel="2" x14ac:dyDescent="0.25">
      <c r="A679" s="45"/>
      <c r="B679" s="54"/>
      <c r="C679" s="47">
        <f t="shared" si="91"/>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2">W679</f>
        <v>0</v>
      </c>
      <c r="Y679" s="255">
        <f t="shared" si="102"/>
        <v>0</v>
      </c>
      <c r="Z679" s="255">
        <f t="shared" si="102"/>
        <v>0</v>
      </c>
      <c r="AA679" s="255">
        <f t="shared" si="102"/>
        <v>0</v>
      </c>
      <c r="AB679" s="255">
        <f t="shared" si="102"/>
        <v>0</v>
      </c>
      <c r="AC679" s="76"/>
      <c r="AD679" s="76"/>
      <c r="AE679" s="76"/>
      <c r="AF679" s="97">
        <v>1</v>
      </c>
      <c r="AG679" s="97">
        <v>1</v>
      </c>
      <c r="AH679" s="73"/>
      <c r="AI679" s="57"/>
      <c r="AJ679" s="45"/>
      <c r="AK679" s="45"/>
      <c r="AL679" s="45"/>
    </row>
    <row r="680" spans="1:38" hidden="1" outlineLevel="2" x14ac:dyDescent="0.25">
      <c r="A680" s="45"/>
      <c r="B680" s="54"/>
      <c r="C680" s="47">
        <f t="shared" si="91"/>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2"/>
        <v>0</v>
      </c>
      <c r="Y680" s="255">
        <f t="shared" si="102"/>
        <v>0</v>
      </c>
      <c r="Z680" s="255">
        <f t="shared" si="102"/>
        <v>0</v>
      </c>
      <c r="AA680" s="255">
        <f t="shared" si="102"/>
        <v>0</v>
      </c>
      <c r="AB680" s="255">
        <f t="shared" si="102"/>
        <v>0</v>
      </c>
      <c r="AC680" s="76"/>
      <c r="AD680" s="76"/>
      <c r="AE680" s="76"/>
      <c r="AF680" s="97">
        <v>1</v>
      </c>
      <c r="AG680" s="97">
        <v>1</v>
      </c>
      <c r="AH680" s="73"/>
      <c r="AI680" s="57"/>
      <c r="AJ680" s="45"/>
      <c r="AK680" s="45"/>
      <c r="AL680" s="45"/>
    </row>
    <row r="681" spans="1:38" hidden="1" outlineLevel="2" x14ac:dyDescent="0.25">
      <c r="A681" s="45"/>
      <c r="B681" s="54"/>
      <c r="C681" s="47">
        <f t="shared" si="91"/>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2"/>
        <v>0</v>
      </c>
      <c r="Y681" s="255">
        <f t="shared" si="102"/>
        <v>0</v>
      </c>
      <c r="Z681" s="255">
        <f t="shared" si="102"/>
        <v>0</v>
      </c>
      <c r="AA681" s="255">
        <f t="shared" si="102"/>
        <v>0</v>
      </c>
      <c r="AB681" s="255">
        <f t="shared" si="102"/>
        <v>0</v>
      </c>
      <c r="AC681" s="76"/>
      <c r="AD681" s="76"/>
      <c r="AE681" s="76"/>
      <c r="AF681" s="97">
        <v>1</v>
      </c>
      <c r="AG681" s="97">
        <v>1</v>
      </c>
      <c r="AH681" s="73"/>
      <c r="AI681" s="57"/>
      <c r="AJ681" s="45"/>
      <c r="AK681" s="45"/>
      <c r="AL681" s="45"/>
    </row>
    <row r="682" spans="1:38" hidden="1" outlineLevel="2" x14ac:dyDescent="0.25">
      <c r="A682" s="45"/>
      <c r="B682" s="54"/>
      <c r="C682" s="47">
        <f t="shared" si="91"/>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hidden="1" outlineLevel="2" x14ac:dyDescent="0.25">
      <c r="A683" s="45"/>
      <c r="B683" s="54"/>
      <c r="C683" s="47">
        <f t="shared" si="91"/>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2" x14ac:dyDescent="0.25">
      <c r="A684" s="45"/>
      <c r="B684" s="54"/>
      <c r="C684" s="47">
        <f t="shared" si="91"/>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25">
      <c r="A685" s="45"/>
      <c r="B685" s="54"/>
      <c r="C685" s="47">
        <f t="shared" si="91"/>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1"/>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1"/>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collapsed="1" x14ac:dyDescent="0.2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25">
      <c r="A689" s="45"/>
      <c r="B689" s="54"/>
      <c r="C689" s="47">
        <f t="shared" ref="C689:C752" si="103">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3"/>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3"/>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3"/>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3"/>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3"/>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3"/>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3"/>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3"/>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3"/>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3"/>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3"/>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3"/>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3"/>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3"/>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3"/>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v>4</v>
      </c>
      <c r="B705" s="54"/>
      <c r="C705" s="47">
        <f t="shared" si="103"/>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f>A705</f>
        <v>4</v>
      </c>
      <c r="B706" s="54"/>
      <c r="C706" s="47">
        <f t="shared" si="103"/>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3"/>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3"/>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3"/>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3"/>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v>4</v>
      </c>
      <c r="B711" s="54"/>
      <c r="C711" s="47">
        <f t="shared" si="103"/>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f>A711</f>
        <v>4</v>
      </c>
      <c r="B712" s="54"/>
      <c r="C712" s="47">
        <f t="shared" si="103"/>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3"/>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3"/>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3"/>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3"/>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3"/>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3"/>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3"/>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3"/>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3"/>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3"/>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3"/>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3"/>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3"/>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3"/>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3"/>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3"/>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3"/>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3"/>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3"/>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3"/>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3"/>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3"/>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3"/>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3"/>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2" x14ac:dyDescent="0.25">
      <c r="A737" s="45"/>
      <c r="B737" s="54"/>
      <c r="C737" s="47">
        <f t="shared" ref="C737:C742" si="104">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5">U$837</f>
        <v>0</v>
      </c>
      <c r="V737" s="261">
        <f t="shared" si="105"/>
        <v>0</v>
      </c>
      <c r="W737" s="261">
        <f t="shared" si="105"/>
        <v>0</v>
      </c>
      <c r="X737" s="261">
        <f t="shared" si="105"/>
        <v>0</v>
      </c>
      <c r="Y737" s="261">
        <f t="shared" si="105"/>
        <v>0</v>
      </c>
      <c r="Z737" s="261">
        <f t="shared" si="105"/>
        <v>0</v>
      </c>
      <c r="AA737" s="261">
        <f t="shared" si="105"/>
        <v>0</v>
      </c>
      <c r="AB737" s="261">
        <f t="shared" si="105"/>
        <v>0</v>
      </c>
      <c r="AC737" s="76"/>
      <c r="AD737" s="97" t="s">
        <v>1383</v>
      </c>
      <c r="AE737" s="76"/>
      <c r="AF737" s="261">
        <f>AF$837</f>
        <v>1</v>
      </c>
      <c r="AG737" s="261">
        <f>AG$837</f>
        <v>1</v>
      </c>
      <c r="AH737" s="73"/>
      <c r="AI737" s="57"/>
      <c r="AJ737" s="45"/>
      <c r="AK737" s="45"/>
      <c r="AL737" s="45"/>
    </row>
    <row r="738" spans="1:38" hidden="1" outlineLevel="2" x14ac:dyDescent="0.25">
      <c r="A738" s="45"/>
      <c r="B738" s="54"/>
      <c r="C738" s="47">
        <f t="shared" si="104"/>
        <v>3</v>
      </c>
      <c r="D738" s="73"/>
      <c r="E738" s="70"/>
      <c r="F738" s="70" t="s">
        <v>1384</v>
      </c>
      <c r="G738" s="73"/>
      <c r="H738" s="76" t="s">
        <v>1385</v>
      </c>
      <c r="I738" s="96"/>
      <c r="J738" s="96"/>
      <c r="K738" s="76"/>
      <c r="L738" s="76"/>
      <c r="M738" s="76"/>
      <c r="N738" s="76"/>
      <c r="O738" s="76"/>
      <c r="P738" s="76"/>
      <c r="Q738" s="76"/>
      <c r="R738" s="76"/>
      <c r="S738" s="76"/>
      <c r="T738" s="76"/>
      <c r="U738" s="261">
        <f t="shared" ref="U738:AB738" si="106">U$838</f>
        <v>-0.71226</v>
      </c>
      <c r="V738" s="261">
        <f t="shared" si="106"/>
        <v>-0.71226</v>
      </c>
      <c r="W738" s="261">
        <f t="shared" si="106"/>
        <v>-0.71226</v>
      </c>
      <c r="X738" s="261">
        <f t="shared" si="106"/>
        <v>-0.21895000000000001</v>
      </c>
      <c r="Y738" s="261">
        <f t="shared" si="106"/>
        <v>-0.21895000000000001</v>
      </c>
      <c r="Z738" s="261">
        <f t="shared" si="106"/>
        <v>-0.21895000000000001</v>
      </c>
      <c r="AA738" s="261">
        <f t="shared" si="106"/>
        <v>-0.21895000000000001</v>
      </c>
      <c r="AB738" s="261">
        <f t="shared" si="106"/>
        <v>-0.21895000000000001</v>
      </c>
      <c r="AC738" s="76"/>
      <c r="AD738" s="76"/>
      <c r="AE738" s="76"/>
      <c r="AF738" s="261">
        <f>AF$838</f>
        <v>1</v>
      </c>
      <c r="AG738" s="261">
        <f>AG$838</f>
        <v>1</v>
      </c>
      <c r="AH738" s="73"/>
      <c r="AI738" s="57"/>
      <c r="AJ738" s="45"/>
      <c r="AK738" s="45"/>
      <c r="AL738" s="45"/>
    </row>
    <row r="739" spans="1:38" hidden="1" outlineLevel="2" x14ac:dyDescent="0.25">
      <c r="A739" s="45"/>
      <c r="B739" s="54"/>
      <c r="C739" s="47">
        <f t="shared" si="104"/>
        <v>3</v>
      </c>
      <c r="D739" s="73"/>
      <c r="E739" s="70"/>
      <c r="F739" s="70" t="s">
        <v>1386</v>
      </c>
      <c r="G739" s="73"/>
      <c r="H739" s="76" t="s">
        <v>1387</v>
      </c>
      <c r="I739" s="96"/>
      <c r="J739" s="96"/>
      <c r="K739" s="76"/>
      <c r="L739" s="76"/>
      <c r="M739" s="76"/>
      <c r="N739" s="76"/>
      <c r="O739" s="76"/>
      <c r="P739" s="76"/>
      <c r="Q739" s="76"/>
      <c r="R739" s="76"/>
      <c r="S739" s="76"/>
      <c r="T739" s="76"/>
      <c r="U739" s="261">
        <f t="shared" ref="U739:AB739" si="107">U$839</f>
        <v>-0.90173999999999999</v>
      </c>
      <c r="V739" s="261">
        <f t="shared" si="107"/>
        <v>-0.90173999999999999</v>
      </c>
      <c r="W739" s="261">
        <f t="shared" si="107"/>
        <v>-0.90173999999999999</v>
      </c>
      <c r="X739" s="261">
        <f t="shared" si="107"/>
        <v>-0.37940000000000002</v>
      </c>
      <c r="Y739" s="261">
        <f t="shared" si="107"/>
        <v>-0.37940000000000002</v>
      </c>
      <c r="Z739" s="261">
        <f t="shared" si="107"/>
        <v>-0.37940000000000002</v>
      </c>
      <c r="AA739" s="261">
        <f t="shared" si="107"/>
        <v>-0.37940000000000002</v>
      </c>
      <c r="AB739" s="261">
        <f t="shared" si="107"/>
        <v>-0.37940000000000002</v>
      </c>
      <c r="AC739" s="76"/>
      <c r="AD739" s="76"/>
      <c r="AE739" s="76"/>
      <c r="AF739" s="261">
        <f>AF$839</f>
        <v>1</v>
      </c>
      <c r="AG739" s="261">
        <f>AG$839</f>
        <v>1</v>
      </c>
      <c r="AH739" s="73"/>
      <c r="AI739" s="57"/>
      <c r="AJ739" s="45"/>
      <c r="AK739" s="45"/>
      <c r="AL739" s="45"/>
    </row>
    <row r="740" spans="1:38" hidden="1" outlineLevel="2" x14ac:dyDescent="0.25">
      <c r="A740" s="45"/>
      <c r="B740" s="54"/>
      <c r="C740" s="47">
        <f t="shared" si="104"/>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8">$838:$838</f>
        <v>-0.71226</v>
      </c>
      <c r="W740" s="261">
        <f t="shared" si="108"/>
        <v>-0.71226</v>
      </c>
      <c r="X740" s="261">
        <f t="shared" si="108"/>
        <v>-0.21895000000000001</v>
      </c>
      <c r="Y740" s="261">
        <f t="shared" si="108"/>
        <v>-0.21895000000000001</v>
      </c>
      <c r="Z740" s="261">
        <f t="shared" si="108"/>
        <v>-0.21895000000000001</v>
      </c>
      <c r="AA740" s="261">
        <f t="shared" si="108"/>
        <v>-0.21895000000000001</v>
      </c>
      <c r="AB740" s="261">
        <f t="shared" si="108"/>
        <v>-0.21895000000000001</v>
      </c>
      <c r="AC740" s="76"/>
      <c r="AD740" s="76"/>
      <c r="AE740" s="76"/>
      <c r="AF740" s="261">
        <f>$838:$838</f>
        <v>1</v>
      </c>
      <c r="AG740" s="261">
        <f>$838:$838</f>
        <v>1</v>
      </c>
      <c r="AH740" s="73"/>
      <c r="AI740" s="57"/>
      <c r="AJ740" s="45"/>
      <c r="AK740" s="45"/>
      <c r="AL740" s="45"/>
    </row>
    <row r="741" spans="1:38" hidden="1" outlineLevel="2" x14ac:dyDescent="0.25">
      <c r="A741" s="45">
        <v>4</v>
      </c>
      <c r="B741" s="54"/>
      <c r="C741" s="47">
        <f t="shared" si="104"/>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09">$839:$839</f>
        <v>-0.90173999999999999</v>
      </c>
      <c r="W741" s="261">
        <f t="shared" si="109"/>
        <v>-0.90173999999999999</v>
      </c>
      <c r="X741" s="261">
        <f t="shared" si="109"/>
        <v>-0.37940000000000002</v>
      </c>
      <c r="Y741" s="261">
        <f t="shared" si="109"/>
        <v>-0.37940000000000002</v>
      </c>
      <c r="Z741" s="261">
        <f t="shared" si="109"/>
        <v>-0.37940000000000002</v>
      </c>
      <c r="AA741" s="261">
        <f t="shared" si="109"/>
        <v>-0.37940000000000002</v>
      </c>
      <c r="AB741" s="261">
        <f t="shared" si="109"/>
        <v>-0.37940000000000002</v>
      </c>
      <c r="AC741" s="76"/>
      <c r="AD741" s="76"/>
      <c r="AE741" s="76"/>
      <c r="AF741" s="261">
        <f>$839:$839</f>
        <v>1</v>
      </c>
      <c r="AG741" s="261">
        <f>$839:$839</f>
        <v>1</v>
      </c>
      <c r="AH741" s="73"/>
      <c r="AI741" s="57"/>
      <c r="AJ741" s="45"/>
      <c r="AK741" s="45"/>
      <c r="AL741" s="45"/>
    </row>
    <row r="742" spans="1:38" hidden="1" outlineLevel="2" collapsed="1" x14ac:dyDescent="0.25">
      <c r="A742" s="45">
        <f>A741</f>
        <v>4</v>
      </c>
      <c r="B742" s="54"/>
      <c r="C742" s="47">
        <f t="shared" si="104"/>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09"/>
        <v>-0.90173999999999999</v>
      </c>
      <c r="W742" s="261">
        <f t="shared" si="109"/>
        <v>-0.90173999999999999</v>
      </c>
      <c r="X742" s="261">
        <f t="shared" si="109"/>
        <v>-0.37940000000000002</v>
      </c>
      <c r="Y742" s="261">
        <f t="shared" si="109"/>
        <v>-0.37940000000000002</v>
      </c>
      <c r="Z742" s="261">
        <f t="shared" si="109"/>
        <v>-0.37940000000000002</v>
      </c>
      <c r="AA742" s="261">
        <f t="shared" si="109"/>
        <v>-0.37940000000000002</v>
      </c>
      <c r="AB742" s="261">
        <f t="shared" si="109"/>
        <v>-0.37940000000000002</v>
      </c>
      <c r="AC742" s="76"/>
      <c r="AD742" s="76"/>
      <c r="AE742" s="76"/>
      <c r="AF742" s="261">
        <f>$839:$839</f>
        <v>1</v>
      </c>
      <c r="AG742" s="261">
        <f>$839:$839</f>
        <v>1</v>
      </c>
      <c r="AH742" s="73"/>
      <c r="AI742" s="57"/>
      <c r="AJ742" s="45"/>
      <c r="AK742" s="45"/>
      <c r="AL742" s="45"/>
    </row>
    <row r="743" spans="1:38" hidden="1" outlineLevel="3" x14ac:dyDescent="0.25">
      <c r="A743" s="45"/>
      <c r="B743" s="54"/>
      <c r="C743" s="47">
        <f t="shared" si="103"/>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3"/>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3"/>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3"/>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3"/>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3"/>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3"/>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3"/>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3"/>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3"/>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v>4</v>
      </c>
      <c r="B753" s="54"/>
      <c r="C753" s="47">
        <f t="shared" ref="C753:C778" si="110">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f>A753</f>
        <v>4</v>
      </c>
      <c r="B754" s="54"/>
      <c r="C754" s="47">
        <f t="shared" si="110"/>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2" x14ac:dyDescent="0.25">
      <c r="A755" s="45"/>
      <c r="B755" s="54"/>
      <c r="C755" s="47">
        <f t="shared" si="110"/>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1">U755</f>
        <v>1</v>
      </c>
      <c r="W755" s="336">
        <f t="shared" si="111"/>
        <v>1</v>
      </c>
      <c r="X755" s="336">
        <f t="shared" si="111"/>
        <v>1</v>
      </c>
      <c r="Y755" s="336">
        <f t="shared" si="111"/>
        <v>1</v>
      </c>
      <c r="Z755" s="336">
        <f t="shared" si="111"/>
        <v>1</v>
      </c>
      <c r="AA755" s="336">
        <f t="shared" si="111"/>
        <v>1</v>
      </c>
      <c r="AB755" s="336">
        <f t="shared" si="111"/>
        <v>1</v>
      </c>
      <c r="AC755" s="76"/>
      <c r="AD755" s="97" t="s">
        <v>2752</v>
      </c>
      <c r="AE755" s="76"/>
      <c r="AF755" s="97">
        <v>1</v>
      </c>
      <c r="AG755" s="97">
        <v>1</v>
      </c>
      <c r="AH755" s="73"/>
      <c r="AI755" s="57"/>
      <c r="AJ755" s="45"/>
      <c r="AK755" s="45"/>
      <c r="AL755" s="45"/>
    </row>
    <row r="756" spans="1:38" hidden="1" outlineLevel="2" x14ac:dyDescent="0.25">
      <c r="A756" s="45"/>
      <c r="B756" s="54"/>
      <c r="C756" s="47">
        <f t="shared" si="110"/>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2">U756</f>
        <v>0.95399999999999996</v>
      </c>
      <c r="W756" s="336">
        <f t="shared" si="112"/>
        <v>0.95399999999999996</v>
      </c>
      <c r="X756" s="336">
        <f t="shared" ref="X756:AB760" si="113">W756</f>
        <v>0.95399999999999996</v>
      </c>
      <c r="Y756" s="336">
        <f t="shared" si="113"/>
        <v>0.95399999999999996</v>
      </c>
      <c r="Z756" s="336">
        <f t="shared" si="113"/>
        <v>0.95399999999999996</v>
      </c>
      <c r="AA756" s="336">
        <f t="shared" si="113"/>
        <v>0.95399999999999996</v>
      </c>
      <c r="AB756" s="336">
        <f t="shared" si="113"/>
        <v>0.95399999999999996</v>
      </c>
      <c r="AC756" s="76"/>
      <c r="AD756" s="76"/>
      <c r="AE756" s="76"/>
      <c r="AF756" s="97">
        <v>1</v>
      </c>
      <c r="AG756" s="97">
        <v>1</v>
      </c>
      <c r="AH756" s="73"/>
      <c r="AI756" s="57"/>
      <c r="AJ756" s="45"/>
      <c r="AK756" s="45"/>
      <c r="AL756" s="45"/>
    </row>
    <row r="757" spans="1:38" hidden="1" outlineLevel="2" x14ac:dyDescent="0.25">
      <c r="A757" s="45"/>
      <c r="B757" s="54"/>
      <c r="C757" s="47">
        <f t="shared" si="110"/>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2"/>
        <v>0.90800000000000003</v>
      </c>
      <c r="W757" s="336">
        <f t="shared" si="112"/>
        <v>0.90800000000000003</v>
      </c>
      <c r="X757" s="336">
        <f t="shared" si="113"/>
        <v>0.90800000000000003</v>
      </c>
      <c r="Y757" s="336">
        <f t="shared" si="113"/>
        <v>0.90800000000000003</v>
      </c>
      <c r="Z757" s="336">
        <f t="shared" si="113"/>
        <v>0.90800000000000003</v>
      </c>
      <c r="AA757" s="336">
        <f t="shared" si="113"/>
        <v>0.90800000000000003</v>
      </c>
      <c r="AB757" s="336">
        <f t="shared" si="113"/>
        <v>0.90800000000000003</v>
      </c>
      <c r="AC757" s="76"/>
      <c r="AD757" s="76"/>
      <c r="AE757" s="76"/>
      <c r="AF757" s="97">
        <v>1</v>
      </c>
      <c r="AG757" s="97">
        <v>1</v>
      </c>
      <c r="AH757" s="73"/>
      <c r="AI757" s="57"/>
      <c r="AJ757" s="45"/>
      <c r="AK757" s="45"/>
      <c r="AL757" s="45"/>
    </row>
    <row r="758" spans="1:38" hidden="1" outlineLevel="2" x14ac:dyDescent="0.25">
      <c r="A758" s="45"/>
      <c r="B758" s="54"/>
      <c r="C758" s="47">
        <f t="shared" si="110"/>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2"/>
        <v>0.97</v>
      </c>
      <c r="W758" s="336">
        <f t="shared" si="112"/>
        <v>0.97</v>
      </c>
      <c r="X758" s="336">
        <f t="shared" si="113"/>
        <v>0.97</v>
      </c>
      <c r="Y758" s="336">
        <f t="shared" si="113"/>
        <v>0.97</v>
      </c>
      <c r="Z758" s="336">
        <f t="shared" si="113"/>
        <v>0.97</v>
      </c>
      <c r="AA758" s="336">
        <f t="shared" si="113"/>
        <v>0.97</v>
      </c>
      <c r="AB758" s="336">
        <f t="shared" si="113"/>
        <v>0.97</v>
      </c>
      <c r="AC758" s="76"/>
      <c r="AD758" s="76"/>
      <c r="AE758" s="76"/>
      <c r="AF758" s="97">
        <v>1</v>
      </c>
      <c r="AG758" s="97">
        <v>1</v>
      </c>
      <c r="AH758" s="73"/>
      <c r="AI758" s="57"/>
      <c r="AJ758" s="45"/>
      <c r="AK758" s="45"/>
      <c r="AL758" s="45"/>
    </row>
    <row r="759" spans="1:38" hidden="1" outlineLevel="2" x14ac:dyDescent="0.25">
      <c r="A759" s="45">
        <v>4</v>
      </c>
      <c r="B759" s="54"/>
      <c r="C759" s="47">
        <f t="shared" si="110"/>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2"/>
        <v>0.92400000000000004</v>
      </c>
      <c r="W759" s="336">
        <f t="shared" si="112"/>
        <v>0.92400000000000004</v>
      </c>
      <c r="X759" s="336">
        <f t="shared" si="113"/>
        <v>0.92400000000000004</v>
      </c>
      <c r="Y759" s="336">
        <f t="shared" si="113"/>
        <v>0.92400000000000004</v>
      </c>
      <c r="Z759" s="336">
        <f t="shared" si="113"/>
        <v>0.92400000000000004</v>
      </c>
      <c r="AA759" s="336">
        <f t="shared" si="113"/>
        <v>0.92400000000000004</v>
      </c>
      <c r="AB759" s="336">
        <f t="shared" si="113"/>
        <v>0.92400000000000004</v>
      </c>
      <c r="AC759" s="76"/>
      <c r="AD759" s="76"/>
      <c r="AE759" s="76"/>
      <c r="AF759" s="97">
        <v>1</v>
      </c>
      <c r="AG759" s="97">
        <v>1</v>
      </c>
      <c r="AH759" s="73"/>
      <c r="AI759" s="57"/>
      <c r="AJ759" s="45"/>
      <c r="AK759" s="45"/>
      <c r="AL759" s="45"/>
    </row>
    <row r="760" spans="1:38" hidden="1" outlineLevel="2" x14ac:dyDescent="0.25">
      <c r="A760" s="45">
        <f>A759</f>
        <v>4</v>
      </c>
      <c r="B760" s="54"/>
      <c r="C760" s="47">
        <f t="shared" si="110"/>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2"/>
        <v>0.94</v>
      </c>
      <c r="W760" s="336">
        <f t="shared" si="112"/>
        <v>0.94</v>
      </c>
      <c r="X760" s="336">
        <f t="shared" si="113"/>
        <v>0.94</v>
      </c>
      <c r="Y760" s="336">
        <f t="shared" si="113"/>
        <v>0.94</v>
      </c>
      <c r="Z760" s="336">
        <f t="shared" si="113"/>
        <v>0.94</v>
      </c>
      <c r="AA760" s="336">
        <f t="shared" si="113"/>
        <v>0.94</v>
      </c>
      <c r="AB760" s="336">
        <f t="shared" si="113"/>
        <v>0.94</v>
      </c>
      <c r="AC760" s="76"/>
      <c r="AD760" s="76"/>
      <c r="AE760" s="76"/>
      <c r="AF760" s="97">
        <v>1</v>
      </c>
      <c r="AG760" s="97">
        <v>1</v>
      </c>
      <c r="AH760" s="73"/>
      <c r="AI760" s="57"/>
      <c r="AJ760" s="45"/>
      <c r="AK760" s="45"/>
      <c r="AL760" s="45"/>
    </row>
    <row r="761" spans="1:38" hidden="1" outlineLevel="2" x14ac:dyDescent="0.25">
      <c r="A761" s="45"/>
      <c r="B761" s="54"/>
      <c r="C761" s="47">
        <f t="shared" ref="C761:C772" si="114">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5">W761</f>
        <v>0</v>
      </c>
      <c r="Y761" s="255">
        <f t="shared" si="115"/>
        <v>0</v>
      </c>
      <c r="Z761" s="255">
        <f t="shared" si="115"/>
        <v>0</v>
      </c>
      <c r="AA761" s="255">
        <f t="shared" si="115"/>
        <v>0</v>
      </c>
      <c r="AB761" s="255">
        <f t="shared" si="115"/>
        <v>0</v>
      </c>
      <c r="AC761" s="76"/>
      <c r="AD761" s="97" t="s">
        <v>1414</v>
      </c>
      <c r="AE761" s="76"/>
      <c r="AF761" s="97">
        <v>1</v>
      </c>
      <c r="AG761" s="97">
        <v>1</v>
      </c>
      <c r="AH761" s="73"/>
      <c r="AI761" s="57"/>
      <c r="AJ761" s="45"/>
      <c r="AK761" s="45"/>
      <c r="AL761" s="45"/>
    </row>
    <row r="762" spans="1:38" hidden="1" outlineLevel="2" x14ac:dyDescent="0.25">
      <c r="A762" s="45"/>
      <c r="B762" s="54"/>
      <c r="C762" s="47">
        <f t="shared" si="114"/>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5"/>
        <v>-0.26400000000000001</v>
      </c>
      <c r="Y762" s="255">
        <f t="shared" si="115"/>
        <v>-0.26400000000000001</v>
      </c>
      <c r="Z762" s="255">
        <f t="shared" si="115"/>
        <v>-0.26400000000000001</v>
      </c>
      <c r="AA762" s="255">
        <f t="shared" si="115"/>
        <v>-0.26400000000000001</v>
      </c>
      <c r="AB762" s="255">
        <f t="shared" si="115"/>
        <v>-0.26400000000000001</v>
      </c>
      <c r="AC762" s="76"/>
      <c r="AD762" s="97" t="s">
        <v>1417</v>
      </c>
      <c r="AE762" s="76"/>
      <c r="AF762" s="97">
        <v>1</v>
      </c>
      <c r="AG762" s="97">
        <v>1</v>
      </c>
      <c r="AH762" s="73"/>
      <c r="AI762" s="57"/>
      <c r="AJ762" s="45"/>
      <c r="AK762" s="45"/>
      <c r="AL762" s="45"/>
    </row>
    <row r="763" spans="1:38" hidden="1" outlineLevel="2" x14ac:dyDescent="0.25">
      <c r="A763" s="45"/>
      <c r="B763" s="54"/>
      <c r="C763" s="47">
        <f t="shared" si="114"/>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5"/>
        <v>-0.4</v>
      </c>
      <c r="Y763" s="255">
        <f t="shared" si="115"/>
        <v>-0.4</v>
      </c>
      <c r="Z763" s="255">
        <f t="shared" si="115"/>
        <v>-0.4</v>
      </c>
      <c r="AA763" s="255">
        <f t="shared" si="115"/>
        <v>-0.4</v>
      </c>
      <c r="AB763" s="255">
        <f t="shared" si="115"/>
        <v>-0.4</v>
      </c>
      <c r="AC763" s="76"/>
      <c r="AD763" s="263" t="s">
        <v>1420</v>
      </c>
      <c r="AE763" s="76"/>
      <c r="AF763" s="97">
        <v>1</v>
      </c>
      <c r="AG763" s="97">
        <v>1</v>
      </c>
      <c r="AH763" s="73"/>
      <c r="AI763" s="57"/>
      <c r="AJ763" s="45"/>
      <c r="AK763" s="45"/>
      <c r="AL763" s="45"/>
    </row>
    <row r="764" spans="1:38" hidden="1" outlineLevel="2" x14ac:dyDescent="0.25">
      <c r="A764" s="45"/>
      <c r="B764" s="54"/>
      <c r="C764" s="47">
        <f t="shared" si="114"/>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5"/>
        <v>-0.17799999999999999</v>
      </c>
      <c r="Y764" s="255">
        <f t="shared" si="115"/>
        <v>-0.17799999999999999</v>
      </c>
      <c r="Z764" s="255">
        <f t="shared" si="115"/>
        <v>-0.17799999999999999</v>
      </c>
      <c r="AA764" s="255">
        <f t="shared" si="115"/>
        <v>-0.17799999999999999</v>
      </c>
      <c r="AB764" s="255">
        <f t="shared" si="115"/>
        <v>-0.17799999999999999</v>
      </c>
      <c r="AC764" s="76"/>
      <c r="AD764" s="97" t="s">
        <v>1423</v>
      </c>
      <c r="AE764" s="76"/>
      <c r="AF764" s="97">
        <v>1</v>
      </c>
      <c r="AG764" s="97">
        <v>1</v>
      </c>
      <c r="AH764" s="73"/>
      <c r="AI764" s="57"/>
      <c r="AJ764" s="45"/>
      <c r="AK764" s="45"/>
      <c r="AL764" s="45"/>
    </row>
    <row r="765" spans="1:38" hidden="1" outlineLevel="2" x14ac:dyDescent="0.25">
      <c r="A765" s="45">
        <v>4</v>
      </c>
      <c r="B765" s="54"/>
      <c r="C765" s="47">
        <f t="shared" si="114"/>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5"/>
        <v>-0.26400000000000001</v>
      </c>
      <c r="Y765" s="255">
        <f t="shared" si="115"/>
        <v>-0.26400000000000001</v>
      </c>
      <c r="Z765" s="255">
        <f t="shared" si="115"/>
        <v>-0.26400000000000001</v>
      </c>
      <c r="AA765" s="255">
        <f t="shared" si="115"/>
        <v>-0.26400000000000001</v>
      </c>
      <c r="AB765" s="255">
        <f t="shared" si="115"/>
        <v>-0.26400000000000001</v>
      </c>
      <c r="AC765" s="76"/>
      <c r="AD765" s="97"/>
      <c r="AE765" s="76"/>
      <c r="AF765" s="97">
        <v>1</v>
      </c>
      <c r="AG765" s="97">
        <v>1</v>
      </c>
      <c r="AH765" s="73"/>
      <c r="AI765" s="57"/>
      <c r="AJ765" s="45"/>
      <c r="AK765" s="45"/>
      <c r="AL765" s="45"/>
    </row>
    <row r="766" spans="1:38" hidden="1" outlineLevel="2" x14ac:dyDescent="0.25">
      <c r="A766" s="45">
        <f>A765</f>
        <v>4</v>
      </c>
      <c r="B766" s="54"/>
      <c r="C766" s="47">
        <f t="shared" si="114"/>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5"/>
        <v>-0.17799999999999999</v>
      </c>
      <c r="Y766" s="255">
        <f t="shared" si="115"/>
        <v>-0.17799999999999999</v>
      </c>
      <c r="Z766" s="255">
        <f t="shared" si="115"/>
        <v>-0.17799999999999999</v>
      </c>
      <c r="AA766" s="255">
        <f t="shared" si="115"/>
        <v>-0.17799999999999999</v>
      </c>
      <c r="AB766" s="255">
        <f t="shared" si="115"/>
        <v>-0.17799999999999999</v>
      </c>
      <c r="AC766" s="76"/>
      <c r="AD766" s="97"/>
      <c r="AE766" s="76"/>
      <c r="AF766" s="97">
        <v>1</v>
      </c>
      <c r="AG766" s="97">
        <v>1</v>
      </c>
      <c r="AH766" s="73"/>
      <c r="AI766" s="57"/>
      <c r="AJ766" s="45"/>
      <c r="AK766" s="45"/>
      <c r="AL766" s="45"/>
    </row>
    <row r="767" spans="1:38" hidden="1" outlineLevel="2" x14ac:dyDescent="0.25">
      <c r="A767" s="45"/>
      <c r="B767" s="54"/>
      <c r="C767" s="47">
        <f t="shared" si="114"/>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5"/>
        <v>0</v>
      </c>
      <c r="Y767" s="255">
        <f t="shared" si="115"/>
        <v>0</v>
      </c>
      <c r="Z767" s="255">
        <f t="shared" si="115"/>
        <v>0</v>
      </c>
      <c r="AA767" s="255">
        <f t="shared" si="115"/>
        <v>0</v>
      </c>
      <c r="AB767" s="255">
        <f t="shared" si="115"/>
        <v>0</v>
      </c>
      <c r="AC767" s="76"/>
      <c r="AD767" s="97" t="s">
        <v>1414</v>
      </c>
      <c r="AE767" s="76"/>
      <c r="AF767" s="97">
        <v>1</v>
      </c>
      <c r="AG767" s="97">
        <v>1</v>
      </c>
      <c r="AH767" s="73"/>
      <c r="AI767" s="57"/>
      <c r="AJ767" s="45"/>
      <c r="AK767" s="45"/>
      <c r="AL767" s="45"/>
    </row>
    <row r="768" spans="1:38" hidden="1" outlineLevel="2" x14ac:dyDescent="0.25">
      <c r="A768" s="45"/>
      <c r="B768" s="54"/>
      <c r="C768" s="47">
        <f t="shared" si="114"/>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5"/>
        <v>0.43</v>
      </c>
      <c r="Y768" s="255">
        <f t="shared" si="115"/>
        <v>0.43</v>
      </c>
      <c r="Z768" s="255">
        <f t="shared" si="115"/>
        <v>0.43</v>
      </c>
      <c r="AA768" s="255">
        <f t="shared" si="115"/>
        <v>0.43</v>
      </c>
      <c r="AB768" s="255">
        <f t="shared" si="115"/>
        <v>0.43</v>
      </c>
      <c r="AC768" s="76"/>
      <c r="AD768" s="97" t="s">
        <v>1417</v>
      </c>
      <c r="AE768" s="76"/>
      <c r="AF768" s="97">
        <v>1</v>
      </c>
      <c r="AG768" s="97">
        <v>1</v>
      </c>
      <c r="AH768" s="73"/>
      <c r="AI768" s="57"/>
      <c r="AJ768" s="45"/>
      <c r="AK768" s="45"/>
      <c r="AL768" s="45"/>
    </row>
    <row r="769" spans="1:38" hidden="1" outlineLevel="2" x14ac:dyDescent="0.25">
      <c r="A769" s="45"/>
      <c r="B769" s="54"/>
      <c r="C769" s="47">
        <f t="shared" si="114"/>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5"/>
        <v>0.8</v>
      </c>
      <c r="Y769" s="255">
        <f t="shared" si="115"/>
        <v>0.8</v>
      </c>
      <c r="Z769" s="255">
        <f t="shared" si="115"/>
        <v>0.8</v>
      </c>
      <c r="AA769" s="255">
        <f t="shared" si="115"/>
        <v>0.8</v>
      </c>
      <c r="AB769" s="255">
        <f t="shared" si="115"/>
        <v>0.8</v>
      </c>
      <c r="AC769" s="76"/>
      <c r="AD769" s="263" t="s">
        <v>1420</v>
      </c>
      <c r="AE769" s="76"/>
      <c r="AF769" s="97">
        <v>1</v>
      </c>
      <c r="AG769" s="97">
        <v>1</v>
      </c>
      <c r="AH769" s="73"/>
      <c r="AI769" s="57"/>
      <c r="AJ769" s="45"/>
      <c r="AK769" s="45"/>
      <c r="AL769" s="45"/>
    </row>
    <row r="770" spans="1:38" hidden="1" outlineLevel="2" x14ac:dyDescent="0.25">
      <c r="A770" s="45"/>
      <c r="B770" s="54"/>
      <c r="C770" s="47">
        <f t="shared" si="114"/>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5"/>
        <v>8.9999999999999993E-3</v>
      </c>
      <c r="Y770" s="255">
        <f t="shared" si="115"/>
        <v>8.9999999999999993E-3</v>
      </c>
      <c r="Z770" s="255">
        <f t="shared" si="115"/>
        <v>8.9999999999999993E-3</v>
      </c>
      <c r="AA770" s="255">
        <f t="shared" si="115"/>
        <v>8.9999999999999993E-3</v>
      </c>
      <c r="AB770" s="255">
        <f t="shared" si="115"/>
        <v>8.9999999999999993E-3</v>
      </c>
      <c r="AC770" s="76"/>
      <c r="AD770" s="97" t="s">
        <v>1437</v>
      </c>
      <c r="AE770" s="76"/>
      <c r="AF770" s="97">
        <v>1</v>
      </c>
      <c r="AG770" s="97">
        <v>1</v>
      </c>
      <c r="AH770" s="73"/>
      <c r="AI770" s="57"/>
      <c r="AJ770" s="45"/>
      <c r="AK770" s="45"/>
      <c r="AL770" s="45"/>
    </row>
    <row r="771" spans="1:38" hidden="1" outlineLevel="2" x14ac:dyDescent="0.25">
      <c r="A771" s="45">
        <v>4</v>
      </c>
      <c r="B771" s="54"/>
      <c r="C771" s="47">
        <f t="shared" si="114"/>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5"/>
        <v>0.48199999999999998</v>
      </c>
      <c r="Y771" s="255">
        <f t="shared" si="115"/>
        <v>0.48199999999999998</v>
      </c>
      <c r="Z771" s="255">
        <f t="shared" si="115"/>
        <v>0.48199999999999998</v>
      </c>
      <c r="AA771" s="255">
        <f t="shared" si="115"/>
        <v>0.48199999999999998</v>
      </c>
      <c r="AB771" s="255">
        <f t="shared" si="115"/>
        <v>0.48199999999999998</v>
      </c>
      <c r="AC771" s="76"/>
      <c r="AD771" s="97"/>
      <c r="AE771" s="76"/>
      <c r="AF771" s="97">
        <v>1</v>
      </c>
      <c r="AG771" s="97">
        <v>1</v>
      </c>
      <c r="AH771" s="73"/>
      <c r="AI771" s="57"/>
      <c r="AJ771" s="45"/>
      <c r="AK771" s="45"/>
      <c r="AL771" s="45"/>
    </row>
    <row r="772" spans="1:38" hidden="1" outlineLevel="2" collapsed="1" x14ac:dyDescent="0.25">
      <c r="A772" s="45">
        <f>A771</f>
        <v>4</v>
      </c>
      <c r="B772" s="54"/>
      <c r="C772" s="47">
        <f t="shared" si="114"/>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5"/>
        <v>0.128</v>
      </c>
      <c r="Y772" s="255">
        <f t="shared" si="115"/>
        <v>0.128</v>
      </c>
      <c r="Z772" s="255">
        <f t="shared" si="115"/>
        <v>0.128</v>
      </c>
      <c r="AA772" s="255">
        <f t="shared" si="115"/>
        <v>0.128</v>
      </c>
      <c r="AB772" s="255">
        <f t="shared" si="115"/>
        <v>0.128</v>
      </c>
      <c r="AC772" s="76"/>
      <c r="AD772" s="97"/>
      <c r="AE772" s="76"/>
      <c r="AF772" s="97">
        <v>1</v>
      </c>
      <c r="AG772" s="97">
        <v>1</v>
      </c>
      <c r="AH772" s="73"/>
      <c r="AI772" s="57"/>
      <c r="AJ772" s="45"/>
      <c r="AK772" s="45"/>
      <c r="AL772" s="45"/>
    </row>
    <row r="773" spans="1:38" hidden="1" outlineLevel="3" x14ac:dyDescent="0.25">
      <c r="A773" s="45"/>
      <c r="B773" s="54"/>
      <c r="C773" s="47">
        <f t="shared" si="110"/>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10"/>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0"/>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0"/>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v>4</v>
      </c>
      <c r="B777" s="54"/>
      <c r="C777" s="47">
        <f t="shared" si="110"/>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f>A777</f>
        <v>4</v>
      </c>
      <c r="B778" s="54"/>
      <c r="C778" s="47">
        <f t="shared" si="110"/>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hidden="1" outlineLevel="2" x14ac:dyDescent="0.25">
      <c r="A779" s="45"/>
      <c r="B779" s="54"/>
      <c r="C779" s="47">
        <f t="shared" ref="C779:C802" si="116">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7">V$865</f>
        <v>0.1</v>
      </c>
      <c r="W779" s="261">
        <f t="shared" si="117"/>
        <v>0.1</v>
      </c>
      <c r="X779" s="261">
        <f t="shared" si="117"/>
        <v>0.1</v>
      </c>
      <c r="Y779" s="261">
        <f t="shared" si="117"/>
        <v>0.1</v>
      </c>
      <c r="Z779" s="261">
        <f t="shared" si="117"/>
        <v>0.1</v>
      </c>
      <c r="AA779" s="261">
        <f t="shared" si="117"/>
        <v>0.1</v>
      </c>
      <c r="AB779" s="261">
        <f t="shared" si="117"/>
        <v>0.1</v>
      </c>
      <c r="AC779" s="76"/>
      <c r="AD779" s="76" t="s">
        <v>1383</v>
      </c>
      <c r="AE779" s="76"/>
      <c r="AF779" s="261">
        <f>AF$865</f>
        <v>1</v>
      </c>
      <c r="AG779" s="261">
        <f>AG$865</f>
        <v>1</v>
      </c>
      <c r="AH779" s="73"/>
      <c r="AI779" s="57"/>
      <c r="AJ779" s="45"/>
      <c r="AK779" s="45"/>
      <c r="AL779" s="45"/>
    </row>
    <row r="780" spans="1:38" hidden="1" outlineLevel="2" x14ac:dyDescent="0.25">
      <c r="A780" s="45"/>
      <c r="B780" s="54"/>
      <c r="C780" s="47">
        <f t="shared" si="116"/>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8">V$866</f>
        <v>8.5000000000000006E-2</v>
      </c>
      <c r="W780" s="261">
        <f t="shared" si="118"/>
        <v>8.5000000000000006E-2</v>
      </c>
      <c r="X780" s="261">
        <f t="shared" si="118"/>
        <v>8.5000000000000006E-2</v>
      </c>
      <c r="Y780" s="261">
        <f t="shared" si="118"/>
        <v>8.5000000000000006E-2</v>
      </c>
      <c r="Z780" s="261">
        <f t="shared" si="118"/>
        <v>8.5000000000000006E-2</v>
      </c>
      <c r="AA780" s="261">
        <f t="shared" si="118"/>
        <v>8.5000000000000006E-2</v>
      </c>
      <c r="AB780" s="261">
        <f t="shared" si="118"/>
        <v>8.5000000000000006E-2</v>
      </c>
      <c r="AC780" s="76"/>
      <c r="AD780" s="76"/>
      <c r="AE780" s="76"/>
      <c r="AF780" s="261">
        <f>AF$866</f>
        <v>1</v>
      </c>
      <c r="AG780" s="261">
        <f>AG$866</f>
        <v>1</v>
      </c>
      <c r="AH780" s="73"/>
      <c r="AI780" s="57"/>
      <c r="AJ780" s="45"/>
      <c r="AK780" s="45"/>
      <c r="AL780" s="45"/>
    </row>
    <row r="781" spans="1:38" hidden="1" outlineLevel="2" x14ac:dyDescent="0.25">
      <c r="A781" s="45"/>
      <c r="B781" s="54"/>
      <c r="C781" s="47">
        <f t="shared" si="116"/>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19">V$867</f>
        <v>7.0000000000000007E-2</v>
      </c>
      <c r="W781" s="261">
        <f t="shared" si="119"/>
        <v>7.0000000000000007E-2</v>
      </c>
      <c r="X781" s="261">
        <f t="shared" si="119"/>
        <v>7.0000000000000007E-2</v>
      </c>
      <c r="Y781" s="261">
        <f t="shared" si="119"/>
        <v>7.0000000000000007E-2</v>
      </c>
      <c r="Z781" s="261">
        <f t="shared" si="119"/>
        <v>7.0000000000000007E-2</v>
      </c>
      <c r="AA781" s="261">
        <f t="shared" si="119"/>
        <v>7.0000000000000007E-2</v>
      </c>
      <c r="AB781" s="261">
        <f t="shared" si="119"/>
        <v>7.0000000000000007E-2</v>
      </c>
      <c r="AC781" s="76"/>
      <c r="AD781" s="76"/>
      <c r="AE781" s="76"/>
      <c r="AF781" s="261">
        <f>AF$867</f>
        <v>1</v>
      </c>
      <c r="AG781" s="261">
        <f>AG$867</f>
        <v>1</v>
      </c>
      <c r="AH781" s="73"/>
      <c r="AI781" s="57"/>
      <c r="AJ781" s="45"/>
      <c r="AK781" s="45"/>
      <c r="AL781" s="45"/>
    </row>
    <row r="782" spans="1:38" hidden="1" outlineLevel="2" x14ac:dyDescent="0.25">
      <c r="A782" s="45"/>
      <c r="B782" s="54"/>
      <c r="C782" s="47">
        <f t="shared" si="116"/>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0">V$866</f>
        <v>8.5000000000000006E-2</v>
      </c>
      <c r="W782" s="261">
        <f t="shared" si="120"/>
        <v>8.5000000000000006E-2</v>
      </c>
      <c r="X782" s="261">
        <f t="shared" si="120"/>
        <v>8.5000000000000006E-2</v>
      </c>
      <c r="Y782" s="261">
        <f t="shared" si="120"/>
        <v>8.5000000000000006E-2</v>
      </c>
      <c r="Z782" s="261">
        <f t="shared" si="120"/>
        <v>8.5000000000000006E-2</v>
      </c>
      <c r="AA782" s="261">
        <f t="shared" si="120"/>
        <v>8.5000000000000006E-2</v>
      </c>
      <c r="AB782" s="261">
        <f t="shared" si="120"/>
        <v>8.5000000000000006E-2</v>
      </c>
      <c r="AC782" s="76"/>
      <c r="AD782" s="76"/>
      <c r="AE782" s="76"/>
      <c r="AF782" s="261">
        <f>AF$866</f>
        <v>1</v>
      </c>
      <c r="AG782" s="261">
        <f>AG$866</f>
        <v>1</v>
      </c>
      <c r="AH782" s="73"/>
      <c r="AI782" s="57"/>
      <c r="AJ782" s="45"/>
      <c r="AK782" s="45"/>
      <c r="AL782" s="45"/>
    </row>
    <row r="783" spans="1:38" hidden="1" outlineLevel="2" x14ac:dyDescent="0.25">
      <c r="A783" s="45">
        <v>4</v>
      </c>
      <c r="B783" s="54"/>
      <c r="C783" s="47">
        <f t="shared" si="116"/>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1">V$867</f>
        <v>7.0000000000000007E-2</v>
      </c>
      <c r="W783" s="261">
        <f t="shared" si="121"/>
        <v>7.0000000000000007E-2</v>
      </c>
      <c r="X783" s="261">
        <f t="shared" si="121"/>
        <v>7.0000000000000007E-2</v>
      </c>
      <c r="Y783" s="261">
        <f t="shared" si="121"/>
        <v>7.0000000000000007E-2</v>
      </c>
      <c r="Z783" s="261">
        <f t="shared" si="121"/>
        <v>7.0000000000000007E-2</v>
      </c>
      <c r="AA783" s="261">
        <f t="shared" si="121"/>
        <v>7.0000000000000007E-2</v>
      </c>
      <c r="AB783" s="261">
        <f t="shared" si="121"/>
        <v>7.0000000000000007E-2</v>
      </c>
      <c r="AC783" s="76"/>
      <c r="AD783" s="76"/>
      <c r="AE783" s="76"/>
      <c r="AF783" s="261">
        <f>AF$867</f>
        <v>1</v>
      </c>
      <c r="AG783" s="261">
        <f>AG$867</f>
        <v>1</v>
      </c>
      <c r="AH783" s="73"/>
      <c r="AI783" s="57"/>
      <c r="AJ783" s="45"/>
      <c r="AK783" s="45"/>
      <c r="AL783" s="45"/>
    </row>
    <row r="784" spans="1:38" hidden="1" outlineLevel="2" x14ac:dyDescent="0.25">
      <c r="A784" s="45">
        <f>A783</f>
        <v>4</v>
      </c>
      <c r="B784" s="54"/>
      <c r="C784" s="47">
        <f t="shared" si="116"/>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1"/>
        <v>7.0000000000000007E-2</v>
      </c>
      <c r="W784" s="261">
        <f t="shared" si="121"/>
        <v>7.0000000000000007E-2</v>
      </c>
      <c r="X784" s="261">
        <f t="shared" si="121"/>
        <v>7.0000000000000007E-2</v>
      </c>
      <c r="Y784" s="261">
        <f t="shared" si="121"/>
        <v>7.0000000000000007E-2</v>
      </c>
      <c r="Z784" s="261">
        <f t="shared" si="121"/>
        <v>7.0000000000000007E-2</v>
      </c>
      <c r="AA784" s="261">
        <f t="shared" si="121"/>
        <v>7.0000000000000007E-2</v>
      </c>
      <c r="AB784" s="261">
        <f t="shared" si="121"/>
        <v>7.0000000000000007E-2</v>
      </c>
      <c r="AC784" s="76"/>
      <c r="AD784" s="76"/>
      <c r="AE784" s="76"/>
      <c r="AF784" s="261">
        <f>AF$867</f>
        <v>1</v>
      </c>
      <c r="AG784" s="261">
        <f>AG$867</f>
        <v>1</v>
      </c>
      <c r="AH784" s="73"/>
      <c r="AI784" s="57"/>
      <c r="AJ784" s="45"/>
      <c r="AK784" s="45"/>
      <c r="AL784" s="45"/>
    </row>
    <row r="785" spans="1:38" hidden="1" outlineLevel="2" x14ac:dyDescent="0.25">
      <c r="A785" s="45"/>
      <c r="B785" s="54"/>
      <c r="C785" s="47">
        <f t="shared" si="116"/>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2">V$869</f>
        <v>0</v>
      </c>
      <c r="W785" s="261">
        <f t="shared" si="122"/>
        <v>0</v>
      </c>
      <c r="X785" s="261">
        <f t="shared" si="122"/>
        <v>0</v>
      </c>
      <c r="Y785" s="261">
        <f t="shared" si="122"/>
        <v>0</v>
      </c>
      <c r="Z785" s="261">
        <f t="shared" si="122"/>
        <v>0</v>
      </c>
      <c r="AA785" s="261">
        <f t="shared" si="122"/>
        <v>0</v>
      </c>
      <c r="AB785" s="261">
        <f t="shared" si="122"/>
        <v>0</v>
      </c>
      <c r="AC785" s="76"/>
      <c r="AD785" s="76" t="s">
        <v>1383</v>
      </c>
      <c r="AE785" s="76"/>
      <c r="AF785" s="261">
        <f>AF$869</f>
        <v>1</v>
      </c>
      <c r="AG785" s="261">
        <f>AG$869</f>
        <v>1</v>
      </c>
      <c r="AH785" s="73"/>
      <c r="AI785" s="57"/>
      <c r="AJ785" s="45"/>
      <c r="AK785" s="45"/>
      <c r="AL785" s="45"/>
    </row>
    <row r="786" spans="1:38" hidden="1" outlineLevel="2" x14ac:dyDescent="0.25">
      <c r="A786" s="45"/>
      <c r="B786" s="54"/>
      <c r="C786" s="47">
        <f t="shared" si="116"/>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3">V$870</f>
        <v>-0.95650000000000002</v>
      </c>
      <c r="W786" s="261">
        <f t="shared" si="123"/>
        <v>-0.95650000000000002</v>
      </c>
      <c r="X786" s="261">
        <f t="shared" si="123"/>
        <v>-0.95650000000000002</v>
      </c>
      <c r="Y786" s="261">
        <f t="shared" si="123"/>
        <v>-1.0820000000000001</v>
      </c>
      <c r="Z786" s="261">
        <f t="shared" si="123"/>
        <v>-1.0820000000000001</v>
      </c>
      <c r="AA786" s="261">
        <f t="shared" si="123"/>
        <v>-1.0820000000000001</v>
      </c>
      <c r="AB786" s="261">
        <f t="shared" si="123"/>
        <v>-1.0820000000000001</v>
      </c>
      <c r="AC786" s="76"/>
      <c r="AD786" s="76"/>
      <c r="AE786" s="76"/>
      <c r="AF786" s="261">
        <f>AF$870</f>
        <v>1</v>
      </c>
      <c r="AG786" s="261">
        <f>AG$870</f>
        <v>1</v>
      </c>
      <c r="AH786" s="73"/>
      <c r="AI786" s="57"/>
      <c r="AJ786" s="45"/>
      <c r="AK786" s="45"/>
      <c r="AL786" s="45"/>
    </row>
    <row r="787" spans="1:38" hidden="1" outlineLevel="2" x14ac:dyDescent="0.25">
      <c r="A787" s="45"/>
      <c r="B787" s="54"/>
      <c r="C787" s="47">
        <f t="shared" si="116"/>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4">V$871</f>
        <v>-1.7614000000000001</v>
      </c>
      <c r="W787" s="261">
        <f t="shared" si="124"/>
        <v>-1.7614000000000001</v>
      </c>
      <c r="X787" s="261">
        <f t="shared" si="124"/>
        <v>-1.7614000000000001</v>
      </c>
      <c r="Y787" s="261">
        <f t="shared" si="124"/>
        <v>-2.0059999999999998</v>
      </c>
      <c r="Z787" s="261">
        <f t="shared" si="124"/>
        <v>-2.0059999999999998</v>
      </c>
      <c r="AA787" s="261">
        <f t="shared" si="124"/>
        <v>-2.0059999999999998</v>
      </c>
      <c r="AB787" s="261">
        <f t="shared" si="124"/>
        <v>-2.0059999999999998</v>
      </c>
      <c r="AC787" s="76"/>
      <c r="AD787" s="76"/>
      <c r="AE787" s="76"/>
      <c r="AF787" s="261">
        <f>AF$871</f>
        <v>1</v>
      </c>
      <c r="AG787" s="261">
        <f>AG$871</f>
        <v>1</v>
      </c>
      <c r="AH787" s="73"/>
      <c r="AI787" s="57"/>
      <c r="AJ787" s="45"/>
      <c r="AK787" s="45"/>
      <c r="AL787" s="45"/>
    </row>
    <row r="788" spans="1:38" hidden="1" outlineLevel="2" x14ac:dyDescent="0.25">
      <c r="A788" s="45"/>
      <c r="B788" s="54"/>
      <c r="C788" s="47">
        <f t="shared" si="116"/>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5">V$870</f>
        <v>-0.95650000000000002</v>
      </c>
      <c r="W788" s="261">
        <f t="shared" si="125"/>
        <v>-0.95650000000000002</v>
      </c>
      <c r="X788" s="261">
        <f t="shared" si="125"/>
        <v>-0.95650000000000002</v>
      </c>
      <c r="Y788" s="261">
        <f t="shared" si="125"/>
        <v>-1.0820000000000001</v>
      </c>
      <c r="Z788" s="261">
        <f t="shared" si="125"/>
        <v>-1.0820000000000001</v>
      </c>
      <c r="AA788" s="261">
        <f t="shared" si="125"/>
        <v>-1.0820000000000001</v>
      </c>
      <c r="AB788" s="261">
        <f t="shared" si="125"/>
        <v>-1.0820000000000001</v>
      </c>
      <c r="AC788" s="76"/>
      <c r="AD788" s="76"/>
      <c r="AE788" s="76"/>
      <c r="AF788" s="261">
        <f>AF$870</f>
        <v>1</v>
      </c>
      <c r="AG788" s="261">
        <f>AG$870</f>
        <v>1</v>
      </c>
      <c r="AH788" s="73"/>
      <c r="AI788" s="57"/>
      <c r="AJ788" s="45"/>
      <c r="AK788" s="45"/>
      <c r="AL788" s="45"/>
    </row>
    <row r="789" spans="1:38" hidden="1" outlineLevel="2" x14ac:dyDescent="0.25">
      <c r="A789" s="45">
        <v>4</v>
      </c>
      <c r="B789" s="54"/>
      <c r="C789" s="47">
        <f t="shared" si="116"/>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6">V$871</f>
        <v>-1.7614000000000001</v>
      </c>
      <c r="W789" s="261">
        <f t="shared" si="126"/>
        <v>-1.7614000000000001</v>
      </c>
      <c r="X789" s="261">
        <f t="shared" si="126"/>
        <v>-1.7614000000000001</v>
      </c>
      <c r="Y789" s="261">
        <f t="shared" si="126"/>
        <v>-2.0059999999999998</v>
      </c>
      <c r="Z789" s="261">
        <f t="shared" si="126"/>
        <v>-2.0059999999999998</v>
      </c>
      <c r="AA789" s="261">
        <f t="shared" si="126"/>
        <v>-2.0059999999999998</v>
      </c>
      <c r="AB789" s="261">
        <f t="shared" si="126"/>
        <v>-2.0059999999999998</v>
      </c>
      <c r="AC789" s="76"/>
      <c r="AD789" s="76"/>
      <c r="AE789" s="76"/>
      <c r="AF789" s="261">
        <f>AF$871</f>
        <v>1</v>
      </c>
      <c r="AG789" s="261">
        <f>AG$871</f>
        <v>1</v>
      </c>
      <c r="AH789" s="73"/>
      <c r="AI789" s="57"/>
      <c r="AJ789" s="45"/>
      <c r="AK789" s="45"/>
      <c r="AL789" s="45"/>
    </row>
    <row r="790" spans="1:38" hidden="1" outlineLevel="2" x14ac:dyDescent="0.25">
      <c r="A790" s="45">
        <f>A789</f>
        <v>4</v>
      </c>
      <c r="B790" s="54"/>
      <c r="C790" s="47">
        <f t="shared" si="116"/>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6"/>
        <v>-1.7614000000000001</v>
      </c>
      <c r="W790" s="261">
        <f t="shared" si="126"/>
        <v>-1.7614000000000001</v>
      </c>
      <c r="X790" s="261">
        <f t="shared" si="126"/>
        <v>-1.7614000000000001</v>
      </c>
      <c r="Y790" s="261">
        <f t="shared" si="126"/>
        <v>-2.0059999999999998</v>
      </c>
      <c r="Z790" s="261">
        <f t="shared" si="126"/>
        <v>-2.0059999999999998</v>
      </c>
      <c r="AA790" s="261">
        <f t="shared" si="126"/>
        <v>-2.0059999999999998</v>
      </c>
      <c r="AB790" s="261">
        <f t="shared" si="126"/>
        <v>-2.0059999999999998</v>
      </c>
      <c r="AC790" s="76"/>
      <c r="AD790" s="76"/>
      <c r="AE790" s="76"/>
      <c r="AF790" s="261">
        <f>AF$871</f>
        <v>1</v>
      </c>
      <c r="AG790" s="261">
        <f>AG$871</f>
        <v>1</v>
      </c>
      <c r="AH790" s="73"/>
      <c r="AI790" s="57"/>
      <c r="AJ790" s="45"/>
      <c r="AK790" s="45"/>
      <c r="AL790" s="45"/>
    </row>
    <row r="791" spans="1:38" hidden="1" outlineLevel="2" x14ac:dyDescent="0.25">
      <c r="A791" s="45"/>
      <c r="B791" s="54"/>
      <c r="C791" s="47">
        <f t="shared" si="116"/>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hidden="1" outlineLevel="2" x14ac:dyDescent="0.25">
      <c r="A792" s="45"/>
      <c r="B792" s="54"/>
      <c r="C792" s="47">
        <f t="shared" si="116"/>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7">U792</f>
        <v>-4.9400000000000004</v>
      </c>
      <c r="W792" s="336">
        <f t="shared" si="127"/>
        <v>-4.9400000000000004</v>
      </c>
      <c r="X792" s="336">
        <f>Y792</f>
        <v>-6.68</v>
      </c>
      <c r="Y792" s="97">
        <v>-6.68</v>
      </c>
      <c r="Z792" s="255">
        <f t="shared" si="127"/>
        <v>-6.68</v>
      </c>
      <c r="AA792" s="255">
        <f t="shared" si="127"/>
        <v>-6.68</v>
      </c>
      <c r="AB792" s="255">
        <f t="shared" si="127"/>
        <v>-6.68</v>
      </c>
      <c r="AC792" s="76"/>
      <c r="AD792" s="97" t="s">
        <v>2314</v>
      </c>
      <c r="AE792" s="76"/>
      <c r="AF792" s="97">
        <v>1</v>
      </c>
      <c r="AG792" s="97">
        <v>1</v>
      </c>
      <c r="AH792" s="73"/>
      <c r="AI792" s="57"/>
      <c r="AJ792" s="45"/>
      <c r="AK792" s="45"/>
      <c r="AL792" s="45"/>
    </row>
    <row r="793" spans="1:38" hidden="1" outlineLevel="2" x14ac:dyDescent="0.25">
      <c r="A793" s="45"/>
      <c r="B793" s="54"/>
      <c r="C793" s="47">
        <f t="shared" si="116"/>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7"/>
        <v>-6.8171999999999997</v>
      </c>
      <c r="W793" s="336">
        <f t="shared" si="127"/>
        <v>-6.8171999999999997</v>
      </c>
      <c r="X793" s="336">
        <f>Y793</f>
        <v>-9.2200000000000006</v>
      </c>
      <c r="Y793" s="97">
        <v>-9.2200000000000006</v>
      </c>
      <c r="Z793" s="255">
        <f t="shared" si="127"/>
        <v>-9.2200000000000006</v>
      </c>
      <c r="AA793" s="255">
        <f t="shared" si="127"/>
        <v>-9.2200000000000006</v>
      </c>
      <c r="AB793" s="255">
        <f t="shared" si="127"/>
        <v>-9.2200000000000006</v>
      </c>
      <c r="AC793" s="76"/>
      <c r="AD793" s="97" t="s">
        <v>2315</v>
      </c>
      <c r="AE793" s="76"/>
      <c r="AF793" s="97">
        <v>1</v>
      </c>
      <c r="AG793" s="97">
        <v>1</v>
      </c>
      <c r="AH793" s="73"/>
      <c r="AI793" s="57"/>
      <c r="AJ793" s="45"/>
      <c r="AK793" s="45"/>
      <c r="AL793" s="45"/>
    </row>
    <row r="794" spans="1:38" hidden="1" outlineLevel="2" x14ac:dyDescent="0.25">
      <c r="A794" s="45"/>
      <c r="B794" s="54"/>
      <c r="C794" s="47">
        <f t="shared" si="116"/>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8">U794</f>
        <v>-1.85</v>
      </c>
      <c r="W794" s="336">
        <f t="shared" si="128"/>
        <v>-1.85</v>
      </c>
      <c r="X794" s="336">
        <f>Y794</f>
        <v>-3.36</v>
      </c>
      <c r="Y794" s="97">
        <v>-3.36</v>
      </c>
      <c r="Z794" s="255">
        <f t="shared" si="128"/>
        <v>-3.36</v>
      </c>
      <c r="AA794" s="255">
        <f t="shared" si="128"/>
        <v>-3.36</v>
      </c>
      <c r="AB794" s="255">
        <f t="shared" si="128"/>
        <v>-3.36</v>
      </c>
      <c r="AC794" s="76"/>
      <c r="AD794" s="97" t="s">
        <v>2316</v>
      </c>
      <c r="AE794" s="76"/>
      <c r="AF794" s="97">
        <v>1</v>
      </c>
      <c r="AG794" s="97">
        <v>1</v>
      </c>
      <c r="AH794" s="73"/>
      <c r="AI794" s="57"/>
      <c r="AJ794" s="45"/>
      <c r="AK794" s="45"/>
      <c r="AL794" s="45"/>
    </row>
    <row r="795" spans="1:38" hidden="1" outlineLevel="2" x14ac:dyDescent="0.25">
      <c r="A795" s="45">
        <v>4</v>
      </c>
      <c r="B795" s="54"/>
      <c r="C795" s="47">
        <f t="shared" si="116"/>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29">Y795</f>
        <v>-8.33</v>
      </c>
      <c r="AA795" s="255">
        <f t="shared" si="129"/>
        <v>-8.33</v>
      </c>
      <c r="AB795" s="255">
        <f t="shared" si="129"/>
        <v>-8.33</v>
      </c>
      <c r="AC795" s="76"/>
      <c r="AD795" s="97"/>
      <c r="AE795" s="76"/>
      <c r="AF795" s="97">
        <v>1</v>
      </c>
      <c r="AG795" s="97">
        <v>1</v>
      </c>
      <c r="AH795" s="73"/>
      <c r="AI795" s="57"/>
      <c r="AJ795" s="45"/>
      <c r="AK795" s="45"/>
      <c r="AL795" s="45"/>
    </row>
    <row r="796" spans="1:38" hidden="1" outlineLevel="2" x14ac:dyDescent="0.25">
      <c r="A796" s="45">
        <f>A795</f>
        <v>4</v>
      </c>
      <c r="B796" s="54"/>
      <c r="C796" s="47">
        <f t="shared" si="116"/>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29"/>
        <v>-5.1100000000000003</v>
      </c>
      <c r="AA796" s="255">
        <f t="shared" si="129"/>
        <v>-5.1100000000000003</v>
      </c>
      <c r="AB796" s="255">
        <f t="shared" si="129"/>
        <v>-5.1100000000000003</v>
      </c>
      <c r="AC796" s="76"/>
      <c r="AD796" s="97"/>
      <c r="AE796" s="76"/>
      <c r="AF796" s="97">
        <v>1</v>
      </c>
      <c r="AG796" s="97">
        <v>1</v>
      </c>
      <c r="AH796" s="73"/>
      <c r="AI796" s="57"/>
      <c r="AJ796" s="45"/>
      <c r="AK796" s="45"/>
      <c r="AL796" s="45"/>
    </row>
    <row r="797" spans="1:38" hidden="1" outlineLevel="2" x14ac:dyDescent="0.25">
      <c r="A797" s="45"/>
      <c r="B797" s="54"/>
      <c r="C797" s="47">
        <f t="shared" si="116"/>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hidden="1" outlineLevel="2" x14ac:dyDescent="0.25">
      <c r="A798" s="45"/>
      <c r="B798" s="54"/>
      <c r="C798" s="47">
        <f t="shared" si="116"/>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0">U798</f>
        <v>-5.2299999999999999E-2</v>
      </c>
      <c r="W798" s="255">
        <f t="shared" si="130"/>
        <v>-5.2299999999999999E-2</v>
      </c>
      <c r="X798" s="255">
        <f t="shared" si="130"/>
        <v>-5.2299999999999999E-2</v>
      </c>
      <c r="Y798" s="255">
        <f t="shared" si="130"/>
        <v>-5.2299999999999999E-2</v>
      </c>
      <c r="Z798" s="255">
        <f t="shared" si="130"/>
        <v>-5.2299999999999999E-2</v>
      </c>
      <c r="AA798" s="255">
        <f t="shared" si="130"/>
        <v>-5.2299999999999999E-2</v>
      </c>
      <c r="AB798" s="255">
        <f t="shared" si="130"/>
        <v>-5.2299999999999999E-2</v>
      </c>
      <c r="AC798" s="76"/>
      <c r="AD798" s="97"/>
      <c r="AE798" s="76"/>
      <c r="AF798" s="97">
        <v>1</v>
      </c>
      <c r="AG798" s="97">
        <v>1</v>
      </c>
      <c r="AH798" s="73"/>
      <c r="AI798" s="57"/>
      <c r="AJ798" s="45"/>
      <c r="AK798" s="45"/>
      <c r="AL798" s="45"/>
    </row>
    <row r="799" spans="1:38" hidden="1" outlineLevel="2" x14ac:dyDescent="0.25">
      <c r="A799" s="45"/>
      <c r="B799" s="54"/>
      <c r="C799" s="47">
        <f t="shared" si="116"/>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1">U798</f>
        <v>-5.2299999999999999E-2</v>
      </c>
      <c r="V799" s="261">
        <f t="shared" si="131"/>
        <v>-5.2299999999999999E-2</v>
      </c>
      <c r="W799" s="261">
        <f t="shared" si="131"/>
        <v>-5.2299999999999999E-2</v>
      </c>
      <c r="X799" s="261">
        <f t="shared" si="131"/>
        <v>-5.2299999999999999E-2</v>
      </c>
      <c r="Y799" s="261">
        <f t="shared" si="131"/>
        <v>-5.2299999999999999E-2</v>
      </c>
      <c r="Z799" s="261">
        <f t="shared" si="131"/>
        <v>-5.2299999999999999E-2</v>
      </c>
      <c r="AA799" s="261">
        <f t="shared" si="131"/>
        <v>-5.2299999999999999E-2</v>
      </c>
      <c r="AB799" s="261">
        <f t="shared" si="131"/>
        <v>-5.2299999999999999E-2</v>
      </c>
      <c r="AC799" s="76"/>
      <c r="AD799" s="97" t="s">
        <v>1478</v>
      </c>
      <c r="AE799" s="76"/>
      <c r="AF799" s="97">
        <v>1</v>
      </c>
      <c r="AG799" s="97">
        <v>1</v>
      </c>
      <c r="AH799" s="73"/>
      <c r="AI799" s="57"/>
      <c r="AJ799" s="45"/>
      <c r="AK799" s="45"/>
      <c r="AL799" s="45"/>
    </row>
    <row r="800" spans="1:38" hidden="1" outlineLevel="2" x14ac:dyDescent="0.25">
      <c r="A800" s="45"/>
      <c r="B800" s="54"/>
      <c r="C800" s="47">
        <f t="shared" si="116"/>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2">U800</f>
        <v>-1.0699999999999999E-2</v>
      </c>
      <c r="W800" s="255">
        <f t="shared" si="132"/>
        <v>-1.0699999999999999E-2</v>
      </c>
      <c r="X800" s="255">
        <f t="shared" si="132"/>
        <v>-1.0699999999999999E-2</v>
      </c>
      <c r="Y800" s="255">
        <f t="shared" si="132"/>
        <v>-1.0699999999999999E-2</v>
      </c>
      <c r="Z800" s="255">
        <f t="shared" si="132"/>
        <v>-1.0699999999999999E-2</v>
      </c>
      <c r="AA800" s="255">
        <f t="shared" si="132"/>
        <v>-1.0699999999999999E-2</v>
      </c>
      <c r="AB800" s="255">
        <f t="shared" si="132"/>
        <v>-1.0699999999999999E-2</v>
      </c>
      <c r="AC800" s="76"/>
      <c r="AD800" s="97"/>
      <c r="AE800" s="76"/>
      <c r="AF800" s="97">
        <v>1</v>
      </c>
      <c r="AG800" s="97">
        <v>1</v>
      </c>
      <c r="AH800" s="73"/>
      <c r="AI800" s="57"/>
      <c r="AJ800" s="45"/>
      <c r="AK800" s="45"/>
      <c r="AL800" s="45"/>
    </row>
    <row r="801" spans="1:38" hidden="1" outlineLevel="2" x14ac:dyDescent="0.25">
      <c r="A801" s="45">
        <v>4</v>
      </c>
      <c r="B801" s="54"/>
      <c r="C801" s="47">
        <f t="shared" si="116"/>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3">U800</f>
        <v>-1.0699999999999999E-2</v>
      </c>
      <c r="V801" s="261">
        <f t="shared" si="133"/>
        <v>-1.0699999999999999E-2</v>
      </c>
      <c r="W801" s="261">
        <f t="shared" si="133"/>
        <v>-1.0699999999999999E-2</v>
      </c>
      <c r="X801" s="261">
        <f t="shared" si="133"/>
        <v>-1.0699999999999999E-2</v>
      </c>
      <c r="Y801" s="261">
        <f t="shared" si="133"/>
        <v>-1.0699999999999999E-2</v>
      </c>
      <c r="Z801" s="261">
        <f t="shared" si="133"/>
        <v>-1.0699999999999999E-2</v>
      </c>
      <c r="AA801" s="261">
        <f t="shared" si="133"/>
        <v>-1.0699999999999999E-2</v>
      </c>
      <c r="AB801" s="261">
        <f t="shared" si="133"/>
        <v>-1.0699999999999999E-2</v>
      </c>
      <c r="AC801" s="76"/>
      <c r="AD801" s="97"/>
      <c r="AE801" s="76"/>
      <c r="AF801" s="97">
        <v>1</v>
      </c>
      <c r="AG801" s="97">
        <v>1</v>
      </c>
      <c r="AH801" s="73"/>
      <c r="AI801" s="57"/>
      <c r="AJ801" s="45"/>
      <c r="AK801" s="45"/>
      <c r="AL801" s="45"/>
    </row>
    <row r="802" spans="1:38" hidden="1" outlineLevel="2" x14ac:dyDescent="0.25">
      <c r="A802" s="45">
        <f>A801</f>
        <v>4</v>
      </c>
      <c r="B802" s="54"/>
      <c r="C802" s="47">
        <f t="shared" si="116"/>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3"/>
        <v>-1.0699999999999999E-2</v>
      </c>
      <c r="W802" s="261">
        <f t="shared" si="133"/>
        <v>-1.0699999999999999E-2</v>
      </c>
      <c r="X802" s="261">
        <f t="shared" si="133"/>
        <v>-1.0699999999999999E-2</v>
      </c>
      <c r="Y802" s="261">
        <f t="shared" si="133"/>
        <v>-1.0699999999999999E-2</v>
      </c>
      <c r="Z802" s="261">
        <f t="shared" si="133"/>
        <v>-1.0699999999999999E-2</v>
      </c>
      <c r="AA802" s="261">
        <f t="shared" si="133"/>
        <v>-1.0699999999999999E-2</v>
      </c>
      <c r="AB802" s="261">
        <f t="shared" si="133"/>
        <v>-1.0699999999999999E-2</v>
      </c>
      <c r="AC802" s="76"/>
      <c r="AD802" s="97"/>
      <c r="AE802" s="76"/>
      <c r="AF802" s="97">
        <v>1</v>
      </c>
      <c r="AG802" s="97">
        <v>1</v>
      </c>
      <c r="AH802" s="73"/>
      <c r="AI802" s="57"/>
      <c r="AJ802" s="45"/>
      <c r="AK802" s="45"/>
      <c r="AL802" s="45"/>
    </row>
    <row r="803" spans="1:38" outlineLevel="1" collapsed="1" x14ac:dyDescent="0.2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2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2" x14ac:dyDescent="0.25">
      <c r="A808" s="45"/>
      <c r="B808" s="54"/>
      <c r="C808" s="47">
        <f t="shared" ref="C808:C842" si="134">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hidden="1" outlineLevel="2" x14ac:dyDescent="0.25">
      <c r="A809" s="45"/>
      <c r="B809" s="54"/>
      <c r="C809" s="47">
        <f t="shared" si="134"/>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5">0.34/2</f>
        <v>0.17</v>
      </c>
      <c r="Y809" s="97">
        <f t="shared" si="135"/>
        <v>0.17</v>
      </c>
      <c r="Z809" s="97">
        <f t="shared" si="135"/>
        <v>0.17</v>
      </c>
      <c r="AA809" s="97">
        <f t="shared" si="135"/>
        <v>0.17</v>
      </c>
      <c r="AB809" s="97">
        <f t="shared" si="135"/>
        <v>0.17</v>
      </c>
      <c r="AC809" s="97">
        <f t="shared" si="135"/>
        <v>0.17</v>
      </c>
      <c r="AD809" s="97" t="s">
        <v>2605</v>
      </c>
      <c r="AE809" s="76"/>
      <c r="AF809" s="97">
        <v>1</v>
      </c>
      <c r="AG809" s="97">
        <v>1</v>
      </c>
      <c r="AH809" s="73"/>
      <c r="AI809" s="57"/>
      <c r="AJ809" s="45"/>
      <c r="AK809" s="45"/>
      <c r="AL809" s="45"/>
    </row>
    <row r="810" spans="1:38" hidden="1" outlineLevel="2" x14ac:dyDescent="0.25">
      <c r="A810" s="45"/>
      <c r="B810" s="54"/>
      <c r="C810" s="47">
        <f t="shared" si="134"/>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6">0.39/2</f>
        <v>0.19500000000000001</v>
      </c>
      <c r="V810" s="97">
        <f t="shared" si="136"/>
        <v>0.19500000000000001</v>
      </c>
      <c r="W810" s="97">
        <f t="shared" si="136"/>
        <v>0.19500000000000001</v>
      </c>
      <c r="X810" s="97">
        <f>0.64/2</f>
        <v>0.32</v>
      </c>
      <c r="Y810" s="97">
        <f t="shared" ref="Y810:AC811" si="137">0.64/2</f>
        <v>0.32</v>
      </c>
      <c r="Z810" s="97">
        <f t="shared" si="137"/>
        <v>0.32</v>
      </c>
      <c r="AA810" s="97">
        <f t="shared" si="137"/>
        <v>0.32</v>
      </c>
      <c r="AB810" s="97">
        <f t="shared" si="137"/>
        <v>0.32</v>
      </c>
      <c r="AC810" s="97">
        <f t="shared" si="137"/>
        <v>0.32</v>
      </c>
      <c r="AD810" s="97" t="s">
        <v>1513</v>
      </c>
      <c r="AE810" s="76"/>
      <c r="AF810" s="97">
        <v>1</v>
      </c>
      <c r="AG810" s="97">
        <v>1</v>
      </c>
      <c r="AH810" s="73"/>
      <c r="AI810" s="57"/>
      <c r="AJ810" s="45"/>
      <c r="AK810" s="45"/>
      <c r="AL810" s="45"/>
    </row>
    <row r="811" spans="1:38" hidden="1" outlineLevel="2" x14ac:dyDescent="0.25">
      <c r="A811" s="45"/>
      <c r="B811" s="54"/>
      <c r="C811" s="47">
        <f t="shared" si="134"/>
        <v>3</v>
      </c>
      <c r="D811" s="73"/>
      <c r="E811" s="70"/>
      <c r="F811" s="70" t="s">
        <v>1516</v>
      </c>
      <c r="G811" s="73"/>
      <c r="H811" s="76" t="s">
        <v>1517</v>
      </c>
      <c r="I811" s="96" t="s">
        <v>511</v>
      </c>
      <c r="J811" s="96"/>
      <c r="K811" s="76"/>
      <c r="L811" s="76"/>
      <c r="M811" s="76"/>
      <c r="N811" s="76"/>
      <c r="O811" s="76"/>
      <c r="P811" s="76"/>
      <c r="Q811" s="76"/>
      <c r="R811" s="76"/>
      <c r="S811" s="76"/>
      <c r="T811" s="76"/>
      <c r="U811" s="97">
        <f t="shared" si="136"/>
        <v>0.19500000000000001</v>
      </c>
      <c r="V811" s="97">
        <f t="shared" si="136"/>
        <v>0.19500000000000001</v>
      </c>
      <c r="W811" s="97">
        <f t="shared" si="136"/>
        <v>0.19500000000000001</v>
      </c>
      <c r="X811" s="97">
        <f>0.64/2</f>
        <v>0.32</v>
      </c>
      <c r="Y811" s="97">
        <f t="shared" si="137"/>
        <v>0.32</v>
      </c>
      <c r="Z811" s="97">
        <f t="shared" si="137"/>
        <v>0.32</v>
      </c>
      <c r="AA811" s="97">
        <f t="shared" si="137"/>
        <v>0.32</v>
      </c>
      <c r="AB811" s="97">
        <f t="shared" si="137"/>
        <v>0.32</v>
      </c>
      <c r="AC811" s="97">
        <f t="shared" si="137"/>
        <v>0.32</v>
      </c>
      <c r="AD811" s="97" t="s">
        <v>1035</v>
      </c>
      <c r="AE811" s="76"/>
      <c r="AF811" s="97">
        <v>1</v>
      </c>
      <c r="AG811" s="97">
        <v>1</v>
      </c>
      <c r="AH811" s="73"/>
      <c r="AI811" s="57"/>
      <c r="AJ811" s="45"/>
      <c r="AK811" s="45"/>
      <c r="AL811" s="45"/>
    </row>
    <row r="812" spans="1:38" hidden="1" outlineLevel="2" x14ac:dyDescent="0.25">
      <c r="A812" s="45"/>
      <c r="B812" s="54"/>
      <c r="C812" s="47">
        <f t="shared" si="134"/>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hidden="1" outlineLevel="2" x14ac:dyDescent="0.25">
      <c r="A813" s="45"/>
      <c r="B813" s="54"/>
      <c r="C813" s="47">
        <f t="shared" si="134"/>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hidden="1" outlineLevel="2" x14ac:dyDescent="0.25">
      <c r="A814" s="45"/>
      <c r="B814" s="54"/>
      <c r="C814" s="47">
        <f t="shared" si="134"/>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hidden="1" outlineLevel="2" x14ac:dyDescent="0.25">
      <c r="A815" s="45"/>
      <c r="B815" s="54"/>
      <c r="C815" s="47">
        <f t="shared" si="134"/>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hidden="1" outlineLevel="2" x14ac:dyDescent="0.25">
      <c r="A816" s="45"/>
      <c r="B816" s="54"/>
      <c r="C816" s="47">
        <f t="shared" si="134"/>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hidden="1" outlineLevel="2" x14ac:dyDescent="0.25">
      <c r="A817" s="45"/>
      <c r="B817" s="54"/>
      <c r="C817" s="47">
        <f t="shared" si="134"/>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hidden="1" outlineLevel="2" x14ac:dyDescent="0.25">
      <c r="A818" s="45"/>
      <c r="B818" s="54"/>
      <c r="C818" s="47">
        <f t="shared" si="134"/>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hidden="1" outlineLevel="2" x14ac:dyDescent="0.25">
      <c r="A819" s="45"/>
      <c r="B819" s="54"/>
      <c r="C819" s="47">
        <f t="shared" si="134"/>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hidden="1" outlineLevel="2" x14ac:dyDescent="0.25">
      <c r="A820" s="45"/>
      <c r="B820" s="54"/>
      <c r="C820" s="47">
        <f t="shared" si="134"/>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hidden="1" outlineLevel="2" x14ac:dyDescent="0.25">
      <c r="A821" s="45"/>
      <c r="B821" s="54"/>
      <c r="C821" s="47">
        <f t="shared" si="134"/>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hidden="1" outlineLevel="2" x14ac:dyDescent="0.25">
      <c r="A822" s="45"/>
      <c r="B822" s="54"/>
      <c r="C822" s="47">
        <f t="shared" si="134"/>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8">0.2-(0.2944/2)</f>
        <v>5.2800000000000014E-2</v>
      </c>
      <c r="W822" s="97">
        <f t="shared" si="138"/>
        <v>5.2800000000000014E-2</v>
      </c>
      <c r="X822" s="97">
        <f t="shared" si="138"/>
        <v>5.2800000000000014E-2</v>
      </c>
      <c r="Y822" s="97">
        <f t="shared" si="138"/>
        <v>5.2800000000000014E-2</v>
      </c>
      <c r="Z822" s="97">
        <f t="shared" si="138"/>
        <v>5.2800000000000014E-2</v>
      </c>
      <c r="AA822" s="97">
        <f t="shared" si="138"/>
        <v>5.2800000000000014E-2</v>
      </c>
      <c r="AB822" s="97">
        <f t="shared" si="138"/>
        <v>5.2800000000000014E-2</v>
      </c>
      <c r="AC822" s="76"/>
      <c r="AD822" s="97" t="s">
        <v>1544</v>
      </c>
      <c r="AE822" s="76"/>
      <c r="AF822" s="97">
        <v>1</v>
      </c>
      <c r="AG822" s="97">
        <v>1</v>
      </c>
      <c r="AH822" s="73"/>
      <c r="AI822" s="57"/>
      <c r="AJ822" s="45"/>
      <c r="AK822" s="45"/>
      <c r="AL822" s="45"/>
    </row>
    <row r="823" spans="1:38" hidden="1" outlineLevel="2" x14ac:dyDescent="0.25">
      <c r="A823" s="45"/>
      <c r="B823" s="54"/>
      <c r="C823" s="47">
        <f t="shared" si="134"/>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8"/>
        <v>5.2800000000000014E-2</v>
      </c>
      <c r="W823" s="97">
        <f t="shared" si="138"/>
        <v>5.2800000000000014E-2</v>
      </c>
      <c r="X823" s="97">
        <f t="shared" si="138"/>
        <v>5.2800000000000014E-2</v>
      </c>
      <c r="Y823" s="97">
        <f t="shared" si="138"/>
        <v>5.2800000000000014E-2</v>
      </c>
      <c r="Z823" s="97">
        <f t="shared" si="138"/>
        <v>5.2800000000000014E-2</v>
      </c>
      <c r="AA823" s="97">
        <f t="shared" si="138"/>
        <v>5.2800000000000014E-2</v>
      </c>
      <c r="AB823" s="97">
        <f t="shared" si="138"/>
        <v>5.2800000000000014E-2</v>
      </c>
      <c r="AC823" s="76"/>
      <c r="AD823" s="97" t="s">
        <v>1547</v>
      </c>
      <c r="AE823" s="76"/>
      <c r="AF823" s="97">
        <v>1</v>
      </c>
      <c r="AG823" s="97">
        <v>1</v>
      </c>
      <c r="AH823" s="73"/>
      <c r="AI823" s="57"/>
      <c r="AJ823" s="45"/>
      <c r="AK823" s="45"/>
      <c r="AL823" s="45"/>
    </row>
    <row r="824" spans="1:38" hidden="1" outlineLevel="2" x14ac:dyDescent="0.25">
      <c r="A824" s="45"/>
      <c r="B824" s="54"/>
      <c r="C824" s="47">
        <f t="shared" si="134"/>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hidden="1" outlineLevel="2" x14ac:dyDescent="0.25">
      <c r="A825" s="45"/>
      <c r="B825" s="54"/>
      <c r="C825" s="47">
        <f t="shared" si="134"/>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hidden="1" outlineLevel="2" x14ac:dyDescent="0.25">
      <c r="A826" s="45"/>
      <c r="B826" s="54"/>
      <c r="C826" s="47">
        <f t="shared" si="134"/>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39">0.2+(0.2944/2)</f>
        <v>0.34720000000000001</v>
      </c>
      <c r="W826" s="97">
        <f t="shared" si="139"/>
        <v>0.34720000000000001</v>
      </c>
      <c r="X826" s="97">
        <f t="shared" si="139"/>
        <v>0.34720000000000001</v>
      </c>
      <c r="Y826" s="97">
        <f t="shared" si="139"/>
        <v>0.34720000000000001</v>
      </c>
      <c r="Z826" s="97">
        <f t="shared" si="139"/>
        <v>0.34720000000000001</v>
      </c>
      <c r="AA826" s="97">
        <f t="shared" si="139"/>
        <v>0.34720000000000001</v>
      </c>
      <c r="AB826" s="97">
        <f t="shared" si="139"/>
        <v>0.34720000000000001</v>
      </c>
      <c r="AC826" s="76"/>
      <c r="AD826" s="97" t="s">
        <v>2296</v>
      </c>
      <c r="AE826" s="76"/>
      <c r="AF826" s="97">
        <v>1</v>
      </c>
      <c r="AG826" s="97">
        <v>1</v>
      </c>
      <c r="AH826" s="73"/>
      <c r="AI826" s="57"/>
      <c r="AJ826" s="45"/>
      <c r="AK826" s="45"/>
      <c r="AL826" s="45"/>
    </row>
    <row r="827" spans="1:38" hidden="1" outlineLevel="2" x14ac:dyDescent="0.25">
      <c r="A827" s="45"/>
      <c r="B827" s="54"/>
      <c r="C827" s="47">
        <f t="shared" si="134"/>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39"/>
        <v>0.34720000000000001</v>
      </c>
      <c r="W827" s="97">
        <f t="shared" si="139"/>
        <v>0.34720000000000001</v>
      </c>
      <c r="X827" s="97">
        <f t="shared" si="139"/>
        <v>0.34720000000000001</v>
      </c>
      <c r="Y827" s="97">
        <f t="shared" si="139"/>
        <v>0.34720000000000001</v>
      </c>
      <c r="Z827" s="97">
        <f t="shared" si="139"/>
        <v>0.34720000000000001</v>
      </c>
      <c r="AA827" s="97">
        <f t="shared" si="139"/>
        <v>0.34720000000000001</v>
      </c>
      <c r="AB827" s="97">
        <f t="shared" si="139"/>
        <v>0.34720000000000001</v>
      </c>
      <c r="AC827" s="76"/>
      <c r="AD827" s="97" t="s">
        <v>2297</v>
      </c>
      <c r="AE827" s="76"/>
      <c r="AF827" s="97">
        <v>1</v>
      </c>
      <c r="AG827" s="97">
        <v>1</v>
      </c>
      <c r="AH827" s="73"/>
      <c r="AI827" s="57"/>
      <c r="AJ827" s="45"/>
      <c r="AK827" s="45"/>
      <c r="AL827" s="45"/>
    </row>
    <row r="828" spans="1:38" hidden="1" outlineLevel="2" x14ac:dyDescent="0.25">
      <c r="A828" s="45"/>
      <c r="B828" s="54"/>
      <c r="C828" s="47">
        <f t="shared" si="134"/>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hidden="1" outlineLevel="2" x14ac:dyDescent="0.25">
      <c r="A829" s="45"/>
      <c r="B829" s="54"/>
      <c r="C829" s="47">
        <f t="shared" si="134"/>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hidden="1" outlineLevel="2" x14ac:dyDescent="0.25">
      <c r="A830" s="45"/>
      <c r="B830" s="54"/>
      <c r="C830" s="47">
        <f t="shared" si="134"/>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hidden="1" outlineLevel="2" x14ac:dyDescent="0.25">
      <c r="A831" s="45"/>
      <c r="B831" s="54"/>
      <c r="C831" s="47">
        <f t="shared" si="134"/>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hidden="1" outlineLevel="2" x14ac:dyDescent="0.25">
      <c r="A832" s="45"/>
      <c r="B832" s="54"/>
      <c r="C832" s="47">
        <f t="shared" si="134"/>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hidden="1" outlineLevel="2" x14ac:dyDescent="0.25">
      <c r="A833" s="45"/>
      <c r="B833" s="54"/>
      <c r="C833" s="47">
        <f t="shared" si="134"/>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hidden="1" outlineLevel="2" x14ac:dyDescent="0.25">
      <c r="A834" s="45"/>
      <c r="B834" s="54"/>
      <c r="C834" s="47">
        <f t="shared" si="134"/>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hidden="1" outlineLevel="2" x14ac:dyDescent="0.25">
      <c r="A835" s="45"/>
      <c r="B835" s="54"/>
      <c r="C835" s="47">
        <f t="shared" si="134"/>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hidden="1" outlineLevel="2" x14ac:dyDescent="0.25">
      <c r="A836" s="45"/>
      <c r="B836" s="54"/>
      <c r="C836" s="47">
        <f t="shared" si="134"/>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134"/>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0">U837</f>
        <v>0</v>
      </c>
      <c r="W837" s="255">
        <f t="shared" si="140"/>
        <v>0</v>
      </c>
      <c r="X837" s="255">
        <f>Y837</f>
        <v>0</v>
      </c>
      <c r="Y837" s="97">
        <v>0</v>
      </c>
      <c r="Z837" s="255">
        <f t="shared" ref="Z837:AB838" si="141">Y837</f>
        <v>0</v>
      </c>
      <c r="AA837" s="255">
        <f t="shared" si="141"/>
        <v>0</v>
      </c>
      <c r="AB837" s="255">
        <f t="shared" si="141"/>
        <v>0</v>
      </c>
      <c r="AC837" s="76"/>
      <c r="AD837" s="97" t="s">
        <v>2601</v>
      </c>
      <c r="AE837" s="76"/>
      <c r="AF837" s="97">
        <v>1</v>
      </c>
      <c r="AG837" s="97">
        <v>1</v>
      </c>
      <c r="AH837" s="73"/>
      <c r="AI837" s="57"/>
      <c r="AJ837" s="45"/>
      <c r="AK837" s="45"/>
      <c r="AL837" s="45"/>
    </row>
    <row r="838" spans="1:38" hidden="1" outlineLevel="2" x14ac:dyDescent="0.25">
      <c r="A838" s="45"/>
      <c r="B838" s="54"/>
      <c r="C838" s="47">
        <f t="shared" si="134"/>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0"/>
        <v>-0.71226</v>
      </c>
      <c r="W838" s="255">
        <f t="shared" si="140"/>
        <v>-0.71226</v>
      </c>
      <c r="X838" s="255">
        <f>Y838</f>
        <v>-0.21895000000000001</v>
      </c>
      <c r="Y838" s="97">
        <v>-0.21895000000000001</v>
      </c>
      <c r="Z838" s="255">
        <f t="shared" si="141"/>
        <v>-0.21895000000000001</v>
      </c>
      <c r="AA838" s="255">
        <f t="shared" si="141"/>
        <v>-0.21895000000000001</v>
      </c>
      <c r="AB838" s="255">
        <f t="shared" si="141"/>
        <v>-0.21895000000000001</v>
      </c>
      <c r="AC838" s="76"/>
      <c r="AD838" s="76"/>
      <c r="AE838" s="76"/>
      <c r="AF838" s="97">
        <v>1</v>
      </c>
      <c r="AG838" s="97">
        <v>1</v>
      </c>
      <c r="AH838" s="73"/>
      <c r="AI838" s="57"/>
      <c r="AJ838" s="45"/>
      <c r="AK838" s="45"/>
      <c r="AL838" s="45"/>
    </row>
    <row r="839" spans="1:38" hidden="1" outlineLevel="2" x14ac:dyDescent="0.25">
      <c r="A839" s="45"/>
      <c r="B839" s="54"/>
      <c r="C839" s="47">
        <f t="shared" si="134"/>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0"/>
        <v>-0.90173999999999999</v>
      </c>
      <c r="W839" s="255">
        <f t="shared" si="140"/>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hidden="1" outlineLevel="2" x14ac:dyDescent="0.25">
      <c r="A840" s="45"/>
      <c r="B840" s="54"/>
      <c r="C840" s="47">
        <f t="shared" si="134"/>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hidden="1" outlineLevel="2" x14ac:dyDescent="0.25">
      <c r="A841" s="45"/>
      <c r="B841" s="54"/>
      <c r="C841" s="47">
        <f t="shared" si="134"/>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2">U841</f>
        <v>-1.1100000000000001E-3</v>
      </c>
      <c r="W841" s="255">
        <f t="shared" si="142"/>
        <v>-1.1100000000000001E-3</v>
      </c>
      <c r="X841" s="255">
        <f>Y841</f>
        <v>-1.5499999999999999E-3</v>
      </c>
      <c r="Y841" s="97">
        <v>-1.5499999999999999E-3</v>
      </c>
      <c r="Z841" s="255">
        <f t="shared" ref="Z841:AB843" si="143">Y841</f>
        <v>-1.5499999999999999E-3</v>
      </c>
      <c r="AA841" s="255">
        <f t="shared" si="143"/>
        <v>-1.5499999999999999E-3</v>
      </c>
      <c r="AB841" s="255">
        <f t="shared" si="143"/>
        <v>-1.5499999999999999E-3</v>
      </c>
      <c r="AC841" s="76"/>
      <c r="AD841" s="97" t="s">
        <v>2753</v>
      </c>
      <c r="AE841" s="76"/>
      <c r="AF841" s="76">
        <v>1</v>
      </c>
      <c r="AG841" s="76">
        <v>1</v>
      </c>
      <c r="AH841" s="73"/>
      <c r="AI841" s="57"/>
      <c r="AJ841" s="45"/>
      <c r="AK841" s="45"/>
      <c r="AL841" s="45"/>
    </row>
    <row r="842" spans="1:38" hidden="1" outlineLevel="2" x14ac:dyDescent="0.25">
      <c r="A842" s="45"/>
      <c r="B842" s="54"/>
      <c r="C842" s="47">
        <f t="shared" si="134"/>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2"/>
        <v>-1.5E-3</v>
      </c>
      <c r="W842" s="255">
        <f t="shared" si="142"/>
        <v>-1.5E-3</v>
      </c>
      <c r="X842" s="255">
        <f>Y842</f>
        <v>-2.1250000000000002E-3</v>
      </c>
      <c r="Y842" s="97">
        <v>-2.1250000000000002E-3</v>
      </c>
      <c r="Z842" s="255">
        <f t="shared" si="143"/>
        <v>-2.1250000000000002E-3</v>
      </c>
      <c r="AA842" s="255">
        <f t="shared" si="143"/>
        <v>-2.1250000000000002E-3</v>
      </c>
      <c r="AB842" s="255">
        <f t="shared" si="143"/>
        <v>-2.1250000000000002E-3</v>
      </c>
      <c r="AC842" s="76"/>
      <c r="AD842" s="97"/>
      <c r="AE842" s="76"/>
      <c r="AF842" s="76">
        <v>1</v>
      </c>
      <c r="AG842" s="76">
        <v>1</v>
      </c>
      <c r="AH842" s="73"/>
      <c r="AI842" s="57"/>
      <c r="AJ842" s="45"/>
      <c r="AK842" s="45"/>
      <c r="AL842" s="45"/>
    </row>
    <row r="843" spans="1:38" hidden="1" outlineLevel="2" x14ac:dyDescent="0.2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2"/>
        <v>-6.8500000000000002E-3</v>
      </c>
      <c r="W843" s="255">
        <f t="shared" si="142"/>
        <v>-6.8500000000000002E-3</v>
      </c>
      <c r="X843" s="255">
        <f>Y843</f>
        <v>-8.0300000000000007E-3</v>
      </c>
      <c r="Y843" s="97">
        <v>-8.0300000000000007E-3</v>
      </c>
      <c r="Z843" s="255">
        <f t="shared" si="143"/>
        <v>-8.0300000000000007E-3</v>
      </c>
      <c r="AA843" s="255">
        <f t="shared" si="143"/>
        <v>-8.0300000000000007E-3</v>
      </c>
      <c r="AB843" s="255">
        <f t="shared" si="143"/>
        <v>-8.0300000000000007E-3</v>
      </c>
      <c r="AC843" s="76"/>
      <c r="AD843" s="76"/>
      <c r="AE843" s="76"/>
      <c r="AF843" s="76">
        <v>1</v>
      </c>
      <c r="AG843" s="76">
        <v>1</v>
      </c>
      <c r="AH843" s="73"/>
      <c r="AI843" s="57"/>
      <c r="AJ843" s="45"/>
      <c r="AK843" s="45"/>
      <c r="AL843" s="45"/>
    </row>
    <row r="844" spans="1:38" hidden="1" outlineLevel="2" x14ac:dyDescent="0.2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hidden="1" outlineLevel="2" x14ac:dyDescent="0.2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hidden="1" outlineLevel="2" x14ac:dyDescent="0.2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hidden="1" outlineLevel="2" collapsed="1" x14ac:dyDescent="0.2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4">U846+($Y834-$Y835)</f>
        <v>1.1000000000000001</v>
      </c>
      <c r="V847" s="97">
        <f t="shared" si="144"/>
        <v>1.1000000000000001</v>
      </c>
      <c r="W847" s="97">
        <f t="shared" si="144"/>
        <v>1.1000000000000001</v>
      </c>
      <c r="X847" s="97">
        <f t="shared" si="144"/>
        <v>0.82</v>
      </c>
      <c r="Y847" s="97">
        <f t="shared" si="144"/>
        <v>0.82</v>
      </c>
      <c r="Z847" s="97">
        <f t="shared" si="144"/>
        <v>0.82</v>
      </c>
      <c r="AA847" s="97">
        <f t="shared" si="144"/>
        <v>0.82</v>
      </c>
      <c r="AB847" s="97">
        <f t="shared" si="144"/>
        <v>0.82</v>
      </c>
      <c r="AC847" s="76"/>
      <c r="AD847" s="97" t="s">
        <v>2738</v>
      </c>
      <c r="AE847" s="76"/>
      <c r="AF847" s="97">
        <v>1</v>
      </c>
      <c r="AG847" s="97">
        <v>1</v>
      </c>
      <c r="AH847" s="73"/>
      <c r="AI847" s="57"/>
      <c r="AJ847" s="45"/>
      <c r="AK847" s="45"/>
      <c r="AL847" s="45"/>
    </row>
    <row r="848" spans="1:38" hidden="1" outlineLevel="3" x14ac:dyDescent="0.2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ref="C852:C859" si="145">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5"/>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5"/>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5"/>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5"/>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5"/>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5"/>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45"/>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2" x14ac:dyDescent="0.25">
      <c r="A860" s="45"/>
      <c r="B860" s="54"/>
      <c r="C860" s="47">
        <f t="shared" ref="C860:C907" si="146">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hidden="1" outlineLevel="2" x14ac:dyDescent="0.25">
      <c r="A861" s="45"/>
      <c r="B861" s="54"/>
      <c r="C861" s="47">
        <f t="shared" si="146"/>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7">INDEX($K861:$Q861,1,U$43)</f>
        <v>1.5</v>
      </c>
      <c r="V861" s="253">
        <f t="shared" si="147"/>
        <v>1.5</v>
      </c>
      <c r="W861" s="253">
        <f t="shared" si="147"/>
        <v>1.5</v>
      </c>
      <c r="X861" s="253">
        <f t="shared" si="147"/>
        <v>1.5</v>
      </c>
      <c r="Y861" s="253">
        <f t="shared" si="147"/>
        <v>1.5</v>
      </c>
      <c r="Z861" s="253">
        <f t="shared" si="147"/>
        <v>1.5</v>
      </c>
      <c r="AA861" s="253">
        <f t="shared" si="147"/>
        <v>1.5</v>
      </c>
      <c r="AB861" s="253">
        <f t="shared" si="147"/>
        <v>1.5</v>
      </c>
      <c r="AC861" s="76"/>
      <c r="AD861" s="76"/>
      <c r="AE861" s="76"/>
      <c r="AF861" s="97">
        <v>1</v>
      </c>
      <c r="AG861" s="97">
        <v>1</v>
      </c>
      <c r="AH861" s="73"/>
      <c r="AI861" s="57"/>
      <c r="AJ861" s="45"/>
      <c r="AK861" s="45"/>
      <c r="AL861" s="45"/>
    </row>
    <row r="862" spans="1:38" hidden="1" outlineLevel="2" x14ac:dyDescent="0.25">
      <c r="A862" s="45"/>
      <c r="B862" s="54"/>
      <c r="C862" s="47">
        <f t="shared" si="146"/>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7"/>
        <v>1.75</v>
      </c>
      <c r="V862" s="253">
        <f t="shared" si="147"/>
        <v>1.75</v>
      </c>
      <c r="W862" s="253">
        <f t="shared" si="147"/>
        <v>1.75</v>
      </c>
      <c r="X862" s="253">
        <f t="shared" si="147"/>
        <v>1.75</v>
      </c>
      <c r="Y862" s="253">
        <f t="shared" si="147"/>
        <v>1.75</v>
      </c>
      <c r="Z862" s="253">
        <f t="shared" si="147"/>
        <v>1.75</v>
      </c>
      <c r="AA862" s="253">
        <f t="shared" si="147"/>
        <v>1.75</v>
      </c>
      <c r="AB862" s="253">
        <f t="shared" si="147"/>
        <v>1.75</v>
      </c>
      <c r="AC862" s="76"/>
      <c r="AD862" s="76"/>
      <c r="AE862" s="76"/>
      <c r="AF862" s="97">
        <v>1</v>
      </c>
      <c r="AG862" s="97">
        <v>1</v>
      </c>
      <c r="AH862" s="73"/>
      <c r="AI862" s="57"/>
      <c r="AJ862" s="45"/>
      <c r="AK862" s="45"/>
      <c r="AL862" s="45"/>
    </row>
    <row r="863" spans="1:38" hidden="1" outlineLevel="2" x14ac:dyDescent="0.25">
      <c r="A863" s="45"/>
      <c r="B863" s="54"/>
      <c r="C863" s="47">
        <f t="shared" si="146"/>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7"/>
        <v>2</v>
      </c>
      <c r="V863" s="253">
        <f t="shared" si="147"/>
        <v>2</v>
      </c>
      <c r="W863" s="253">
        <f t="shared" si="147"/>
        <v>2</v>
      </c>
      <c r="X863" s="253">
        <f t="shared" si="147"/>
        <v>2</v>
      </c>
      <c r="Y863" s="253">
        <f t="shared" si="147"/>
        <v>2</v>
      </c>
      <c r="Z863" s="253">
        <f t="shared" si="147"/>
        <v>2</v>
      </c>
      <c r="AA863" s="253">
        <f t="shared" si="147"/>
        <v>2</v>
      </c>
      <c r="AB863" s="253">
        <f t="shared" si="147"/>
        <v>2</v>
      </c>
      <c r="AC863" s="76"/>
      <c r="AD863" s="76"/>
      <c r="AE863" s="76"/>
      <c r="AF863" s="97">
        <v>1</v>
      </c>
      <c r="AG863" s="97">
        <v>1</v>
      </c>
      <c r="AH863" s="73"/>
      <c r="AI863" s="57"/>
      <c r="AJ863" s="45"/>
      <c r="AK863" s="45"/>
      <c r="AL863" s="45"/>
    </row>
    <row r="864" spans="1:38" hidden="1" outlineLevel="2" x14ac:dyDescent="0.25">
      <c r="A864" s="45"/>
      <c r="B864" s="54"/>
      <c r="C864" s="47">
        <f t="shared" si="146"/>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25">
      <c r="A865" s="45"/>
      <c r="B865" s="54"/>
      <c r="C865" s="47">
        <f t="shared" si="146"/>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8">INDEX($K865:$Q865,1,U$43)</f>
        <v>0.1</v>
      </c>
      <c r="V865" s="253">
        <f t="shared" si="148"/>
        <v>0.1</v>
      </c>
      <c r="W865" s="253">
        <f t="shared" si="148"/>
        <v>0.1</v>
      </c>
      <c r="X865" s="253">
        <f t="shared" si="148"/>
        <v>0.1</v>
      </c>
      <c r="Y865" s="253">
        <f t="shared" si="148"/>
        <v>0.1</v>
      </c>
      <c r="Z865" s="253">
        <f t="shared" si="148"/>
        <v>0.1</v>
      </c>
      <c r="AA865" s="253">
        <f t="shared" si="148"/>
        <v>0.1</v>
      </c>
      <c r="AB865" s="253">
        <f t="shared" si="148"/>
        <v>0.1</v>
      </c>
      <c r="AC865" s="76"/>
      <c r="AD865" s="76"/>
      <c r="AE865" s="76"/>
      <c r="AF865" s="97">
        <v>1</v>
      </c>
      <c r="AG865" s="97">
        <v>1</v>
      </c>
      <c r="AH865" s="73"/>
      <c r="AI865" s="57"/>
      <c r="AJ865" s="45"/>
      <c r="AK865" s="45"/>
      <c r="AL865" s="45"/>
    </row>
    <row r="866" spans="1:38" hidden="1" outlineLevel="2" x14ac:dyDescent="0.25">
      <c r="A866" s="45"/>
      <c r="B866" s="54"/>
      <c r="C866" s="47">
        <f t="shared" si="146"/>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8"/>
        <v>8.5000000000000006E-2</v>
      </c>
      <c r="V866" s="253">
        <f t="shared" si="148"/>
        <v>8.5000000000000006E-2</v>
      </c>
      <c r="W866" s="253">
        <f t="shared" si="148"/>
        <v>8.5000000000000006E-2</v>
      </c>
      <c r="X866" s="253">
        <f t="shared" si="148"/>
        <v>8.5000000000000006E-2</v>
      </c>
      <c r="Y866" s="253">
        <f t="shared" si="148"/>
        <v>8.5000000000000006E-2</v>
      </c>
      <c r="Z866" s="253">
        <f t="shared" si="148"/>
        <v>8.5000000000000006E-2</v>
      </c>
      <c r="AA866" s="253">
        <f t="shared" si="148"/>
        <v>8.5000000000000006E-2</v>
      </c>
      <c r="AB866" s="253">
        <f t="shared" si="148"/>
        <v>8.5000000000000006E-2</v>
      </c>
      <c r="AC866" s="76"/>
      <c r="AD866" s="76"/>
      <c r="AE866" s="76"/>
      <c r="AF866" s="97">
        <v>1</v>
      </c>
      <c r="AG866" s="97">
        <v>1</v>
      </c>
      <c r="AH866" s="73"/>
      <c r="AI866" s="57"/>
      <c r="AJ866" s="45"/>
      <c r="AK866" s="45"/>
      <c r="AL866" s="45"/>
    </row>
    <row r="867" spans="1:38" hidden="1" outlineLevel="2" x14ac:dyDescent="0.25">
      <c r="A867" s="45"/>
      <c r="B867" s="54"/>
      <c r="C867" s="47">
        <f t="shared" si="146"/>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8"/>
        <v>7.0000000000000007E-2</v>
      </c>
      <c r="V867" s="253">
        <f t="shared" si="148"/>
        <v>7.0000000000000007E-2</v>
      </c>
      <c r="W867" s="253">
        <f t="shared" si="148"/>
        <v>7.0000000000000007E-2</v>
      </c>
      <c r="X867" s="253">
        <f t="shared" si="148"/>
        <v>7.0000000000000007E-2</v>
      </c>
      <c r="Y867" s="253">
        <f t="shared" si="148"/>
        <v>7.0000000000000007E-2</v>
      </c>
      <c r="Z867" s="253">
        <f t="shared" si="148"/>
        <v>7.0000000000000007E-2</v>
      </c>
      <c r="AA867" s="253">
        <f t="shared" si="148"/>
        <v>7.0000000000000007E-2</v>
      </c>
      <c r="AB867" s="253">
        <f t="shared" si="148"/>
        <v>7.0000000000000007E-2</v>
      </c>
      <c r="AC867" s="76"/>
      <c r="AD867" s="76"/>
      <c r="AE867" s="76"/>
      <c r="AF867" s="97">
        <v>1</v>
      </c>
      <c r="AG867" s="97">
        <v>1</v>
      </c>
      <c r="AH867" s="73"/>
      <c r="AI867" s="57"/>
      <c r="AJ867" s="45"/>
      <c r="AK867" s="45"/>
      <c r="AL867" s="45"/>
    </row>
    <row r="868" spans="1:38" hidden="1" outlineLevel="2" x14ac:dyDescent="0.25">
      <c r="A868" s="45"/>
      <c r="B868" s="54"/>
      <c r="C868" s="47">
        <f t="shared" si="146"/>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hidden="1" outlineLevel="2" x14ac:dyDescent="0.25">
      <c r="A869" s="45"/>
      <c r="B869" s="54"/>
      <c r="C869" s="47">
        <f t="shared" si="146"/>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49">U869</f>
        <v>0</v>
      </c>
      <c r="W869" s="255">
        <f t="shared" si="149"/>
        <v>0</v>
      </c>
      <c r="X869" s="255">
        <f t="shared" si="149"/>
        <v>0</v>
      </c>
      <c r="Y869" s="97">
        <v>0</v>
      </c>
      <c r="Z869" s="255">
        <f t="shared" si="149"/>
        <v>0</v>
      </c>
      <c r="AA869" s="255">
        <f t="shared" si="149"/>
        <v>0</v>
      </c>
      <c r="AB869" s="255">
        <f t="shared" si="149"/>
        <v>0</v>
      </c>
      <c r="AC869" s="76"/>
      <c r="AD869" s="97" t="s">
        <v>2192</v>
      </c>
      <c r="AE869" s="76"/>
      <c r="AF869" s="97">
        <v>1</v>
      </c>
      <c r="AG869" s="97">
        <v>1</v>
      </c>
      <c r="AH869" s="73"/>
      <c r="AI869" s="57"/>
      <c r="AJ869" s="45"/>
      <c r="AK869" s="45"/>
      <c r="AL869" s="45"/>
    </row>
    <row r="870" spans="1:38" hidden="1" outlineLevel="2" x14ac:dyDescent="0.25">
      <c r="A870" s="45"/>
      <c r="B870" s="54"/>
      <c r="C870" s="47">
        <f t="shared" si="146"/>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49"/>
        <v>-0.95650000000000002</v>
      </c>
      <c r="W870" s="255">
        <f t="shared" si="149"/>
        <v>-0.95650000000000002</v>
      </c>
      <c r="X870" s="255">
        <f t="shared" si="149"/>
        <v>-0.95650000000000002</v>
      </c>
      <c r="Y870" s="97">
        <v>-1.0820000000000001</v>
      </c>
      <c r="Z870" s="255">
        <f t="shared" si="149"/>
        <v>-1.0820000000000001</v>
      </c>
      <c r="AA870" s="255">
        <f t="shared" si="149"/>
        <v>-1.0820000000000001</v>
      </c>
      <c r="AB870" s="255">
        <f t="shared" si="149"/>
        <v>-1.0820000000000001</v>
      </c>
      <c r="AC870" s="76"/>
      <c r="AD870" s="97"/>
      <c r="AE870" s="76"/>
      <c r="AF870" s="97">
        <v>1</v>
      </c>
      <c r="AG870" s="97">
        <v>1</v>
      </c>
      <c r="AH870" s="73"/>
      <c r="AI870" s="57"/>
      <c r="AJ870" s="45"/>
      <c r="AK870" s="45"/>
      <c r="AL870" s="45"/>
    </row>
    <row r="871" spans="1:38" hidden="1" outlineLevel="2" collapsed="1" x14ac:dyDescent="0.25">
      <c r="A871" s="45"/>
      <c r="B871" s="54"/>
      <c r="C871" s="47">
        <f t="shared" si="146"/>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49"/>
        <v>-1.7614000000000001</v>
      </c>
      <c r="W871" s="255">
        <f t="shared" si="149"/>
        <v>-1.7614000000000001</v>
      </c>
      <c r="X871" s="255">
        <f t="shared" si="149"/>
        <v>-1.7614000000000001</v>
      </c>
      <c r="Y871" s="97">
        <v>-2.0059999999999998</v>
      </c>
      <c r="Z871" s="255">
        <f t="shared" si="149"/>
        <v>-2.0059999999999998</v>
      </c>
      <c r="AA871" s="255">
        <f t="shared" si="149"/>
        <v>-2.0059999999999998</v>
      </c>
      <c r="AB871" s="255">
        <f t="shared" si="149"/>
        <v>-2.0059999999999998</v>
      </c>
      <c r="AC871" s="76"/>
      <c r="AD871" s="97"/>
      <c r="AE871" s="76"/>
      <c r="AF871" s="97">
        <v>1</v>
      </c>
      <c r="AG871" s="97">
        <v>1</v>
      </c>
      <c r="AH871" s="73"/>
      <c r="AI871" s="57"/>
      <c r="AJ871" s="45"/>
      <c r="AK871" s="45"/>
      <c r="AL871" s="45"/>
    </row>
    <row r="872" spans="1:38" hidden="1" outlineLevel="3" x14ac:dyDescent="0.25">
      <c r="A872" s="45"/>
      <c r="B872" s="54"/>
      <c r="C872" s="47">
        <f t="shared" si="146"/>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6"/>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6"/>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6"/>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6"/>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6"/>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6"/>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6"/>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6"/>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6"/>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6"/>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6"/>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6"/>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6"/>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6"/>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6"/>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6"/>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6"/>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6"/>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6"/>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2" x14ac:dyDescent="0.25">
      <c r="A892" s="45"/>
      <c r="B892" s="54"/>
      <c r="C892" s="47">
        <f t="shared" si="146"/>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hidden="1" outlineLevel="2" x14ac:dyDescent="0.25">
      <c r="A893" s="45"/>
      <c r="B893" s="54"/>
      <c r="C893" s="47">
        <f t="shared" si="146"/>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0">W893</f>
        <v>0</v>
      </c>
      <c r="Y893" s="255">
        <f t="shared" si="150"/>
        <v>0</v>
      </c>
      <c r="Z893" s="255">
        <f t="shared" si="150"/>
        <v>0</v>
      </c>
      <c r="AA893" s="255">
        <f t="shared" si="150"/>
        <v>0</v>
      </c>
      <c r="AB893" s="255">
        <f t="shared" si="150"/>
        <v>0</v>
      </c>
      <c r="AC893" s="76"/>
      <c r="AD893" s="76"/>
      <c r="AE893" s="76"/>
      <c r="AF893" s="76">
        <v>1</v>
      </c>
      <c r="AG893" s="76">
        <v>1</v>
      </c>
      <c r="AH893" s="73"/>
      <c r="AI893" s="57"/>
      <c r="AJ893" s="45"/>
      <c r="AK893" s="45"/>
      <c r="AL893" s="45"/>
    </row>
    <row r="894" spans="1:38" hidden="1" outlineLevel="2" x14ac:dyDescent="0.25">
      <c r="A894" s="45"/>
      <c r="B894" s="54"/>
      <c r="C894" s="47">
        <f t="shared" si="146"/>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0"/>
        <v>0</v>
      </c>
      <c r="Y894" s="255">
        <f t="shared" si="150"/>
        <v>0</v>
      </c>
      <c r="Z894" s="255">
        <f t="shared" si="150"/>
        <v>0</v>
      </c>
      <c r="AA894" s="255">
        <f t="shared" si="150"/>
        <v>0</v>
      </c>
      <c r="AB894" s="255">
        <f t="shared" si="150"/>
        <v>0</v>
      </c>
      <c r="AC894" s="76"/>
      <c r="AD894" s="76"/>
      <c r="AE894" s="76"/>
      <c r="AF894" s="76">
        <v>1</v>
      </c>
      <c r="AG894" s="76">
        <v>1</v>
      </c>
      <c r="AH894" s="73"/>
      <c r="AI894" s="57"/>
      <c r="AJ894" s="45"/>
      <c r="AK894" s="45"/>
      <c r="AL894" s="45"/>
    </row>
    <row r="895" spans="1:38" hidden="1" outlineLevel="2" x14ac:dyDescent="0.25">
      <c r="A895" s="45"/>
      <c r="B895" s="54"/>
      <c r="C895" s="47">
        <f t="shared" si="146"/>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0"/>
        <v>0</v>
      </c>
      <c r="Y895" s="255">
        <f t="shared" si="150"/>
        <v>0</v>
      </c>
      <c r="Z895" s="255">
        <f t="shared" si="150"/>
        <v>0</v>
      </c>
      <c r="AA895" s="255">
        <f t="shared" si="150"/>
        <v>0</v>
      </c>
      <c r="AB895" s="255">
        <f t="shared" si="150"/>
        <v>0</v>
      </c>
      <c r="AC895" s="76"/>
      <c r="AD895" s="76"/>
      <c r="AE895" s="76"/>
      <c r="AF895" s="76">
        <v>1</v>
      </c>
      <c r="AG895" s="76">
        <v>1</v>
      </c>
      <c r="AH895" s="73"/>
      <c r="AI895" s="57"/>
      <c r="AJ895" s="45"/>
      <c r="AK895" s="45"/>
      <c r="AL895" s="45"/>
    </row>
    <row r="896" spans="1:38" hidden="1" outlineLevel="2" x14ac:dyDescent="0.25">
      <c r="A896" s="45"/>
      <c r="B896" s="54"/>
      <c r="C896" s="47">
        <f t="shared" si="146"/>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hidden="1" outlineLevel="2" x14ac:dyDescent="0.25">
      <c r="A897" s="45"/>
      <c r="B897" s="54"/>
      <c r="C897" s="47">
        <f t="shared" si="146"/>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1">U897</f>
        <v>0</v>
      </c>
      <c r="W897" s="255">
        <f t="shared" si="151"/>
        <v>0</v>
      </c>
      <c r="X897" s="255">
        <f>Y897</f>
        <v>-0.4</v>
      </c>
      <c r="Y897" s="97">
        <f>-(0.4)</f>
        <v>-0.4</v>
      </c>
      <c r="Z897" s="255">
        <f t="shared" ref="Z897:AB899" si="152">Y897</f>
        <v>-0.4</v>
      </c>
      <c r="AA897" s="255">
        <f t="shared" si="152"/>
        <v>-0.4</v>
      </c>
      <c r="AB897" s="255">
        <f t="shared" si="152"/>
        <v>-0.4</v>
      </c>
      <c r="AC897" s="76"/>
      <c r="AD897" s="97" t="s">
        <v>2839</v>
      </c>
      <c r="AE897" s="76"/>
      <c r="AF897" s="97">
        <v>1</v>
      </c>
      <c r="AG897" s="97">
        <v>1</v>
      </c>
      <c r="AH897" s="73"/>
      <c r="AI897" s="57"/>
      <c r="AJ897" s="45"/>
      <c r="AK897" s="45"/>
      <c r="AL897" s="45"/>
    </row>
    <row r="898" spans="1:38" hidden="1" outlineLevel="2" x14ac:dyDescent="0.25">
      <c r="A898" s="45"/>
      <c r="B898" s="54"/>
      <c r="C898" s="47">
        <f t="shared" si="146"/>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1"/>
        <v>0.55000000000000004</v>
      </c>
      <c r="W898" s="255">
        <f t="shared" si="151"/>
        <v>0.55000000000000004</v>
      </c>
      <c r="X898" s="255">
        <f>Y898</f>
        <v>0</v>
      </c>
      <c r="Y898" s="97">
        <v>0</v>
      </c>
      <c r="Z898" s="255">
        <f t="shared" si="152"/>
        <v>0</v>
      </c>
      <c r="AA898" s="255">
        <f t="shared" si="152"/>
        <v>0</v>
      </c>
      <c r="AB898" s="255">
        <f t="shared" si="152"/>
        <v>0</v>
      </c>
      <c r="AC898" s="76"/>
      <c r="AD898" s="76"/>
      <c r="AE898" s="76"/>
      <c r="AF898" s="97">
        <v>1</v>
      </c>
      <c r="AG898" s="97">
        <v>1</v>
      </c>
      <c r="AH898" s="73"/>
      <c r="AI898" s="57"/>
      <c r="AJ898" s="45"/>
      <c r="AK898" s="45"/>
      <c r="AL898" s="45"/>
    </row>
    <row r="899" spans="1:38" hidden="1" outlineLevel="2" x14ac:dyDescent="0.25">
      <c r="A899" s="45"/>
      <c r="B899" s="54"/>
      <c r="C899" s="47">
        <f t="shared" si="146"/>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1"/>
        <v>1.8119000000000001</v>
      </c>
      <c r="W899" s="255">
        <f t="shared" si="151"/>
        <v>1.8119000000000001</v>
      </c>
      <c r="X899" s="255">
        <f>Y899</f>
        <v>0.65459999999999996</v>
      </c>
      <c r="Y899" s="97">
        <f>-(-0.6546)</f>
        <v>0.65459999999999996</v>
      </c>
      <c r="Z899" s="255">
        <f t="shared" si="152"/>
        <v>0.65459999999999996</v>
      </c>
      <c r="AA899" s="255">
        <f t="shared" si="152"/>
        <v>0.65459999999999996</v>
      </c>
      <c r="AB899" s="255">
        <f t="shared" si="152"/>
        <v>0.65459999999999996</v>
      </c>
      <c r="AC899" s="76"/>
      <c r="AD899" s="76"/>
      <c r="AE899" s="76"/>
      <c r="AF899" s="97">
        <v>1</v>
      </c>
      <c r="AG899" s="97">
        <v>1</v>
      </c>
      <c r="AH899" s="73"/>
      <c r="AI899" s="57"/>
      <c r="AJ899" s="45"/>
      <c r="AK899" s="45"/>
      <c r="AL899" s="45"/>
    </row>
    <row r="900" spans="1:38" hidden="1" outlineLevel="2" x14ac:dyDescent="0.25">
      <c r="A900" s="45"/>
      <c r="B900" s="54"/>
      <c r="C900" s="47">
        <f t="shared" si="146"/>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hidden="1" outlineLevel="2" x14ac:dyDescent="0.25">
      <c r="A901" s="45"/>
      <c r="B901" s="54"/>
      <c r="C901" s="47">
        <f t="shared" si="146"/>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3">V901</f>
        <v>2.2589999999999999</v>
      </c>
      <c r="X901" s="255">
        <f t="shared" ref="X901:X907" si="154">Y901</f>
        <v>1.962</v>
      </c>
      <c r="Y901" s="97">
        <v>1.962</v>
      </c>
      <c r="Z901" s="255">
        <f t="shared" ref="Z901:AB907" si="155">Y901</f>
        <v>1.962</v>
      </c>
      <c r="AA901" s="255">
        <f t="shared" si="155"/>
        <v>1.962</v>
      </c>
      <c r="AB901" s="255">
        <f t="shared" si="155"/>
        <v>1.962</v>
      </c>
      <c r="AC901" s="76"/>
      <c r="AD901" s="97" t="s">
        <v>2552</v>
      </c>
      <c r="AE901" s="76"/>
      <c r="AF901" s="97">
        <v>1</v>
      </c>
      <c r="AG901" s="97">
        <v>1</v>
      </c>
      <c r="AH901" s="73"/>
      <c r="AI901" s="57"/>
      <c r="AJ901" s="45"/>
      <c r="AK901" s="45"/>
      <c r="AL901" s="45"/>
    </row>
    <row r="902" spans="1:38" hidden="1" outlineLevel="2" x14ac:dyDescent="0.25">
      <c r="A902" s="45"/>
      <c r="B902" s="54"/>
      <c r="C902" s="47">
        <f t="shared" si="146"/>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3"/>
        <v>6</v>
      </c>
      <c r="X902" s="255">
        <f t="shared" si="154"/>
        <v>5.6980000000000004</v>
      </c>
      <c r="Y902" s="97">
        <v>5.6980000000000004</v>
      </c>
      <c r="Z902" s="255">
        <f t="shared" si="155"/>
        <v>5.6980000000000004</v>
      </c>
      <c r="AA902" s="255">
        <f t="shared" si="155"/>
        <v>5.6980000000000004</v>
      </c>
      <c r="AB902" s="255">
        <f t="shared" si="155"/>
        <v>5.6980000000000004</v>
      </c>
      <c r="AC902" s="76"/>
      <c r="AD902" s="76"/>
      <c r="AE902" s="76"/>
      <c r="AF902" s="97">
        <v>1</v>
      </c>
      <c r="AG902" s="97">
        <v>1</v>
      </c>
      <c r="AH902" s="73"/>
      <c r="AI902" s="57"/>
      <c r="AJ902" s="45"/>
      <c r="AK902" s="45"/>
      <c r="AL902" s="45"/>
    </row>
    <row r="903" spans="1:38" hidden="1" outlineLevel="2" x14ac:dyDescent="0.25">
      <c r="A903" s="45"/>
      <c r="B903" s="54"/>
      <c r="C903" s="47">
        <f t="shared" si="146"/>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3"/>
        <v>100</v>
      </c>
      <c r="X903" s="76">
        <f t="shared" si="154"/>
        <v>100</v>
      </c>
      <c r="Y903" s="76">
        <v>100</v>
      </c>
      <c r="Z903" s="76">
        <f t="shared" si="155"/>
        <v>100</v>
      </c>
      <c r="AA903" s="76">
        <f t="shared" si="155"/>
        <v>100</v>
      </c>
      <c r="AB903" s="76">
        <f t="shared" si="155"/>
        <v>100</v>
      </c>
      <c r="AC903" s="76"/>
      <c r="AD903" s="264" t="s">
        <v>2555</v>
      </c>
      <c r="AE903" s="76"/>
      <c r="AF903" s="76">
        <v>1</v>
      </c>
      <c r="AG903" s="76">
        <v>1</v>
      </c>
      <c r="AH903" s="73"/>
      <c r="AI903" s="57"/>
      <c r="AJ903" s="45"/>
      <c r="AK903" s="45"/>
      <c r="AL903" s="45"/>
    </row>
    <row r="904" spans="1:38" hidden="1" outlineLevel="2" x14ac:dyDescent="0.25">
      <c r="A904" s="45"/>
      <c r="B904" s="54"/>
      <c r="C904" s="47">
        <f t="shared" si="146"/>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3"/>
        <v>1.302</v>
      </c>
      <c r="W904" s="255">
        <f t="shared" si="153"/>
        <v>1.302</v>
      </c>
      <c r="X904" s="255">
        <f t="shared" si="154"/>
        <v>0.64400000000000002</v>
      </c>
      <c r="Y904" s="97">
        <v>0.64400000000000002</v>
      </c>
      <c r="Z904" s="255">
        <f t="shared" si="155"/>
        <v>0.64400000000000002</v>
      </c>
      <c r="AA904" s="255">
        <f t="shared" si="155"/>
        <v>0.64400000000000002</v>
      </c>
      <c r="AB904" s="255">
        <f t="shared" si="155"/>
        <v>0.64400000000000002</v>
      </c>
      <c r="AC904" s="76"/>
      <c r="AD904" s="97" t="s">
        <v>2769</v>
      </c>
      <c r="AE904" s="76"/>
      <c r="AF904" s="76">
        <v>1</v>
      </c>
      <c r="AG904" s="76">
        <v>1</v>
      </c>
      <c r="AH904" s="73"/>
      <c r="AI904" s="57"/>
      <c r="AJ904" s="45"/>
      <c r="AK904" s="45"/>
      <c r="AL904" s="45"/>
    </row>
    <row r="905" spans="1:38" hidden="1" outlineLevel="2" x14ac:dyDescent="0.25">
      <c r="A905" s="45"/>
      <c r="B905" s="54"/>
      <c r="C905" s="47">
        <f t="shared" si="146"/>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6">U905</f>
        <v>4.9800000000000004</v>
      </c>
      <c r="W905" s="255">
        <f t="shared" si="156"/>
        <v>4.9800000000000004</v>
      </c>
      <c r="X905" s="255">
        <f t="shared" si="154"/>
        <v>3.1459999999999999</v>
      </c>
      <c r="Y905" s="97">
        <v>3.1459999999999999</v>
      </c>
      <c r="Z905" s="255">
        <f t="shared" si="155"/>
        <v>3.1459999999999999</v>
      </c>
      <c r="AA905" s="255">
        <f t="shared" si="155"/>
        <v>3.1459999999999999</v>
      </c>
      <c r="AB905" s="255">
        <f t="shared" si="155"/>
        <v>3.1459999999999999</v>
      </c>
      <c r="AC905" s="76"/>
      <c r="AD905" s="76"/>
      <c r="AE905" s="76"/>
      <c r="AF905" s="97">
        <v>1</v>
      </c>
      <c r="AG905" s="97">
        <v>1</v>
      </c>
      <c r="AH905" s="73"/>
      <c r="AI905" s="57"/>
      <c r="AJ905" s="45"/>
      <c r="AK905" s="45"/>
      <c r="AL905" s="45"/>
    </row>
    <row r="906" spans="1:38" hidden="1" outlineLevel="2" x14ac:dyDescent="0.25">
      <c r="A906" s="45"/>
      <c r="B906" s="54"/>
      <c r="C906" s="47">
        <f t="shared" si="146"/>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6"/>
        <v>7.9349999999999996</v>
      </c>
      <c r="W906" s="255">
        <f t="shared" si="156"/>
        <v>7.9349999999999996</v>
      </c>
      <c r="X906" s="255">
        <f t="shared" si="154"/>
        <v>6.0309999999999997</v>
      </c>
      <c r="Y906" s="97">
        <v>6.0309999999999997</v>
      </c>
      <c r="Z906" s="255">
        <f t="shared" si="155"/>
        <v>6.0309999999999997</v>
      </c>
      <c r="AA906" s="255">
        <f t="shared" si="155"/>
        <v>6.0309999999999997</v>
      </c>
      <c r="AB906" s="255">
        <f t="shared" si="155"/>
        <v>6.0309999999999997</v>
      </c>
      <c r="AC906" s="76"/>
      <c r="AD906" s="97" t="s">
        <v>2802</v>
      </c>
      <c r="AE906" s="76"/>
      <c r="AF906" s="97">
        <v>1</v>
      </c>
      <c r="AG906" s="97">
        <v>1</v>
      </c>
      <c r="AH906" s="73"/>
      <c r="AI906" s="57"/>
      <c r="AJ906" s="45"/>
      <c r="AK906" s="45"/>
      <c r="AL906" s="45"/>
    </row>
    <row r="907" spans="1:38" hidden="1" outlineLevel="2" x14ac:dyDescent="0.25">
      <c r="A907" s="45"/>
      <c r="B907" s="54"/>
      <c r="C907" s="47">
        <f t="shared" si="146"/>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6"/>
        <v>100</v>
      </c>
      <c r="W907" s="76">
        <f t="shared" si="156"/>
        <v>100</v>
      </c>
      <c r="X907" s="76">
        <f t="shared" si="154"/>
        <v>100</v>
      </c>
      <c r="Y907" s="76">
        <v>100</v>
      </c>
      <c r="Z907" s="76">
        <f t="shared" si="155"/>
        <v>100</v>
      </c>
      <c r="AA907" s="76">
        <f t="shared" si="155"/>
        <v>100</v>
      </c>
      <c r="AB907" s="76">
        <f t="shared" si="155"/>
        <v>100</v>
      </c>
      <c r="AC907" s="76"/>
      <c r="AD907" s="264" t="s">
        <v>2555</v>
      </c>
      <c r="AE907" s="76"/>
      <c r="AF907" s="76">
        <v>1</v>
      </c>
      <c r="AG907" s="76">
        <v>1</v>
      </c>
      <c r="AH907" s="73"/>
      <c r="AI907" s="57"/>
      <c r="AJ907" s="45"/>
      <c r="AK907" s="45"/>
      <c r="AL907" s="45"/>
    </row>
    <row r="908" spans="1:38" outlineLevel="1" collapsed="1" x14ac:dyDescent="0.2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hidden="1" outlineLevel="2" x14ac:dyDescent="0.2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hidden="1" outlineLevel="2" x14ac:dyDescent="0.2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7">INDEX($K910:$Q910,1,U$43)</f>
        <v>0.38900000000000001</v>
      </c>
      <c r="V910" s="253">
        <f t="shared" si="157"/>
        <v>0.38900000000000001</v>
      </c>
      <c r="W910" s="253">
        <f t="shared" si="157"/>
        <v>0.38900000000000001</v>
      </c>
      <c r="X910" s="253">
        <f t="shared" si="157"/>
        <v>0.48599999999999999</v>
      </c>
      <c r="Y910" s="253">
        <f t="shared" si="157"/>
        <v>0.48599999999999999</v>
      </c>
      <c r="Z910" s="253">
        <f t="shared" si="157"/>
        <v>0.48599999999999999</v>
      </c>
      <c r="AA910" s="253">
        <f t="shared" si="157"/>
        <v>0.48599999999999999</v>
      </c>
      <c r="AB910" s="253">
        <f t="shared" si="157"/>
        <v>0.48599999999999999</v>
      </c>
      <c r="AC910" s="76"/>
      <c r="AD910" s="76"/>
      <c r="AE910" s="76"/>
      <c r="AF910" s="97">
        <v>1</v>
      </c>
      <c r="AG910" s="97">
        <v>1</v>
      </c>
      <c r="AH910" s="73"/>
      <c r="AI910" s="57"/>
      <c r="AJ910" s="45"/>
      <c r="AK910" s="45"/>
      <c r="AL910" s="45"/>
    </row>
    <row r="911" spans="1:38" hidden="1" outlineLevel="2" x14ac:dyDescent="0.2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7"/>
        <v>0.622</v>
      </c>
      <c r="V911" s="253">
        <f t="shared" si="157"/>
        <v>0.622</v>
      </c>
      <c r="W911" s="253">
        <f t="shared" si="157"/>
        <v>0.622</v>
      </c>
      <c r="X911" s="253">
        <f t="shared" si="157"/>
        <v>0.77800000000000002</v>
      </c>
      <c r="Y911" s="253">
        <f t="shared" si="157"/>
        <v>0.77800000000000002</v>
      </c>
      <c r="Z911" s="253">
        <f t="shared" si="157"/>
        <v>0.77800000000000002</v>
      </c>
      <c r="AA911" s="253">
        <f t="shared" si="157"/>
        <v>0.77800000000000002</v>
      </c>
      <c r="AB911" s="253">
        <f t="shared" si="157"/>
        <v>0.77800000000000002</v>
      </c>
      <c r="AC911" s="76"/>
      <c r="AD911" s="76"/>
      <c r="AE911" s="76"/>
      <c r="AF911" s="97">
        <v>1</v>
      </c>
      <c r="AG911" s="97">
        <v>1</v>
      </c>
      <c r="AH911" s="73"/>
      <c r="AI911" s="57"/>
      <c r="AJ911" s="45"/>
      <c r="AK911" s="45"/>
      <c r="AL911" s="45"/>
    </row>
    <row r="912" spans="1:38" hidden="1" outlineLevel="2" collapsed="1" x14ac:dyDescent="0.2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7"/>
        <v>0.746</v>
      </c>
      <c r="V912" s="253">
        <f t="shared" si="157"/>
        <v>0.746</v>
      </c>
      <c r="W912" s="253">
        <f t="shared" si="157"/>
        <v>0.746</v>
      </c>
      <c r="X912" s="253">
        <f t="shared" si="157"/>
        <v>0.93400000000000005</v>
      </c>
      <c r="Y912" s="253">
        <f t="shared" si="157"/>
        <v>0.93400000000000005</v>
      </c>
      <c r="Z912" s="253">
        <f t="shared" si="157"/>
        <v>0.93400000000000005</v>
      </c>
      <c r="AA912" s="253">
        <f t="shared" si="157"/>
        <v>0.93400000000000005</v>
      </c>
      <c r="AB912" s="253">
        <f t="shared" si="157"/>
        <v>0.93400000000000005</v>
      </c>
      <c r="AC912" s="76"/>
      <c r="AD912" s="76"/>
      <c r="AE912" s="76"/>
      <c r="AF912" s="97">
        <v>1</v>
      </c>
      <c r="AG912" s="97">
        <v>1</v>
      </c>
      <c r="AH912" s="73"/>
      <c r="AI912" s="57"/>
      <c r="AJ912" s="45"/>
      <c r="AK912" s="45"/>
      <c r="AL912" s="45"/>
    </row>
    <row r="913" spans="1:38" hidden="1" outlineLevel="3" x14ac:dyDescent="0.25">
      <c r="A913" s="45"/>
      <c r="B913" s="54"/>
      <c r="C913" s="47">
        <f t="shared" ref="C913:C976" si="158">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8"/>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8"/>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8"/>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8"/>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8"/>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8"/>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8"/>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8"/>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8"/>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8"/>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8"/>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8"/>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8"/>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8"/>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8"/>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8"/>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8"/>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8"/>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8"/>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8"/>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8"/>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8"/>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8"/>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8"/>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8"/>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8"/>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8"/>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8"/>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8"/>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8"/>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8"/>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8"/>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8"/>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8"/>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8"/>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8"/>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8"/>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8"/>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8"/>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8"/>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8"/>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8"/>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8"/>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8"/>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8"/>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8"/>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8"/>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8"/>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8"/>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8"/>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8"/>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8"/>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8"/>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8"/>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8"/>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8"/>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8"/>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8"/>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8"/>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8"/>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8"/>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8"/>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8"/>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ref="C977:C984" si="159">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9"/>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9"/>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9"/>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9"/>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9"/>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9"/>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59"/>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2" x14ac:dyDescent="0.2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hidden="1" outlineLevel="2" x14ac:dyDescent="0.2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0">INDEX($K986:$Q986,1,U$43)</f>
        <v>0.52400000000000002</v>
      </c>
      <c r="V986" s="253">
        <f t="shared" si="160"/>
        <v>0.52400000000000002</v>
      </c>
      <c r="W986" s="253">
        <f t="shared" si="160"/>
        <v>0.52400000000000002</v>
      </c>
      <c r="X986" s="253">
        <f t="shared" si="160"/>
        <v>0.65500000000000003</v>
      </c>
      <c r="Y986" s="253">
        <f t="shared" si="160"/>
        <v>0.65500000000000003</v>
      </c>
      <c r="Z986" s="253">
        <f t="shared" si="160"/>
        <v>0.65500000000000003</v>
      </c>
      <c r="AA986" s="253">
        <f t="shared" si="160"/>
        <v>0.65500000000000003</v>
      </c>
      <c r="AB986" s="253">
        <f t="shared" si="160"/>
        <v>0.65500000000000003</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0"/>
        <v>0.70699999999999996</v>
      </c>
      <c r="V987" s="253">
        <f t="shared" si="160"/>
        <v>0.70699999999999996</v>
      </c>
      <c r="W987" s="253">
        <f t="shared" si="160"/>
        <v>0.70699999999999996</v>
      </c>
      <c r="X987" s="253">
        <f t="shared" si="160"/>
        <v>0.88400000000000001</v>
      </c>
      <c r="Y987" s="253">
        <f t="shared" si="160"/>
        <v>0.88400000000000001</v>
      </c>
      <c r="Z987" s="253">
        <f t="shared" si="160"/>
        <v>0.88400000000000001</v>
      </c>
      <c r="AA987" s="253">
        <f t="shared" si="160"/>
        <v>0.88400000000000001</v>
      </c>
      <c r="AB987" s="253">
        <f t="shared" si="160"/>
        <v>0.88400000000000001</v>
      </c>
      <c r="AC987" s="76"/>
      <c r="AD987" s="76"/>
      <c r="AE987" s="76"/>
      <c r="AF987" s="97">
        <v>1</v>
      </c>
      <c r="AG987" s="97">
        <v>1</v>
      </c>
      <c r="AH987" s="73"/>
      <c r="AI987" s="57"/>
      <c r="AJ987" s="45"/>
      <c r="AK987" s="45"/>
      <c r="AL987" s="45"/>
    </row>
    <row r="988" spans="1:38" hidden="1" outlineLevel="2" x14ac:dyDescent="0.2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0"/>
        <v>0.89100000000000001</v>
      </c>
      <c r="V988" s="253">
        <f t="shared" si="160"/>
        <v>0.89100000000000001</v>
      </c>
      <c r="W988" s="253">
        <f t="shared" si="160"/>
        <v>0.89100000000000001</v>
      </c>
      <c r="X988" s="253">
        <f t="shared" si="160"/>
        <v>1.1140000000000001</v>
      </c>
      <c r="Y988" s="253">
        <f t="shared" si="160"/>
        <v>1.1140000000000001</v>
      </c>
      <c r="Z988" s="253">
        <f t="shared" si="160"/>
        <v>1.1140000000000001</v>
      </c>
      <c r="AA988" s="253">
        <f t="shared" si="160"/>
        <v>1.1140000000000001</v>
      </c>
      <c r="AB988" s="253">
        <f t="shared" si="160"/>
        <v>1.1140000000000001</v>
      </c>
      <c r="AC988" s="76"/>
      <c r="AD988" s="76"/>
      <c r="AE988" s="76"/>
      <c r="AF988" s="97">
        <v>1</v>
      </c>
      <c r="AG988" s="97">
        <v>1</v>
      </c>
      <c r="AH988" s="73"/>
      <c r="AI988" s="57"/>
      <c r="AJ988" s="45"/>
      <c r="AK988" s="45"/>
      <c r="AL988" s="45"/>
    </row>
    <row r="989" spans="1:38" hidden="1" outlineLevel="3" x14ac:dyDescent="0.25">
      <c r="A989" s="45"/>
      <c r="B989" s="54"/>
      <c r="C989" s="47">
        <f t="shared" ref="C989:C1012" si="161">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1"/>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1"/>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1"/>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1"/>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1"/>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1"/>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1"/>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1"/>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1"/>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1"/>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1"/>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1"/>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1"/>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1"/>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1"/>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1"/>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1"/>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1"/>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1"/>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1"/>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1"/>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1"/>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1"/>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collapsed="1" x14ac:dyDescent="0.2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hidden="1" outlineLevel="2" x14ac:dyDescent="0.2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2">INDEX($K1014:$Q1014,1,U$43)</f>
        <v>0.99704199999999998</v>
      </c>
      <c r="V1014" s="253">
        <f t="shared" si="162"/>
        <v>0.99704199999999998</v>
      </c>
      <c r="W1014" s="253">
        <f t="shared" si="162"/>
        <v>0.99704199999999998</v>
      </c>
      <c r="X1014" s="253">
        <f t="shared" si="162"/>
        <v>0.99704199999999998</v>
      </c>
      <c r="Y1014" s="253">
        <f t="shared" si="162"/>
        <v>0.99704199999999998</v>
      </c>
      <c r="Z1014" s="253">
        <f t="shared" si="162"/>
        <v>0.99704199999999998</v>
      </c>
      <c r="AA1014" s="253">
        <f t="shared" si="162"/>
        <v>0.99704199999999998</v>
      </c>
      <c r="AB1014" s="253">
        <f t="shared" si="162"/>
        <v>0.99704199999999998</v>
      </c>
      <c r="AC1014" s="76"/>
      <c r="AD1014" s="76"/>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3">W1016</f>
        <v>0.13739999999999999</v>
      </c>
      <c r="Y1016" s="255">
        <f t="shared" si="163"/>
        <v>0.13739999999999999</v>
      </c>
      <c r="Z1016" s="255">
        <f t="shared" si="163"/>
        <v>0.13739999999999999</v>
      </c>
      <c r="AA1016" s="255">
        <f t="shared" si="163"/>
        <v>0.13739999999999999</v>
      </c>
      <c r="AB1016" s="255">
        <f t="shared" si="163"/>
        <v>0.13739999999999999</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3"/>
        <v>0.16700000000000001</v>
      </c>
      <c r="Y1017" s="255">
        <f t="shared" si="163"/>
        <v>0.16700000000000001</v>
      </c>
      <c r="Z1017" s="255">
        <f t="shared" si="163"/>
        <v>0.16700000000000001</v>
      </c>
      <c r="AA1017" s="255">
        <f t="shared" si="163"/>
        <v>0.16700000000000001</v>
      </c>
      <c r="AB1017" s="255">
        <f t="shared" si="163"/>
        <v>0.16700000000000001</v>
      </c>
      <c r="AC1017" s="76"/>
      <c r="AD1017" s="76"/>
      <c r="AE1017" s="76"/>
      <c r="AF1017" s="97">
        <v>1</v>
      </c>
      <c r="AG1017" s="97">
        <v>1</v>
      </c>
      <c r="AH1017" s="73"/>
      <c r="AI1017" s="57"/>
      <c r="AJ1017" s="45"/>
      <c r="AK1017" s="45"/>
      <c r="AL1017" s="45"/>
    </row>
    <row r="1018" spans="1:38" hidden="1" outlineLevel="2" x14ac:dyDescent="0.2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3"/>
        <v>0.08</v>
      </c>
      <c r="Y1018" s="255">
        <f t="shared" si="163"/>
        <v>0.08</v>
      </c>
      <c r="Z1018" s="255">
        <f t="shared" si="163"/>
        <v>0.08</v>
      </c>
      <c r="AA1018" s="255">
        <f t="shared" si="163"/>
        <v>0.08</v>
      </c>
      <c r="AB1018" s="255">
        <f t="shared" si="163"/>
        <v>0.08</v>
      </c>
      <c r="AC1018" s="76"/>
      <c r="AD1018" s="76"/>
      <c r="AE1018" s="76"/>
      <c r="AF1018" s="97">
        <v>1</v>
      </c>
      <c r="AG1018" s="97">
        <v>1</v>
      </c>
      <c r="AH1018" s="73"/>
      <c r="AI1018" s="57"/>
      <c r="AJ1018" s="45"/>
      <c r="AK1018" s="45"/>
      <c r="AL1018" s="45"/>
    </row>
    <row r="1019" spans="1:38" outlineLevel="1" collapsed="1" x14ac:dyDescent="0.2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2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ref="C1021:C1027" si="164">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4"/>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4"/>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4"/>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4"/>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4"/>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4"/>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91" si="165">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5"/>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5"/>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5"/>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5"/>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5"/>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5"/>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5"/>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5"/>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5"/>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5"/>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5"/>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5"/>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5"/>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5"/>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5"/>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5"/>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5"/>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5"/>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5"/>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5"/>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5"/>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5"/>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5"/>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5"/>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5"/>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5"/>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5"/>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5"/>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5"/>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5"/>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5"/>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5"/>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5"/>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5"/>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5"/>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5"/>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5"/>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5"/>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5"/>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5"/>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5"/>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5"/>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5"/>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5"/>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5"/>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5"/>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5"/>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5"/>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5"/>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5"/>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5"/>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5"/>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5"/>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5"/>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5"/>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5"/>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5"/>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5"/>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5"/>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5"/>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5"/>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5"/>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5"/>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ref="C1092:C1115" si="166">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6"/>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6"/>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6"/>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6"/>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6"/>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6"/>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6"/>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6"/>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6"/>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6"/>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6"/>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6"/>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6"/>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6"/>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6"/>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6"/>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6"/>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6"/>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6"/>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6"/>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6"/>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6"/>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6"/>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2" x14ac:dyDescent="0.25">
      <c r="A1116" s="45"/>
      <c r="B1116" s="54"/>
      <c r="C1116" s="47">
        <f t="shared" ref="C1116:C1171" si="167">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hidden="1" outlineLevel="2" x14ac:dyDescent="0.25">
      <c r="A1117" s="45"/>
      <c r="B1117" s="54"/>
      <c r="C1117" s="47">
        <f t="shared" si="167"/>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8">V1118</f>
        <v>9.9999999999999985E-3</v>
      </c>
      <c r="W1117" s="253">
        <f t="shared" si="168"/>
        <v>9.9999999999999985E-3</v>
      </c>
      <c r="X1117" s="253">
        <f t="shared" si="168"/>
        <v>9.9999999999999985E-3</v>
      </c>
      <c r="Y1117" s="253">
        <f t="shared" si="168"/>
        <v>9.9999999999999985E-3</v>
      </c>
      <c r="Z1117" s="253">
        <f t="shared" si="168"/>
        <v>9.9999999999999985E-3</v>
      </c>
      <c r="AA1117" s="253">
        <f t="shared" si="168"/>
        <v>9.9999999999999985E-3</v>
      </c>
      <c r="AB1117" s="253">
        <f t="shared" si="168"/>
        <v>9.9999999999999985E-3</v>
      </c>
      <c r="AC1117" s="76"/>
      <c r="AD1117" s="76"/>
      <c r="AE1117" s="76"/>
      <c r="AF1117" s="253">
        <f>AF1118</f>
        <v>1</v>
      </c>
      <c r="AG1117" s="253">
        <f>AG1118</f>
        <v>1</v>
      </c>
      <c r="AH1117" s="73"/>
      <c r="AI1117" s="57"/>
      <c r="AJ1117" s="45"/>
      <c r="AK1117" s="45"/>
      <c r="AL1117" s="45"/>
    </row>
    <row r="1118" spans="1:38" hidden="1" outlineLevel="2" x14ac:dyDescent="0.25">
      <c r="A1118" s="45"/>
      <c r="B1118" s="54"/>
      <c r="C1118" s="47">
        <f t="shared" si="167"/>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69">W1118</f>
        <v>9.9999999999999985E-3</v>
      </c>
      <c r="Y1118" s="255">
        <f t="shared" si="169"/>
        <v>9.9999999999999985E-3</v>
      </c>
      <c r="Z1118" s="255">
        <f t="shared" si="169"/>
        <v>9.9999999999999985E-3</v>
      </c>
      <c r="AA1118" s="255">
        <f t="shared" si="169"/>
        <v>9.9999999999999985E-3</v>
      </c>
      <c r="AB1118" s="255">
        <f t="shared" si="169"/>
        <v>9.9999999999999985E-3</v>
      </c>
      <c r="AC1118" s="76"/>
      <c r="AD1118" s="76"/>
      <c r="AE1118" s="76"/>
      <c r="AF1118" s="97">
        <v>1</v>
      </c>
      <c r="AG1118" s="97">
        <v>1</v>
      </c>
      <c r="AH1118" s="73"/>
      <c r="AI1118" s="57"/>
      <c r="AJ1118" s="45"/>
      <c r="AK1118" s="45"/>
      <c r="AL1118" s="45"/>
    </row>
    <row r="1119" spans="1:38" hidden="1" outlineLevel="2" collapsed="1" x14ac:dyDescent="0.25">
      <c r="A1119" s="45"/>
      <c r="B1119" s="54"/>
      <c r="C1119" s="47">
        <f t="shared" si="167"/>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69"/>
        <v>9.0000000000000011E-3</v>
      </c>
      <c r="Y1119" s="255">
        <f t="shared" si="169"/>
        <v>9.0000000000000011E-3</v>
      </c>
      <c r="Z1119" s="255">
        <f t="shared" si="169"/>
        <v>9.0000000000000011E-3</v>
      </c>
      <c r="AA1119" s="255">
        <f t="shared" si="169"/>
        <v>9.0000000000000011E-3</v>
      </c>
      <c r="AB1119" s="255">
        <f t="shared" si="169"/>
        <v>9.0000000000000011E-3</v>
      </c>
      <c r="AC1119" s="76"/>
      <c r="AD1119" s="76"/>
      <c r="AE1119" s="76"/>
      <c r="AF1119" s="97">
        <v>1</v>
      </c>
      <c r="AG1119" s="97">
        <v>1</v>
      </c>
      <c r="AH1119" s="73"/>
      <c r="AI1119" s="57"/>
      <c r="AJ1119" s="45"/>
      <c r="AK1119" s="45"/>
      <c r="AL1119" s="45"/>
    </row>
    <row r="1120" spans="1:38" hidden="1" outlineLevel="3" x14ac:dyDescent="0.2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hidden="1" outlineLevel="2" x14ac:dyDescent="0.25">
      <c r="A1123" s="45"/>
      <c r="B1123" s="54"/>
      <c r="C1123" s="47">
        <f t="shared" si="167"/>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0">W1123</f>
        <v>0</v>
      </c>
      <c r="Y1123" s="255">
        <f t="shared" si="170"/>
        <v>0</v>
      </c>
      <c r="Z1123" s="255">
        <f t="shared" si="170"/>
        <v>0</v>
      </c>
      <c r="AA1123" s="255">
        <f t="shared" si="170"/>
        <v>0</v>
      </c>
      <c r="AB1123" s="255">
        <f t="shared" si="170"/>
        <v>0</v>
      </c>
      <c r="AC1123" s="76"/>
      <c r="AD1123" s="97" t="s">
        <v>2180</v>
      </c>
      <c r="AE1123" s="76"/>
      <c r="AF1123" s="97">
        <v>1</v>
      </c>
      <c r="AG1123" s="97">
        <v>1</v>
      </c>
      <c r="AH1123" s="73"/>
      <c r="AI1123" s="57"/>
      <c r="AJ1123" s="45"/>
      <c r="AK1123" s="45"/>
      <c r="AL1123" s="45"/>
    </row>
    <row r="1124" spans="1:38" hidden="1" outlineLevel="2" x14ac:dyDescent="0.25">
      <c r="A1124" s="45"/>
      <c r="B1124" s="54"/>
      <c r="C1124" s="47">
        <f t="shared" si="167"/>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0"/>
        <v>0</v>
      </c>
      <c r="Y1124" s="255">
        <f t="shared" si="170"/>
        <v>0</v>
      </c>
      <c r="Z1124" s="255">
        <f t="shared" si="170"/>
        <v>0</v>
      </c>
      <c r="AA1124" s="255">
        <f t="shared" si="170"/>
        <v>0</v>
      </c>
      <c r="AB1124" s="255">
        <f t="shared" si="170"/>
        <v>0</v>
      </c>
      <c r="AC1124" s="76"/>
      <c r="AD1124" s="97" t="s">
        <v>1868</v>
      </c>
      <c r="AE1124" s="76"/>
      <c r="AF1124" s="97">
        <v>1</v>
      </c>
      <c r="AG1124" s="97">
        <v>1</v>
      </c>
      <c r="AH1124" s="73"/>
      <c r="AI1124" s="57"/>
      <c r="AJ1124" s="45"/>
      <c r="AK1124" s="45"/>
      <c r="AL1124" s="45"/>
    </row>
    <row r="1125" spans="1:38" hidden="1" outlineLevel="2" x14ac:dyDescent="0.25">
      <c r="A1125" s="45"/>
      <c r="B1125" s="54"/>
      <c r="C1125" s="47">
        <f t="shared" si="167"/>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1">U1126</f>
        <v>-1.9E-2</v>
      </c>
      <c r="V1125" s="253">
        <f t="shared" si="171"/>
        <v>-1.9E-2</v>
      </c>
      <c r="W1125" s="253">
        <f t="shared" si="171"/>
        <v>-1.9E-2</v>
      </c>
      <c r="X1125" s="253">
        <f t="shared" si="171"/>
        <v>-1.9E-2</v>
      </c>
      <c r="Y1125" s="253">
        <f t="shared" si="171"/>
        <v>-1.9E-2</v>
      </c>
      <c r="Z1125" s="253">
        <f t="shared" si="171"/>
        <v>-1.9E-2</v>
      </c>
      <c r="AA1125" s="253">
        <f t="shared" si="171"/>
        <v>-1.9E-2</v>
      </c>
      <c r="AB1125" s="253">
        <f t="shared" si="171"/>
        <v>-1.9E-2</v>
      </c>
      <c r="AC1125" s="76"/>
      <c r="AD1125" s="76"/>
      <c r="AE1125" s="76"/>
      <c r="AF1125" s="253">
        <f>AF1126</f>
        <v>1</v>
      </c>
      <c r="AG1125" s="253">
        <f>AG1126</f>
        <v>1</v>
      </c>
      <c r="AH1125" s="73"/>
      <c r="AI1125" s="57"/>
      <c r="AJ1125" s="45"/>
      <c r="AK1125" s="45"/>
      <c r="AL1125" s="45"/>
    </row>
    <row r="1126" spans="1:38" hidden="1" outlineLevel="2" x14ac:dyDescent="0.25">
      <c r="A1126" s="45"/>
      <c r="B1126" s="54"/>
      <c r="C1126" s="47">
        <f t="shared" si="167"/>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2">W1126</f>
        <v>-1.9E-2</v>
      </c>
      <c r="Y1126" s="255">
        <f t="shared" si="172"/>
        <v>-1.9E-2</v>
      </c>
      <c r="Z1126" s="255">
        <f t="shared" si="172"/>
        <v>-1.9E-2</v>
      </c>
      <c r="AA1126" s="255">
        <f t="shared" si="172"/>
        <v>-1.9E-2</v>
      </c>
      <c r="AB1126" s="255">
        <f t="shared" si="172"/>
        <v>-1.9E-2</v>
      </c>
      <c r="AC1126" s="76"/>
      <c r="AD1126" s="76"/>
      <c r="AE1126" s="76"/>
      <c r="AF1126" s="97">
        <v>1</v>
      </c>
      <c r="AG1126" s="97">
        <v>1</v>
      </c>
      <c r="AH1126" s="73"/>
      <c r="AI1126" s="57"/>
      <c r="AJ1126" s="45"/>
      <c r="AK1126" s="45"/>
      <c r="AL1126" s="45"/>
    </row>
    <row r="1127" spans="1:38" hidden="1" outlineLevel="2" collapsed="1" x14ac:dyDescent="0.25">
      <c r="A1127" s="45"/>
      <c r="B1127" s="54"/>
      <c r="C1127" s="47">
        <f t="shared" si="167"/>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2"/>
        <v>-3.1E-2</v>
      </c>
      <c r="Y1127" s="255">
        <f t="shared" si="172"/>
        <v>-3.1E-2</v>
      </c>
      <c r="Z1127" s="255">
        <f t="shared" si="172"/>
        <v>-3.1E-2</v>
      </c>
      <c r="AA1127" s="255">
        <f t="shared" si="172"/>
        <v>-3.1E-2</v>
      </c>
      <c r="AB1127" s="255">
        <f t="shared" si="172"/>
        <v>-3.1E-2</v>
      </c>
      <c r="AC1127" s="76"/>
      <c r="AD1127" s="76"/>
      <c r="AE1127" s="76"/>
      <c r="AF1127" s="97">
        <v>1</v>
      </c>
      <c r="AG1127" s="97">
        <v>1</v>
      </c>
      <c r="AH1127" s="73"/>
      <c r="AI1127" s="57"/>
      <c r="AJ1127" s="45"/>
      <c r="AK1127" s="45"/>
      <c r="AL1127" s="45"/>
    </row>
    <row r="1128" spans="1:38" hidden="1" outlineLevel="3" x14ac:dyDescent="0.2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2" collapsed="1" x14ac:dyDescent="0.25">
      <c r="A1131" s="45"/>
      <c r="B1131" s="54"/>
      <c r="C1131" s="47">
        <f t="shared" si="167"/>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25">
      <c r="A1132" s="45"/>
      <c r="B1132" s="54"/>
      <c r="C1132" s="47">
        <f t="shared" ref="C1132:C1147" si="173">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3"/>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3"/>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3"/>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3"/>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3"/>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3"/>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3"/>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3"/>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3"/>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3"/>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3"/>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3"/>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3"/>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3"/>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3"/>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hidden="1" outlineLevel="2" x14ac:dyDescent="0.25">
      <c r="A1148" s="45"/>
      <c r="B1148" s="54"/>
      <c r="C1148" s="47">
        <f t="shared" si="167"/>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hidden="1" outlineLevel="2" x14ac:dyDescent="0.25">
      <c r="A1149" s="45"/>
      <c r="B1149" s="54"/>
      <c r="C1149" s="47">
        <f t="shared" si="167"/>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4">U1150</f>
        <v>8.5699999999999995E-3</v>
      </c>
      <c r="V1149" s="253">
        <f t="shared" si="174"/>
        <v>8.5699999999999995E-3</v>
      </c>
      <c r="W1149" s="253">
        <f t="shared" si="174"/>
        <v>8.5699999999999995E-3</v>
      </c>
      <c r="X1149" s="253">
        <f t="shared" si="174"/>
        <v>2.7799999999999999E-3</v>
      </c>
      <c r="Y1149" s="253">
        <f t="shared" si="174"/>
        <v>2.7799999999999999E-3</v>
      </c>
      <c r="Z1149" s="253">
        <f t="shared" si="174"/>
        <v>2.7799999999999999E-3</v>
      </c>
      <c r="AA1149" s="253">
        <f t="shared" si="174"/>
        <v>2.7799999999999999E-3</v>
      </c>
      <c r="AB1149" s="253">
        <f t="shared" si="174"/>
        <v>2.7799999999999999E-3</v>
      </c>
      <c r="AC1149" s="76"/>
      <c r="AD1149" s="97" t="s">
        <v>2193</v>
      </c>
      <c r="AE1149" s="76"/>
      <c r="AF1149" s="253">
        <f>AF1150</f>
        <v>1</v>
      </c>
      <c r="AG1149" s="253">
        <f>AG1150</f>
        <v>1</v>
      </c>
      <c r="AH1149" s="73"/>
      <c r="AI1149" s="57"/>
      <c r="AJ1149" s="45"/>
      <c r="AK1149" s="45"/>
      <c r="AL1149" s="45"/>
    </row>
    <row r="1150" spans="1:38" hidden="1" outlineLevel="2" x14ac:dyDescent="0.25">
      <c r="A1150" s="45"/>
      <c r="B1150" s="54"/>
      <c r="C1150" s="47">
        <f t="shared" si="167"/>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5">Y1150</f>
        <v>2.7799999999999999E-3</v>
      </c>
      <c r="AA1150" s="404">
        <f t="shared" si="175"/>
        <v>2.7799999999999999E-3</v>
      </c>
      <c r="AB1150" s="404">
        <f t="shared" si="175"/>
        <v>2.7799999999999999E-3</v>
      </c>
      <c r="AC1150" s="76"/>
      <c r="AD1150" s="76"/>
      <c r="AE1150" s="76"/>
      <c r="AF1150" s="97">
        <v>1</v>
      </c>
      <c r="AG1150" s="97">
        <v>1</v>
      </c>
      <c r="AH1150" s="73"/>
      <c r="AI1150" s="57"/>
      <c r="AJ1150" s="45"/>
      <c r="AK1150" s="45"/>
      <c r="AL1150" s="45"/>
    </row>
    <row r="1151" spans="1:38" hidden="1" outlineLevel="2" collapsed="1" x14ac:dyDescent="0.25">
      <c r="A1151" s="45"/>
      <c r="B1151" s="54"/>
      <c r="C1151" s="47">
        <f t="shared" si="167"/>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5"/>
        <v>1.6129999999999999E-2</v>
      </c>
      <c r="AA1151" s="404">
        <f t="shared" si="175"/>
        <v>1.6129999999999999E-2</v>
      </c>
      <c r="AB1151" s="404">
        <f t="shared" si="175"/>
        <v>1.6129999999999999E-2</v>
      </c>
      <c r="AC1151" s="76"/>
      <c r="AD1151" s="76"/>
      <c r="AE1151" s="76"/>
      <c r="AF1151" s="97">
        <v>1</v>
      </c>
      <c r="AG1151" s="97">
        <v>1</v>
      </c>
      <c r="AH1151" s="73"/>
      <c r="AI1151" s="57"/>
      <c r="AJ1151" s="45"/>
      <c r="AK1151" s="45"/>
      <c r="AL1151" s="45"/>
    </row>
    <row r="1152" spans="1:38" hidden="1" outlineLevel="3" x14ac:dyDescent="0.2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hidden="1" outlineLevel="2" x14ac:dyDescent="0.25">
      <c r="A1155" s="45"/>
      <c r="B1155" s="54"/>
      <c r="C1155" s="47">
        <f t="shared" si="167"/>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6">Y1155</f>
        <v>4.2411000000000003</v>
      </c>
      <c r="AA1155" s="415">
        <f t="shared" si="176"/>
        <v>4.2411000000000003</v>
      </c>
      <c r="AB1155" s="415">
        <f t="shared" si="176"/>
        <v>4.2411000000000003</v>
      </c>
      <c r="AC1155" s="184"/>
      <c r="AD1155" s="184"/>
      <c r="AE1155" s="184"/>
      <c r="AF1155" s="413">
        <v>1</v>
      </c>
      <c r="AG1155" s="413">
        <v>1</v>
      </c>
      <c r="AH1155" s="73"/>
      <c r="AI1155" s="57"/>
      <c r="AJ1155" s="45"/>
      <c r="AK1155" s="45"/>
      <c r="AL1155" s="45"/>
    </row>
    <row r="1156" spans="1:38" hidden="1" outlineLevel="2" x14ac:dyDescent="0.25">
      <c r="A1156" s="45"/>
      <c r="B1156" s="54"/>
      <c r="C1156" s="47">
        <f t="shared" si="167"/>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6"/>
        <v>0.13919999999999999</v>
      </c>
      <c r="AA1156" s="405">
        <f t="shared" si="176"/>
        <v>0.13919999999999999</v>
      </c>
      <c r="AB1156" s="405">
        <f t="shared" si="176"/>
        <v>0.13919999999999999</v>
      </c>
      <c r="AC1156" s="105"/>
      <c r="AD1156" s="119" t="s">
        <v>1294</v>
      </c>
      <c r="AE1156" s="105"/>
      <c r="AF1156" s="119">
        <v>1</v>
      </c>
      <c r="AG1156" s="119">
        <v>1</v>
      </c>
      <c r="AH1156" s="73"/>
      <c r="AI1156" s="57"/>
      <c r="AJ1156" s="45"/>
      <c r="AK1156" s="45"/>
      <c r="AL1156" s="45"/>
    </row>
    <row r="1157" spans="1:38" hidden="1" outlineLevel="2" x14ac:dyDescent="0.25">
      <c r="A1157" s="45"/>
      <c r="B1157" s="54"/>
      <c r="C1157" s="47">
        <f t="shared" si="167"/>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7">U1158</f>
        <v>0.03</v>
      </c>
      <c r="V1157" s="253">
        <f t="shared" si="177"/>
        <v>0.03</v>
      </c>
      <c r="W1157" s="253">
        <f t="shared" si="177"/>
        <v>0.03</v>
      </c>
      <c r="X1157" s="253">
        <f t="shared" si="177"/>
        <v>7.0000000000000062E-3</v>
      </c>
      <c r="Y1157" s="253">
        <f t="shared" si="177"/>
        <v>7.0000000000000062E-3</v>
      </c>
      <c r="Z1157" s="253">
        <f t="shared" si="177"/>
        <v>7.0000000000000062E-3</v>
      </c>
      <c r="AA1157" s="253">
        <f t="shared" si="177"/>
        <v>7.0000000000000062E-3</v>
      </c>
      <c r="AB1157" s="253">
        <f t="shared" si="177"/>
        <v>7.0000000000000062E-3</v>
      </c>
      <c r="AC1157" s="76"/>
      <c r="AD1157" s="97" t="s">
        <v>2193</v>
      </c>
      <c r="AE1157" s="76"/>
      <c r="AF1157" s="253">
        <f>AF1158</f>
        <v>1</v>
      </c>
      <c r="AG1157" s="253">
        <f>AG1158</f>
        <v>1</v>
      </c>
      <c r="AH1157" s="73"/>
      <c r="AI1157" s="57"/>
      <c r="AJ1157" s="45"/>
      <c r="AK1157" s="45"/>
      <c r="AL1157" s="45"/>
    </row>
    <row r="1158" spans="1:38" hidden="1" outlineLevel="2" x14ac:dyDescent="0.25">
      <c r="A1158" s="45"/>
      <c r="B1158" s="54"/>
      <c r="C1158" s="47">
        <f t="shared" si="167"/>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8">Y1158</f>
        <v>7.0000000000000062E-3</v>
      </c>
      <c r="Y1158" s="97">
        <f>0.1462-Y$1156</f>
        <v>7.0000000000000062E-3</v>
      </c>
      <c r="Z1158" s="255">
        <f t="shared" ref="Z1158:AB1164" si="179">Y1158</f>
        <v>7.0000000000000062E-3</v>
      </c>
      <c r="AA1158" s="255">
        <f t="shared" si="179"/>
        <v>7.0000000000000062E-3</v>
      </c>
      <c r="AB1158" s="255">
        <f t="shared" si="179"/>
        <v>7.0000000000000062E-3</v>
      </c>
      <c r="AC1158" s="76"/>
      <c r="AD1158" s="76"/>
      <c r="AE1158" s="76"/>
      <c r="AF1158" s="97">
        <v>1</v>
      </c>
      <c r="AG1158" s="97">
        <v>1</v>
      </c>
      <c r="AH1158" s="73"/>
      <c r="AI1158" s="57"/>
      <c r="AJ1158" s="45"/>
      <c r="AK1158" s="45"/>
      <c r="AL1158" s="45"/>
    </row>
    <row r="1159" spans="1:38" hidden="1" outlineLevel="2" x14ac:dyDescent="0.25">
      <c r="A1159" s="45"/>
      <c r="B1159" s="54"/>
      <c r="C1159" s="47">
        <f t="shared" si="167"/>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8"/>
        <v>-3.0299999999999994E-2</v>
      </c>
      <c r="Y1159" s="97">
        <f>0.1089-Y$1156</f>
        <v>-3.0299999999999994E-2</v>
      </c>
      <c r="Z1159" s="255">
        <f t="shared" si="179"/>
        <v>-3.0299999999999994E-2</v>
      </c>
      <c r="AA1159" s="255">
        <f t="shared" si="179"/>
        <v>-3.0299999999999994E-2</v>
      </c>
      <c r="AB1159" s="255">
        <f t="shared" si="179"/>
        <v>-3.0299999999999994E-2</v>
      </c>
      <c r="AC1159" s="76"/>
      <c r="AD1159" s="76"/>
      <c r="AE1159" s="76"/>
      <c r="AF1159" s="97">
        <v>1</v>
      </c>
      <c r="AG1159" s="97">
        <v>1</v>
      </c>
      <c r="AH1159" s="73"/>
      <c r="AI1159" s="57"/>
      <c r="AJ1159" s="45"/>
      <c r="AK1159" s="45"/>
      <c r="AL1159" s="45"/>
    </row>
    <row r="1160" spans="1:38" hidden="1" outlineLevel="2" x14ac:dyDescent="0.25">
      <c r="A1160" s="45"/>
      <c r="B1160" s="54"/>
      <c r="C1160" s="47">
        <f t="shared" si="167"/>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8"/>
        <v>-0.13919999999999999</v>
      </c>
      <c r="Y1160" s="97">
        <f>0-Y$1156</f>
        <v>-0.13919999999999999</v>
      </c>
      <c r="Z1160" s="255">
        <f t="shared" si="179"/>
        <v>-0.13919999999999999</v>
      </c>
      <c r="AA1160" s="255">
        <f t="shared" si="179"/>
        <v>-0.13919999999999999</v>
      </c>
      <c r="AB1160" s="255">
        <f t="shared" si="179"/>
        <v>-0.13919999999999999</v>
      </c>
      <c r="AC1160" s="76"/>
      <c r="AD1160" s="76"/>
      <c r="AE1160" s="76"/>
      <c r="AF1160" s="97">
        <v>1</v>
      </c>
      <c r="AG1160" s="97">
        <v>1</v>
      </c>
      <c r="AH1160" s="73"/>
      <c r="AI1160" s="57"/>
      <c r="AJ1160" s="45"/>
      <c r="AK1160" s="45"/>
      <c r="AL1160" s="45"/>
    </row>
    <row r="1161" spans="1:38" hidden="1" outlineLevel="2" x14ac:dyDescent="0.25">
      <c r="A1161" s="45"/>
      <c r="B1161" s="54"/>
      <c r="C1161" s="47">
        <f t="shared" si="167"/>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8"/>
        <v>0</v>
      </c>
      <c r="Y1161" s="76">
        <v>0</v>
      </c>
      <c r="Z1161" s="255">
        <f t="shared" si="179"/>
        <v>0</v>
      </c>
      <c r="AA1161" s="255">
        <f t="shared" si="179"/>
        <v>0</v>
      </c>
      <c r="AB1161" s="255">
        <f t="shared" si="179"/>
        <v>0</v>
      </c>
      <c r="AC1161" s="76"/>
      <c r="AD1161" s="76"/>
      <c r="AE1161" s="76"/>
      <c r="AF1161" s="97">
        <v>1</v>
      </c>
      <c r="AG1161" s="97">
        <v>1</v>
      </c>
      <c r="AH1161" s="73"/>
      <c r="AI1161" s="57"/>
      <c r="AJ1161" s="45"/>
      <c r="AK1161" s="45"/>
      <c r="AL1161" s="45"/>
    </row>
    <row r="1162" spans="1:38" hidden="1" outlineLevel="2" x14ac:dyDescent="0.25">
      <c r="A1162" s="45"/>
      <c r="B1162" s="54"/>
      <c r="C1162" s="47">
        <f t="shared" si="167"/>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8"/>
        <v>0</v>
      </c>
      <c r="Y1162" s="76">
        <v>0</v>
      </c>
      <c r="Z1162" s="255">
        <f t="shared" si="179"/>
        <v>0</v>
      </c>
      <c r="AA1162" s="255">
        <f t="shared" si="179"/>
        <v>0</v>
      </c>
      <c r="AB1162" s="255">
        <f t="shared" si="179"/>
        <v>0</v>
      </c>
      <c r="AC1162" s="76"/>
      <c r="AD1162" s="76"/>
      <c r="AE1162" s="76"/>
      <c r="AF1162" s="97">
        <v>1</v>
      </c>
      <c r="AG1162" s="97">
        <v>1</v>
      </c>
      <c r="AH1162" s="73"/>
      <c r="AI1162" s="57"/>
      <c r="AJ1162" s="45"/>
      <c r="AK1162" s="45"/>
      <c r="AL1162" s="45"/>
    </row>
    <row r="1163" spans="1:38" hidden="1" outlineLevel="2" x14ac:dyDescent="0.25">
      <c r="A1163" s="45"/>
      <c r="B1163" s="54"/>
      <c r="C1163" s="47">
        <f t="shared" si="167"/>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8"/>
        <v>24.748000000000001</v>
      </c>
      <c r="Y1163" s="97">
        <f>27.01-0.2262*10</f>
        <v>24.748000000000001</v>
      </c>
      <c r="Z1163" s="255">
        <f t="shared" si="179"/>
        <v>24.748000000000001</v>
      </c>
      <c r="AA1163" s="255">
        <f t="shared" si="179"/>
        <v>24.748000000000001</v>
      </c>
      <c r="AB1163" s="255">
        <f t="shared" si="179"/>
        <v>24.748000000000001</v>
      </c>
      <c r="AC1163" s="76"/>
      <c r="AD1163" s="76"/>
      <c r="AE1163" s="76"/>
      <c r="AF1163" s="97">
        <v>1</v>
      </c>
      <c r="AG1163" s="97">
        <v>1</v>
      </c>
      <c r="AH1163" s="73"/>
      <c r="AI1163" s="57"/>
      <c r="AJ1163" s="45"/>
      <c r="AK1163" s="45"/>
      <c r="AL1163" s="45"/>
    </row>
    <row r="1164" spans="1:38" hidden="1" outlineLevel="2" x14ac:dyDescent="0.25">
      <c r="A1164" s="45"/>
      <c r="B1164" s="54"/>
      <c r="C1164" s="47">
        <f t="shared" si="167"/>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8"/>
        <v>2.0499999999999997E-3</v>
      </c>
      <c r="Y1164" s="97">
        <f>2.05/1000</f>
        <v>2.0499999999999997E-3</v>
      </c>
      <c r="Z1164" s="255">
        <f t="shared" si="179"/>
        <v>2.0499999999999997E-3</v>
      </c>
      <c r="AA1164" s="255">
        <f t="shared" si="179"/>
        <v>2.0499999999999997E-3</v>
      </c>
      <c r="AB1164" s="255">
        <f t="shared" si="179"/>
        <v>2.0499999999999997E-3</v>
      </c>
      <c r="AC1164" s="76"/>
      <c r="AD1164" s="97" t="s">
        <v>1301</v>
      </c>
      <c r="AE1164" s="76"/>
      <c r="AF1164" s="97">
        <v>1</v>
      </c>
      <c r="AG1164" s="97">
        <v>1</v>
      </c>
      <c r="AH1164" s="73"/>
      <c r="AI1164" s="57"/>
      <c r="AJ1164" s="45"/>
      <c r="AK1164" s="45"/>
      <c r="AL1164" s="45"/>
    </row>
    <row r="1165" spans="1:38" hidden="1" outlineLevel="2" x14ac:dyDescent="0.25">
      <c r="A1165" s="45"/>
      <c r="B1165" s="54"/>
      <c r="C1165" s="47">
        <f t="shared" si="167"/>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0">U1166</f>
        <v>-5.9999999999999724E-5</v>
      </c>
      <c r="V1165" s="253">
        <f t="shared" si="180"/>
        <v>-5.9999999999999724E-5</v>
      </c>
      <c r="W1165" s="253">
        <f t="shared" si="180"/>
        <v>-5.9999999999999724E-5</v>
      </c>
      <c r="X1165" s="253">
        <f t="shared" si="180"/>
        <v>-5.9999999999999724E-5</v>
      </c>
      <c r="Y1165" s="253">
        <f t="shared" si="180"/>
        <v>-5.9999999999999724E-5</v>
      </c>
      <c r="Z1165" s="253">
        <f t="shared" si="180"/>
        <v>-5.9999999999999724E-5</v>
      </c>
      <c r="AA1165" s="253">
        <f t="shared" si="180"/>
        <v>-5.9999999999999724E-5</v>
      </c>
      <c r="AB1165" s="253">
        <f t="shared" si="180"/>
        <v>-5.9999999999999724E-5</v>
      </c>
      <c r="AC1165" s="76"/>
      <c r="AD1165" s="76"/>
      <c r="AE1165" s="76"/>
      <c r="AF1165" s="253">
        <f>AF1166</f>
        <v>1</v>
      </c>
      <c r="AG1165" s="253">
        <f>AG1166</f>
        <v>1</v>
      </c>
      <c r="AH1165" s="73"/>
      <c r="AI1165" s="57"/>
      <c r="AJ1165" s="45"/>
      <c r="AK1165" s="45"/>
      <c r="AL1165" s="45"/>
    </row>
    <row r="1166" spans="1:38" hidden="1" outlineLevel="2" x14ac:dyDescent="0.25">
      <c r="A1166" s="45"/>
      <c r="B1166" s="54"/>
      <c r="C1166" s="47">
        <f t="shared" si="167"/>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1">Y1166</f>
        <v>-5.9999999999999724E-5</v>
      </c>
      <c r="Y1166" s="97">
        <f>1.99/1000-Y$1164</f>
        <v>-5.9999999999999724E-5</v>
      </c>
      <c r="Z1166" s="255">
        <f t="shared" ref="Z1166:AB1171" si="182">Y1166</f>
        <v>-5.9999999999999724E-5</v>
      </c>
      <c r="AA1166" s="255">
        <f t="shared" si="182"/>
        <v>-5.9999999999999724E-5</v>
      </c>
      <c r="AB1166" s="255">
        <f t="shared" si="182"/>
        <v>-5.9999999999999724E-5</v>
      </c>
      <c r="AC1166" s="76"/>
      <c r="AD1166" s="76"/>
      <c r="AE1166" s="76"/>
      <c r="AF1166" s="97">
        <v>1</v>
      </c>
      <c r="AG1166" s="97">
        <v>1</v>
      </c>
      <c r="AH1166" s="73"/>
      <c r="AI1166" s="57"/>
      <c r="AJ1166" s="45"/>
      <c r="AK1166" s="45"/>
      <c r="AL1166" s="45"/>
    </row>
    <row r="1167" spans="1:38" hidden="1" outlineLevel="2" x14ac:dyDescent="0.25">
      <c r="A1167" s="45"/>
      <c r="B1167" s="54"/>
      <c r="C1167" s="47">
        <f t="shared" si="167"/>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1"/>
        <v>-6.4999999999999975E-4</v>
      </c>
      <c r="Y1167" s="97">
        <f>1.4/1000-Y$1164</f>
        <v>-6.4999999999999975E-4</v>
      </c>
      <c r="Z1167" s="255">
        <f t="shared" si="182"/>
        <v>-6.4999999999999975E-4</v>
      </c>
      <c r="AA1167" s="255">
        <f t="shared" si="182"/>
        <v>-6.4999999999999975E-4</v>
      </c>
      <c r="AB1167" s="255">
        <f t="shared" si="182"/>
        <v>-6.4999999999999975E-4</v>
      </c>
      <c r="AC1167" s="76"/>
      <c r="AD1167" s="76"/>
      <c r="AE1167" s="76"/>
      <c r="AF1167" s="97">
        <v>1</v>
      </c>
      <c r="AG1167" s="97">
        <v>1</v>
      </c>
      <c r="AH1167" s="73"/>
      <c r="AI1167" s="57"/>
      <c r="AJ1167" s="45"/>
      <c r="AK1167" s="45"/>
      <c r="AL1167" s="45"/>
    </row>
    <row r="1168" spans="1:38" hidden="1" outlineLevel="2" x14ac:dyDescent="0.25">
      <c r="A1168" s="45"/>
      <c r="B1168" s="54"/>
      <c r="C1168" s="47">
        <f t="shared" si="167"/>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1"/>
        <v>-2.0499999999999997E-3</v>
      </c>
      <c r="Y1168" s="97">
        <f>0-Y$1164</f>
        <v>-2.0499999999999997E-3</v>
      </c>
      <c r="Z1168" s="255">
        <f t="shared" si="182"/>
        <v>-2.0499999999999997E-3</v>
      </c>
      <c r="AA1168" s="255">
        <f t="shared" si="182"/>
        <v>-2.0499999999999997E-3</v>
      </c>
      <c r="AB1168" s="255">
        <f t="shared" si="182"/>
        <v>-2.0499999999999997E-3</v>
      </c>
      <c r="AC1168" s="76"/>
      <c r="AD1168" s="76"/>
      <c r="AE1168" s="76"/>
      <c r="AF1168" s="97">
        <v>1</v>
      </c>
      <c r="AG1168" s="97">
        <v>1</v>
      </c>
      <c r="AH1168" s="73"/>
      <c r="AI1168" s="57"/>
      <c r="AJ1168" s="45"/>
      <c r="AK1168" s="45"/>
      <c r="AL1168" s="45"/>
    </row>
    <row r="1169" spans="1:38" hidden="1" outlineLevel="2" x14ac:dyDescent="0.25">
      <c r="A1169" s="45"/>
      <c r="B1169" s="54"/>
      <c r="C1169" s="47">
        <f t="shared" si="167"/>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1"/>
        <v>1.02E-4</v>
      </c>
      <c r="Y1169" s="97">
        <f>0.102/1000</f>
        <v>1.02E-4</v>
      </c>
      <c r="Z1169" s="255">
        <f t="shared" si="182"/>
        <v>1.02E-4</v>
      </c>
      <c r="AA1169" s="255">
        <f t="shared" si="182"/>
        <v>1.02E-4</v>
      </c>
      <c r="AB1169" s="255">
        <f t="shared" si="182"/>
        <v>1.02E-4</v>
      </c>
      <c r="AC1169" s="76"/>
      <c r="AD1169" s="76"/>
      <c r="AE1169" s="76"/>
      <c r="AF1169" s="97">
        <v>1</v>
      </c>
      <c r="AG1169" s="97">
        <v>1</v>
      </c>
      <c r="AH1169" s="73"/>
      <c r="AI1169" s="57"/>
      <c r="AJ1169" s="45"/>
      <c r="AK1169" s="45"/>
      <c r="AL1169" s="45"/>
    </row>
    <row r="1170" spans="1:38" hidden="1" outlineLevel="2" x14ac:dyDescent="0.25">
      <c r="A1170" s="45"/>
      <c r="B1170" s="54"/>
      <c r="C1170" s="47">
        <f t="shared" si="167"/>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1"/>
        <v>-1.9000000000000001E-8</v>
      </c>
      <c r="Y1170" s="97">
        <f>-0.000019/1000</f>
        <v>-1.9000000000000001E-8</v>
      </c>
      <c r="Z1170" s="255">
        <f t="shared" si="182"/>
        <v>-1.9000000000000001E-8</v>
      </c>
      <c r="AA1170" s="255">
        <f t="shared" si="182"/>
        <v>-1.9000000000000001E-8</v>
      </c>
      <c r="AB1170" s="255">
        <f t="shared" si="182"/>
        <v>-1.9000000000000001E-8</v>
      </c>
      <c r="AC1170" s="76"/>
      <c r="AD1170" s="76"/>
      <c r="AE1170" s="76"/>
      <c r="AF1170" s="97">
        <v>1</v>
      </c>
      <c r="AG1170" s="97">
        <v>1</v>
      </c>
      <c r="AH1170" s="73"/>
      <c r="AI1170" s="57"/>
      <c r="AJ1170" s="45"/>
      <c r="AK1170" s="45"/>
      <c r="AL1170" s="45"/>
    </row>
    <row r="1171" spans="1:38" hidden="1" outlineLevel="2" x14ac:dyDescent="0.25">
      <c r="A1171" s="45"/>
      <c r="B1171" s="54"/>
      <c r="C1171" s="47">
        <f t="shared" si="167"/>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1"/>
        <v>1.49E-2</v>
      </c>
      <c r="Y1171" s="97">
        <f>14.9/1000</f>
        <v>1.49E-2</v>
      </c>
      <c r="Z1171" s="255">
        <f t="shared" si="182"/>
        <v>1.49E-2</v>
      </c>
      <c r="AA1171" s="255">
        <f t="shared" si="182"/>
        <v>1.49E-2</v>
      </c>
      <c r="AB1171" s="255">
        <f t="shared" si="182"/>
        <v>1.49E-2</v>
      </c>
      <c r="AC1171" s="76"/>
      <c r="AD1171" s="76"/>
      <c r="AE1171" s="76"/>
      <c r="AF1171" s="97">
        <v>1</v>
      </c>
      <c r="AG1171" s="97">
        <v>1</v>
      </c>
      <c r="AH1171" s="73"/>
      <c r="AI1171" s="57"/>
      <c r="AJ1171" s="45"/>
      <c r="AK1171" s="45"/>
      <c r="AL1171" s="45"/>
    </row>
    <row r="1172" spans="1:38" outlineLevel="1" collapsed="1" x14ac:dyDescent="0.2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25">
      <c r="A1173" s="45"/>
      <c r="B1173" s="54"/>
      <c r="C1173" s="47">
        <f t="shared" ref="C1173:C1359" si="183">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3"/>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3"/>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3"/>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3"/>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3"/>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3"/>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3"/>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3"/>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3"/>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3"/>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3"/>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3"/>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3"/>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3"/>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3"/>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3"/>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3"/>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3"/>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3"/>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3"/>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3"/>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3"/>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3"/>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3"/>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3"/>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3"/>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3"/>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3"/>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3"/>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3"/>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3"/>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3"/>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3"/>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3"/>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3"/>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3"/>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3"/>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3"/>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3"/>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3"/>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3"/>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3"/>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3"/>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3"/>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3"/>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3"/>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3"/>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3"/>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3"/>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3"/>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3"/>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3"/>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3"/>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3"/>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3"/>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3"/>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3"/>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3"/>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3"/>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3"/>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3"/>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3"/>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3"/>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3"/>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3"/>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3"/>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3"/>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3"/>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3"/>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3"/>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3"/>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3"/>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3"/>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3"/>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3"/>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3"/>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3"/>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3"/>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3"/>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3"/>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3"/>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3"/>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hidden="1" outlineLevel="2" x14ac:dyDescent="0.25">
      <c r="A1277" s="45"/>
      <c r="B1277" s="54"/>
      <c r="C1277" s="47">
        <f t="shared" ref="C1277:C1289" si="184">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5">U1277</f>
        <v>3.157</v>
      </c>
      <c r="W1277" s="409">
        <f t="shared" si="185"/>
        <v>3.157</v>
      </c>
      <c r="X1277" s="409">
        <f>Y1277</f>
        <v>2.9750000000000001</v>
      </c>
      <c r="Y1277" s="408">
        <v>2.9750000000000001</v>
      </c>
      <c r="Z1277" s="409">
        <f t="shared" ref="Z1277:AB1279" si="186">Y1277</f>
        <v>2.9750000000000001</v>
      </c>
      <c r="AA1277" s="409">
        <f t="shared" si="186"/>
        <v>2.9750000000000001</v>
      </c>
      <c r="AB1277" s="409">
        <f t="shared" si="186"/>
        <v>2.9750000000000001</v>
      </c>
      <c r="AC1277" s="181"/>
      <c r="AD1277" s="408" t="s">
        <v>2602</v>
      </c>
      <c r="AE1277" s="181"/>
      <c r="AF1277" s="408">
        <v>1</v>
      </c>
      <c r="AG1277" s="408">
        <v>1</v>
      </c>
      <c r="AH1277" s="73"/>
      <c r="AI1277" s="57"/>
      <c r="AJ1277" s="45"/>
      <c r="AK1277" s="45"/>
      <c r="AL1277" s="45"/>
    </row>
    <row r="1278" spans="1:38" hidden="1" outlineLevel="2" x14ac:dyDescent="0.25">
      <c r="A1278" s="45"/>
      <c r="B1278" s="54"/>
      <c r="C1278" s="47">
        <f t="shared" si="184"/>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5"/>
        <v>-0.28570000000000001</v>
      </c>
      <c r="W1278" s="255">
        <f t="shared" si="185"/>
        <v>-0.28570000000000001</v>
      </c>
      <c r="X1278" s="404">
        <f>Y1278</f>
        <v>-0.23649999999999999</v>
      </c>
      <c r="Y1278" s="97">
        <v>-0.23649999999999999</v>
      </c>
      <c r="Z1278" s="404">
        <f t="shared" si="186"/>
        <v>-0.23649999999999999</v>
      </c>
      <c r="AA1278" s="404">
        <f t="shared" si="186"/>
        <v>-0.23649999999999999</v>
      </c>
      <c r="AB1278" s="404">
        <f t="shared" si="186"/>
        <v>-0.23649999999999999</v>
      </c>
      <c r="AC1278" s="76"/>
      <c r="AD1278" s="76"/>
      <c r="AE1278" s="76"/>
      <c r="AF1278" s="97">
        <v>1</v>
      </c>
      <c r="AG1278" s="97">
        <v>1</v>
      </c>
      <c r="AH1278" s="73"/>
      <c r="AI1278" s="57"/>
      <c r="AJ1278" s="45"/>
      <c r="AK1278" s="45"/>
      <c r="AL1278" s="45"/>
    </row>
    <row r="1279" spans="1:38" hidden="1" outlineLevel="2" collapsed="1" x14ac:dyDescent="0.25">
      <c r="A1279" s="45"/>
      <c r="B1279" s="54"/>
      <c r="C1279" s="47">
        <f t="shared" si="184"/>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5"/>
        <v>-7.9950000000000004E-3</v>
      </c>
      <c r="W1279" s="255">
        <f t="shared" si="185"/>
        <v>-7.9950000000000004E-3</v>
      </c>
      <c r="X1279" s="404">
        <f>Y1279</f>
        <v>-1.761E-3</v>
      </c>
      <c r="Y1279" s="97">
        <v>-1.761E-3</v>
      </c>
      <c r="Z1279" s="404">
        <f t="shared" si="186"/>
        <v>-1.761E-3</v>
      </c>
      <c r="AA1279" s="404">
        <f t="shared" si="186"/>
        <v>-1.761E-3</v>
      </c>
      <c r="AB1279" s="404">
        <f t="shared" si="186"/>
        <v>-1.761E-3</v>
      </c>
      <c r="AC1279" s="76"/>
      <c r="AD1279" s="76"/>
      <c r="AE1279" s="76"/>
      <c r="AF1279" s="97">
        <v>1</v>
      </c>
      <c r="AG1279" s="97">
        <v>1</v>
      </c>
      <c r="AH1279" s="73"/>
      <c r="AI1279" s="57"/>
      <c r="AJ1279" s="45"/>
      <c r="AK1279" s="45"/>
      <c r="AL1279" s="45"/>
    </row>
    <row r="1280" spans="1:38" hidden="1" outlineLevel="3" x14ac:dyDescent="0.25">
      <c r="A1280" s="45"/>
      <c r="B1280" s="54"/>
      <c r="C1280" s="47">
        <f t="shared" si="183"/>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2" x14ac:dyDescent="0.25">
      <c r="A1281" s="45"/>
      <c r="B1281" s="54"/>
      <c r="C1281" s="47">
        <f t="shared" si="184"/>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7">Y1281</f>
        <v>0</v>
      </c>
      <c r="AA1281" s="404">
        <f t="shared" si="187"/>
        <v>0</v>
      </c>
      <c r="AB1281" s="404">
        <f t="shared" si="187"/>
        <v>0</v>
      </c>
      <c r="AC1281" s="76"/>
      <c r="AD1281" s="76"/>
      <c r="AE1281" s="76"/>
      <c r="AF1281" s="97">
        <v>1</v>
      </c>
      <c r="AG1281" s="97">
        <v>1</v>
      </c>
      <c r="AH1281" s="73"/>
      <c r="AI1281" s="57"/>
      <c r="AJ1281" s="45"/>
      <c r="AK1281" s="45"/>
      <c r="AL1281" s="45"/>
    </row>
    <row r="1282" spans="1:38" hidden="1" outlineLevel="2" collapsed="1" x14ac:dyDescent="0.25">
      <c r="A1282" s="45"/>
      <c r="B1282" s="54"/>
      <c r="C1282" s="47">
        <f t="shared" si="184"/>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7"/>
        <v>0</v>
      </c>
      <c r="AA1282" s="404">
        <f t="shared" si="187"/>
        <v>0</v>
      </c>
      <c r="AB1282" s="404">
        <f t="shared" si="187"/>
        <v>0</v>
      </c>
      <c r="AC1282" s="76"/>
      <c r="AD1282" s="76"/>
      <c r="AE1282" s="76"/>
      <c r="AF1282" s="97">
        <v>1</v>
      </c>
      <c r="AG1282" s="97">
        <v>1</v>
      </c>
      <c r="AH1282" s="73"/>
      <c r="AI1282" s="57"/>
      <c r="AJ1282" s="45"/>
      <c r="AK1282" s="45"/>
      <c r="AL1282" s="45"/>
    </row>
    <row r="1283" spans="1:38" hidden="1" outlineLevel="3" x14ac:dyDescent="0.25">
      <c r="A1283" s="45"/>
      <c r="B1283" s="54"/>
      <c r="C1283" s="47">
        <f t="shared" si="183"/>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3"/>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3"/>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3"/>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3"/>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3"/>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2" collapsed="1" x14ac:dyDescent="0.25">
      <c r="A1289" s="45"/>
      <c r="B1289" s="54"/>
      <c r="C1289" s="47">
        <f t="shared" si="184"/>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4">
        <f>V1289</f>
        <v>1.7397800000000001</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25">
      <c r="A1290" s="45"/>
      <c r="B1290" s="54"/>
      <c r="C1290" s="47">
        <f t="shared" si="183"/>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25">
      <c r="A1291" s="45"/>
      <c r="B1291" s="54"/>
      <c r="C1291" s="47">
        <f t="shared" si="183"/>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3"/>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3"/>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3"/>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3"/>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3"/>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3"/>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3"/>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3"/>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3"/>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3"/>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3"/>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3"/>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3"/>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3"/>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3"/>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3"/>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3"/>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3"/>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3"/>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3"/>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3"/>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3"/>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3"/>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3"/>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3"/>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3"/>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3"/>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3"/>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3"/>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3"/>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3"/>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3"/>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3"/>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3"/>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3"/>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3"/>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3"/>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3"/>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3"/>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3"/>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3"/>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3"/>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3"/>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3"/>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3"/>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3"/>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3"/>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3"/>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3"/>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3"/>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3"/>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3"/>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3"/>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372" si="188">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8"/>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8"/>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8"/>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8"/>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8"/>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8"/>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8"/>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8"/>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8"/>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ref="C1376:C1385" si="189">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9"/>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9"/>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9"/>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9"/>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9"/>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9"/>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9"/>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9"/>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9"/>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ref="C1389:C1398" si="190">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0"/>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0"/>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0"/>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0"/>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0"/>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0"/>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0"/>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0"/>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0"/>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ref="C1402:C1411" si="191">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1"/>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1"/>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1"/>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1"/>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1"/>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1"/>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1"/>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1"/>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1"/>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ref="C1415:C1424" si="192">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2"/>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2"/>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2"/>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2"/>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2"/>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2"/>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2"/>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2"/>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2"/>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2" x14ac:dyDescent="0.25">
      <c r="A1433" s="45"/>
      <c r="B1433" s="54"/>
      <c r="C1433" s="47">
        <f t="shared" ref="C1433:C1445" si="193">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4">W1433</f>
        <v>0.57699999999999996</v>
      </c>
      <c r="Y1433" s="255">
        <f t="shared" si="194"/>
        <v>0.57699999999999996</v>
      </c>
      <c r="Z1433" s="255">
        <f t="shared" si="194"/>
        <v>0.57699999999999996</v>
      </c>
      <c r="AA1433" s="255">
        <f t="shared" si="194"/>
        <v>0.57699999999999996</v>
      </c>
      <c r="AB1433" s="255">
        <f t="shared" si="194"/>
        <v>0.57699999999999996</v>
      </c>
      <c r="AC1433" s="76"/>
      <c r="AD1433" s="97" t="s">
        <v>2075</v>
      </c>
      <c r="AE1433" s="76"/>
      <c r="AF1433" s="97">
        <v>1</v>
      </c>
      <c r="AG1433" s="97">
        <v>1</v>
      </c>
      <c r="AH1433" s="73"/>
      <c r="AI1433" s="57"/>
      <c r="AJ1433" s="45"/>
      <c r="AK1433" s="45"/>
      <c r="AL1433" s="45"/>
    </row>
    <row r="1434" spans="1:38" hidden="1" outlineLevel="2" collapsed="1" x14ac:dyDescent="0.25">
      <c r="A1434" s="45"/>
      <c r="B1434" s="54"/>
      <c r="C1434" s="47">
        <f t="shared" si="193"/>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4"/>
        <v>-1.2E-2</v>
      </c>
      <c r="Y1434" s="255">
        <f t="shared" si="194"/>
        <v>-1.2E-2</v>
      </c>
      <c r="Z1434" s="255">
        <f t="shared" si="194"/>
        <v>-1.2E-2</v>
      </c>
      <c r="AA1434" s="255">
        <f t="shared" si="194"/>
        <v>-1.2E-2</v>
      </c>
      <c r="AB1434" s="255">
        <f t="shared" si="194"/>
        <v>-1.2E-2</v>
      </c>
      <c r="AC1434" s="76"/>
      <c r="AD1434" s="76"/>
      <c r="AE1434" s="76"/>
      <c r="AF1434" s="97">
        <v>1</v>
      </c>
      <c r="AG1434" s="97">
        <v>1</v>
      </c>
      <c r="AH1434" s="73"/>
      <c r="AI1434" s="57"/>
      <c r="AJ1434" s="45"/>
      <c r="AK1434" s="45"/>
      <c r="AL1434" s="45"/>
    </row>
    <row r="1435" spans="1:38" hidden="1" outlineLevel="3" x14ac:dyDescent="0.25">
      <c r="A1435" s="45"/>
      <c r="B1435" s="54"/>
      <c r="C1435" s="47">
        <f t="shared" si="193"/>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3"/>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3"/>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ref="C1439:C1444" si="195">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5"/>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5"/>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5"/>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5"/>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5"/>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collapsed="1" x14ac:dyDescent="0.25">
      <c r="A1445" s="45"/>
      <c r="B1445" s="54"/>
      <c r="C1445" s="47">
        <f t="shared" si="193"/>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2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2" x14ac:dyDescent="0.2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6">U1459</f>
        <v>-8.4959000000000007</v>
      </c>
      <c r="W1459" s="261">
        <f t="shared" si="196"/>
        <v>-8.4959000000000007</v>
      </c>
      <c r="X1459" s="261">
        <f t="shared" si="196"/>
        <v>-8.4959000000000007</v>
      </c>
      <c r="Y1459" s="261">
        <f t="shared" si="196"/>
        <v>-8.4959000000000007</v>
      </c>
      <c r="Z1459" s="261">
        <f t="shared" si="196"/>
        <v>-8.4959000000000007</v>
      </c>
      <c r="AA1459" s="261">
        <f t="shared" si="196"/>
        <v>-8.4959000000000007</v>
      </c>
      <c r="AB1459" s="261">
        <f t="shared" si="196"/>
        <v>-8.4959000000000007</v>
      </c>
      <c r="AC1459" s="76"/>
      <c r="AD1459" s="97" t="s">
        <v>2779</v>
      </c>
      <c r="AE1459" s="76"/>
      <c r="AF1459" s="97">
        <v>1</v>
      </c>
      <c r="AG1459" s="97">
        <v>1</v>
      </c>
      <c r="AH1459" s="73"/>
      <c r="AI1459" s="57"/>
      <c r="AJ1459" s="45"/>
      <c r="AK1459" s="45"/>
      <c r="AL1459" s="45"/>
    </row>
    <row r="1460" spans="1:38" hidden="1" outlineLevel="2" collapsed="1" x14ac:dyDescent="0.2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6"/>
        <v>1.38185</v>
      </c>
      <c r="W1460" s="261">
        <f t="shared" si="196"/>
        <v>1.38185</v>
      </c>
      <c r="X1460" s="261">
        <f t="shared" si="196"/>
        <v>1.38185</v>
      </c>
      <c r="Y1460" s="261">
        <f t="shared" si="196"/>
        <v>1.38185</v>
      </c>
      <c r="Z1460" s="261">
        <f t="shared" si="196"/>
        <v>1.38185</v>
      </c>
      <c r="AA1460" s="261">
        <f t="shared" si="196"/>
        <v>1.38185</v>
      </c>
      <c r="AB1460" s="261">
        <f t="shared" si="196"/>
        <v>1.38185</v>
      </c>
      <c r="AC1460" s="76"/>
      <c r="AD1460" s="76"/>
      <c r="AE1460" s="76"/>
      <c r="AF1460" s="97">
        <v>1</v>
      </c>
      <c r="AG1460" s="97">
        <v>1</v>
      </c>
      <c r="AH1460" s="73"/>
      <c r="AI1460" s="57"/>
      <c r="AJ1460" s="45"/>
      <c r="AK1460" s="45"/>
      <c r="AL1460" s="45"/>
    </row>
    <row r="1461" spans="1:38" hidden="1" outlineLevel="3" x14ac:dyDescent="0.25">
      <c r="A1461" s="45"/>
      <c r="B1461" s="54"/>
      <c r="C1461" s="47">
        <f t="shared" ref="C1461:C1470" si="197">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7"/>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7"/>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7"/>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7"/>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7"/>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7"/>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7"/>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7"/>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7"/>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2" x14ac:dyDescent="0.2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8">U1471</f>
        <v>7.50061</v>
      </c>
      <c r="W1471" s="261">
        <f t="shared" si="198"/>
        <v>7.50061</v>
      </c>
      <c r="X1471" s="261">
        <f t="shared" si="198"/>
        <v>7.50061</v>
      </c>
      <c r="Y1471" s="261">
        <f t="shared" si="198"/>
        <v>7.50061</v>
      </c>
      <c r="Z1471" s="261">
        <f t="shared" si="198"/>
        <v>7.50061</v>
      </c>
      <c r="AA1471" s="261">
        <f t="shared" si="198"/>
        <v>7.50061</v>
      </c>
      <c r="AB1471" s="261">
        <f t="shared" si="198"/>
        <v>7.50061</v>
      </c>
      <c r="AC1471" s="76"/>
      <c r="AD1471" s="97"/>
      <c r="AE1471" s="76"/>
      <c r="AF1471" s="97">
        <v>1</v>
      </c>
      <c r="AG1471" s="97">
        <v>1</v>
      </c>
      <c r="AH1471" s="73"/>
      <c r="AI1471" s="57"/>
      <c r="AJ1471" s="45"/>
      <c r="AK1471" s="45"/>
      <c r="AL1471" s="45"/>
    </row>
    <row r="1472" spans="1:38" hidden="1" outlineLevel="2" x14ac:dyDescent="0.2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199">U1472</f>
        <v>-4.5568499999999998</v>
      </c>
      <c r="W1472" s="255">
        <f t="shared" si="199"/>
        <v>-4.5568499999999998</v>
      </c>
      <c r="X1472" s="255">
        <f>Y1472</f>
        <v>-4.5568499999999998</v>
      </c>
      <c r="Y1472" s="97">
        <f>-(4.55685)</f>
        <v>-4.5568499999999998</v>
      </c>
      <c r="Z1472" s="255">
        <f t="shared" ref="Z1472:AB1474" si="200">Y1472</f>
        <v>-4.5568499999999998</v>
      </c>
      <c r="AA1472" s="255">
        <f t="shared" si="200"/>
        <v>-4.5568499999999998</v>
      </c>
      <c r="AB1472" s="255">
        <f t="shared" si="200"/>
        <v>-4.5568499999999998</v>
      </c>
      <c r="AC1472" s="76"/>
      <c r="AD1472" s="97" t="s">
        <v>2780</v>
      </c>
      <c r="AE1472" s="76"/>
      <c r="AF1472" s="76">
        <v>1</v>
      </c>
      <c r="AG1472" s="76">
        <v>1</v>
      </c>
      <c r="AH1472" s="73"/>
      <c r="AI1472" s="57"/>
      <c r="AJ1472" s="45"/>
      <c r="AK1472" s="45"/>
      <c r="AL1472" s="45"/>
    </row>
    <row r="1473" spans="1:38" hidden="1" outlineLevel="2" x14ac:dyDescent="0.2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199"/>
        <v>0.69092500000000001</v>
      </c>
      <c r="W1473" s="255">
        <f t="shared" si="199"/>
        <v>0.69092500000000001</v>
      </c>
      <c r="X1473" s="255">
        <f>Y1473</f>
        <v>0.69092500000000001</v>
      </c>
      <c r="Y1473" s="97">
        <f>-(-0.690925)</f>
        <v>0.69092500000000001</v>
      </c>
      <c r="Z1473" s="255">
        <f t="shared" si="200"/>
        <v>0.69092500000000001</v>
      </c>
      <c r="AA1473" s="255">
        <f t="shared" si="200"/>
        <v>0.69092500000000001</v>
      </c>
      <c r="AB1473" s="255">
        <f t="shared" si="200"/>
        <v>0.69092500000000001</v>
      </c>
      <c r="AC1473" s="76"/>
      <c r="AD1473" s="76"/>
      <c r="AE1473" s="76"/>
      <c r="AF1473" s="76">
        <v>1</v>
      </c>
      <c r="AG1473" s="76">
        <v>1</v>
      </c>
      <c r="AH1473" s="73"/>
      <c r="AI1473" s="57"/>
      <c r="AJ1473" s="45"/>
      <c r="AK1473" s="45"/>
      <c r="AL1473" s="45"/>
    </row>
    <row r="1474" spans="1:38" hidden="1" outlineLevel="2" collapsed="1" x14ac:dyDescent="0.25">
      <c r="A1474" s="45"/>
      <c r="B1474" s="54"/>
      <c r="C1474" s="47">
        <f t="shared" ref="C1474:C1483" si="201">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199"/>
        <v>-0.15570000000000001</v>
      </c>
      <c r="W1474" s="255">
        <f t="shared" si="199"/>
        <v>-0.15570000000000001</v>
      </c>
      <c r="X1474" s="255">
        <f>Y1474</f>
        <v>-0.15570000000000001</v>
      </c>
      <c r="Y1474" s="97">
        <f>-(0.1557)</f>
        <v>-0.15570000000000001</v>
      </c>
      <c r="Z1474" s="255">
        <f t="shared" si="200"/>
        <v>-0.15570000000000001</v>
      </c>
      <c r="AA1474" s="255">
        <f t="shared" si="200"/>
        <v>-0.15570000000000001</v>
      </c>
      <c r="AB1474" s="255">
        <f t="shared" si="200"/>
        <v>-0.15570000000000001</v>
      </c>
      <c r="AC1474" s="76"/>
      <c r="AD1474" s="97"/>
      <c r="AE1474" s="76"/>
      <c r="AF1474" s="97">
        <v>1</v>
      </c>
      <c r="AG1474" s="97">
        <v>1</v>
      </c>
      <c r="AH1474" s="73"/>
      <c r="AI1474" s="57"/>
      <c r="AJ1474" s="45"/>
      <c r="AK1474" s="45"/>
      <c r="AL1474" s="45"/>
    </row>
    <row r="1475" spans="1:38" hidden="1" outlineLevel="3" collapsed="1" x14ac:dyDescent="0.25">
      <c r="A1475" s="45"/>
      <c r="B1475" s="54"/>
      <c r="C1475" s="47">
        <f t="shared" si="201"/>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1"/>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2" x14ac:dyDescent="0.25">
      <c r="A1483" s="45"/>
      <c r="B1483" s="54"/>
      <c r="C1483" s="47">
        <f t="shared" si="201"/>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2">-U$1472/(2*U$1473)</f>
        <v>3.2976444621340955</v>
      </c>
      <c r="V1483" s="337">
        <f t="shared" si="202"/>
        <v>3.2976444621340955</v>
      </c>
      <c r="W1483" s="337">
        <f t="shared" si="202"/>
        <v>3.2976444621340955</v>
      </c>
      <c r="X1483" s="337">
        <f t="shared" si="202"/>
        <v>3.2976444621340955</v>
      </c>
      <c r="Y1483" s="337">
        <f t="shared" si="202"/>
        <v>3.2976444621340955</v>
      </c>
      <c r="Z1483" s="337">
        <f t="shared" si="202"/>
        <v>3.2976444621340955</v>
      </c>
      <c r="AA1483" s="337">
        <f t="shared" si="202"/>
        <v>3.2976444621340955</v>
      </c>
      <c r="AB1483" s="337">
        <f t="shared" si="202"/>
        <v>3.2976444621340955</v>
      </c>
      <c r="AC1483" s="76"/>
      <c r="AD1483" s="76"/>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3">Y1484</f>
        <v>3.64628</v>
      </c>
      <c r="Y1484" s="97">
        <f>-(-3.64628)</f>
        <v>3.64628</v>
      </c>
      <c r="Z1484" s="255">
        <f t="shared" ref="Z1484:AB1489" si="204">Y1484</f>
        <v>3.64628</v>
      </c>
      <c r="AA1484" s="255">
        <f t="shared" si="204"/>
        <v>3.64628</v>
      </c>
      <c r="AB1484" s="255">
        <f t="shared" si="204"/>
        <v>3.64628</v>
      </c>
      <c r="AC1484" s="76"/>
      <c r="AD1484" s="97"/>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5">U1485</f>
        <v>-0.43659999999999999</v>
      </c>
      <c r="W1485" s="255">
        <f t="shared" si="205"/>
        <v>-0.43659999999999999</v>
      </c>
      <c r="X1485" s="255">
        <f t="shared" si="203"/>
        <v>-0.54688000000000003</v>
      </c>
      <c r="Y1485" s="97">
        <v>-0.54688000000000003</v>
      </c>
      <c r="Z1485" s="255">
        <f t="shared" si="204"/>
        <v>-0.54688000000000003</v>
      </c>
      <c r="AA1485" s="255">
        <f t="shared" si="204"/>
        <v>-0.54688000000000003</v>
      </c>
      <c r="AB1485" s="255">
        <f t="shared" si="204"/>
        <v>-0.54688000000000003</v>
      </c>
      <c r="AC1485" s="76"/>
      <c r="AD1485" s="97" t="s">
        <v>2597</v>
      </c>
      <c r="AE1485" s="76"/>
      <c r="AF1485" s="97">
        <v>1</v>
      </c>
      <c r="AG1485" s="97">
        <v>1</v>
      </c>
      <c r="AH1485" s="73"/>
      <c r="AI1485" s="57"/>
      <c r="AJ1485" s="45"/>
      <c r="AK1485" s="45"/>
      <c r="AL1485" s="45"/>
    </row>
    <row r="1486" spans="1:38" hidden="1" outlineLevel="2" x14ac:dyDescent="0.2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5"/>
        <v>3.7200000000000002E-3</v>
      </c>
      <c r="W1486" s="255">
        <f t="shared" si="205"/>
        <v>3.7200000000000002E-3</v>
      </c>
      <c r="X1486" s="255">
        <f t="shared" si="203"/>
        <v>5.4739999999999997E-3</v>
      </c>
      <c r="Y1486" s="97">
        <v>5.4739999999999997E-3</v>
      </c>
      <c r="Z1486" s="255">
        <f t="shared" si="204"/>
        <v>5.4739999999999997E-3</v>
      </c>
      <c r="AA1486" s="255">
        <f t="shared" si="204"/>
        <v>5.4739999999999997E-3</v>
      </c>
      <c r="AB1486" s="255">
        <f t="shared" si="204"/>
        <v>5.4739999999999997E-3</v>
      </c>
      <c r="AC1486" s="76"/>
      <c r="AD1486" s="76"/>
      <c r="AE1486" s="76"/>
      <c r="AF1486" s="97">
        <v>1</v>
      </c>
      <c r="AG1486" s="97">
        <v>1</v>
      </c>
      <c r="AH1486" s="73"/>
      <c r="AI1486" s="57"/>
      <c r="AJ1486" s="45"/>
      <c r="AK1486" s="45"/>
      <c r="AL1486" s="45"/>
    </row>
    <row r="1487" spans="1:38" hidden="1" outlineLevel="2" x14ac:dyDescent="0.25">
      <c r="A1487" s="45"/>
      <c r="B1487" s="54"/>
      <c r="C1487" s="47">
        <f t="shared" ref="C1487:C1496" si="206">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5"/>
        <v>-5.1499999999999997E-2</v>
      </c>
      <c r="W1487" s="255">
        <f t="shared" si="205"/>
        <v>-5.1499999999999997E-2</v>
      </c>
      <c r="X1487" s="255">
        <f t="shared" si="203"/>
        <v>-2.75E-2</v>
      </c>
      <c r="Y1487" s="97">
        <v>-2.75E-2</v>
      </c>
      <c r="Z1487" s="255">
        <f t="shared" si="204"/>
        <v>-2.75E-2</v>
      </c>
      <c r="AA1487" s="255">
        <f t="shared" si="204"/>
        <v>-2.75E-2</v>
      </c>
      <c r="AB1487" s="255">
        <f t="shared" si="204"/>
        <v>-2.75E-2</v>
      </c>
      <c r="AC1487" s="76"/>
      <c r="AD1487" s="76"/>
      <c r="AE1487" s="76"/>
      <c r="AF1487" s="97">
        <v>1</v>
      </c>
      <c r="AG1487" s="97">
        <v>1</v>
      </c>
      <c r="AH1487" s="73"/>
      <c r="AI1487" s="57"/>
      <c r="AJ1487" s="45"/>
      <c r="AK1487" s="45"/>
      <c r="AL1487" s="45"/>
    </row>
    <row r="1488" spans="1:38" hidden="1" outlineLevel="2" x14ac:dyDescent="0.25">
      <c r="A1488" s="45"/>
      <c r="B1488" s="54"/>
      <c r="C1488" s="47">
        <f t="shared" si="206"/>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5"/>
        <v>8.916204986149583E-5</v>
      </c>
      <c r="W1488" s="255">
        <f t="shared" si="205"/>
        <v>8.916204986149583E-5</v>
      </c>
      <c r="X1488" s="255">
        <f t="shared" si="203"/>
        <v>4.7610803324099718E-5</v>
      </c>
      <c r="Y1488" s="97">
        <f>-Y1487/(2*9.5*30.4)</f>
        <v>4.7610803324099718E-5</v>
      </c>
      <c r="Z1488" s="255">
        <f t="shared" si="204"/>
        <v>4.7610803324099718E-5</v>
      </c>
      <c r="AA1488" s="255">
        <f t="shared" si="204"/>
        <v>4.7610803324099718E-5</v>
      </c>
      <c r="AB1488" s="255">
        <f t="shared" si="204"/>
        <v>4.7610803324099718E-5</v>
      </c>
      <c r="AC1488" s="76"/>
      <c r="AD1488" s="76"/>
      <c r="AE1488" s="76"/>
      <c r="AF1488" s="76">
        <v>1</v>
      </c>
      <c r="AG1488" s="76">
        <v>1</v>
      </c>
      <c r="AH1488" s="73"/>
      <c r="AI1488" s="57"/>
      <c r="AJ1488" s="45"/>
      <c r="AK1488" s="45"/>
      <c r="AL1488" s="45"/>
    </row>
    <row r="1489" spans="1:38" hidden="1" outlineLevel="2" collapsed="1" x14ac:dyDescent="0.25">
      <c r="A1489" s="45"/>
      <c r="B1489" s="54"/>
      <c r="C1489" s="47">
        <f t="shared" si="206"/>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5"/>
        <v>-4.0000000000000001E-3</v>
      </c>
      <c r="W1489" s="255">
        <f t="shared" si="205"/>
        <v>-4.0000000000000001E-3</v>
      </c>
      <c r="X1489" s="255">
        <f t="shared" si="203"/>
        <v>-4.0000000000000001E-3</v>
      </c>
      <c r="Y1489" s="97">
        <v>-4.0000000000000001E-3</v>
      </c>
      <c r="Z1489" s="255">
        <f t="shared" si="204"/>
        <v>-4.0000000000000001E-3</v>
      </c>
      <c r="AA1489" s="255">
        <f t="shared" si="204"/>
        <v>-4.0000000000000001E-3</v>
      </c>
      <c r="AB1489" s="255">
        <f t="shared" si="204"/>
        <v>-4.0000000000000001E-3</v>
      </c>
      <c r="AC1489" s="76"/>
      <c r="AD1489" s="76"/>
      <c r="AE1489" s="76"/>
      <c r="AF1489" s="97">
        <v>1</v>
      </c>
      <c r="AG1489" s="97">
        <v>1</v>
      </c>
      <c r="AH1489" s="73"/>
      <c r="AI1489" s="57"/>
      <c r="AJ1489" s="45"/>
      <c r="AK1489" s="45"/>
      <c r="AL1489" s="45"/>
    </row>
    <row r="1490" spans="1:38" hidden="1" outlineLevel="3" x14ac:dyDescent="0.25">
      <c r="A1490" s="45"/>
      <c r="B1490" s="54"/>
      <c r="C1490" s="47">
        <f t="shared" si="206"/>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hidden="1" outlineLevel="2" collapsed="1" x14ac:dyDescent="0.25">
      <c r="A1491" s="45"/>
      <c r="B1491" s="54"/>
      <c r="C1491" s="47">
        <f t="shared" si="206"/>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25">
      <c r="A1492" s="45"/>
      <c r="B1492" s="54"/>
      <c r="C1492" s="47">
        <f t="shared" si="206"/>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25">
      <c r="A1493" s="45"/>
      <c r="B1493" s="54"/>
      <c r="C1493" s="47">
        <f t="shared" si="206"/>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6"/>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6"/>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 t="shared" si="206"/>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hidden="1" outlineLevel="2" x14ac:dyDescent="0.2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7">U1497</f>
        <v>19.482900000000001</v>
      </c>
      <c r="W1497" s="255">
        <f t="shared" si="207"/>
        <v>19.482900000000001</v>
      </c>
      <c r="X1497" s="255">
        <f>Y1497</f>
        <v>16.702999999999999</v>
      </c>
      <c r="Y1497" s="97">
        <v>16.702999999999999</v>
      </c>
      <c r="Z1497" s="255">
        <f t="shared" ref="Z1497:AB1500" si="208">Y1497</f>
        <v>16.702999999999999</v>
      </c>
      <c r="AA1497" s="255">
        <f t="shared" si="208"/>
        <v>16.702999999999999</v>
      </c>
      <c r="AB1497" s="255">
        <f t="shared" si="208"/>
        <v>16.702999999999999</v>
      </c>
      <c r="AC1497" s="76"/>
      <c r="AD1497" s="76"/>
      <c r="AE1497" s="76"/>
      <c r="AF1497" s="97">
        <v>1</v>
      </c>
      <c r="AG1497" s="97">
        <v>1</v>
      </c>
      <c r="AH1497" s="73"/>
      <c r="AI1497" s="57"/>
      <c r="AJ1497" s="45"/>
      <c r="AK1497" s="45"/>
      <c r="AL1497" s="45"/>
    </row>
    <row r="1498" spans="1:38" hidden="1" outlineLevel="2" x14ac:dyDescent="0.2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7"/>
        <v>-9.8000000000000004E-2</v>
      </c>
      <c r="W1498" s="255">
        <f t="shared" si="207"/>
        <v>-9.8000000000000004E-2</v>
      </c>
      <c r="X1498" s="255">
        <f>Y1498</f>
        <v>-3.9480000000000001E-2</v>
      </c>
      <c r="Y1498" s="97">
        <v>-3.9480000000000001E-2</v>
      </c>
      <c r="Z1498" s="255">
        <f t="shared" si="208"/>
        <v>-3.9480000000000001E-2</v>
      </c>
      <c r="AA1498" s="255">
        <f t="shared" si="208"/>
        <v>-3.9480000000000001E-2</v>
      </c>
      <c r="AB1498" s="255">
        <f t="shared" si="208"/>
        <v>-3.9480000000000001E-2</v>
      </c>
      <c r="AC1498" s="76"/>
      <c r="AD1498" s="97" t="s">
        <v>2837</v>
      </c>
      <c r="AE1498" s="76"/>
      <c r="AF1498" s="97">
        <v>1</v>
      </c>
      <c r="AG1498" s="97">
        <v>1</v>
      </c>
      <c r="AH1498" s="73"/>
      <c r="AI1498" s="57"/>
      <c r="AJ1498" s="45"/>
      <c r="AK1498" s="45"/>
      <c r="AL1498" s="45"/>
    </row>
    <row r="1499" spans="1:38" hidden="1" outlineLevel="2" collapsed="1" x14ac:dyDescent="0.2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7"/>
        <v>0</v>
      </c>
      <c r="W1499" s="255">
        <f t="shared" si="207"/>
        <v>0</v>
      </c>
      <c r="X1499" s="255">
        <f>Y1499</f>
        <v>0</v>
      </c>
      <c r="Y1499" s="97">
        <v>0</v>
      </c>
      <c r="Z1499" s="255">
        <f t="shared" si="208"/>
        <v>0</v>
      </c>
      <c r="AA1499" s="255">
        <f t="shared" si="208"/>
        <v>0</v>
      </c>
      <c r="AB1499" s="255">
        <f t="shared" si="208"/>
        <v>0</v>
      </c>
      <c r="AC1499" s="76"/>
      <c r="AD1499" s="76"/>
      <c r="AE1499" s="76"/>
      <c r="AF1499" s="97">
        <v>1</v>
      </c>
      <c r="AG1499" s="97">
        <v>1</v>
      </c>
      <c r="AH1499" s="73"/>
      <c r="AI1499" s="57"/>
      <c r="AJ1499" s="45"/>
      <c r="AK1499" s="45"/>
      <c r="AL1499" s="45"/>
    </row>
    <row r="1500" spans="1:38" hidden="1" outlineLevel="3" collapsed="1" x14ac:dyDescent="0.25">
      <c r="A1500" s="45"/>
      <c r="B1500" s="54"/>
      <c r="C1500" s="47">
        <f t="shared" ref="C1500:C1509" si="209">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7"/>
        <v>0</v>
      </c>
      <c r="W1500" s="255">
        <f t="shared" si="207"/>
        <v>0</v>
      </c>
      <c r="X1500" s="255">
        <f>Y1500</f>
        <v>0</v>
      </c>
      <c r="Y1500" s="97">
        <v>0</v>
      </c>
      <c r="Z1500" s="255">
        <f t="shared" si="208"/>
        <v>0</v>
      </c>
      <c r="AA1500" s="255">
        <f t="shared" si="208"/>
        <v>0</v>
      </c>
      <c r="AB1500" s="255">
        <f t="shared" si="208"/>
        <v>0</v>
      </c>
      <c r="AC1500" s="76"/>
      <c r="AD1500" s="76"/>
      <c r="AE1500" s="76"/>
      <c r="AF1500" s="97">
        <v>1</v>
      </c>
      <c r="AG1500" s="97">
        <v>1</v>
      </c>
      <c r="AH1500" s="73"/>
      <c r="AI1500" s="57"/>
      <c r="AJ1500" s="45"/>
      <c r="AK1500" s="45"/>
      <c r="AL1500" s="45"/>
    </row>
    <row r="1501" spans="1:38" hidden="1" outlineLevel="3" x14ac:dyDescent="0.25">
      <c r="A1501" s="45"/>
      <c r="B1501" s="54"/>
      <c r="C1501" s="47">
        <f t="shared" si="209"/>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collapsed="1" x14ac:dyDescent="0.25">
      <c r="A1502" s="45"/>
      <c r="B1502" s="54"/>
      <c r="C1502" s="47">
        <f t="shared" si="209"/>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25">
      <c r="A1503" s="45"/>
      <c r="B1503" s="54"/>
      <c r="C1503" s="47">
        <f t="shared" si="209"/>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2" collapsed="1" x14ac:dyDescent="0.25">
      <c r="A1504" s="45"/>
      <c r="B1504" s="54"/>
      <c r="C1504" s="47">
        <f t="shared" si="209"/>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25">
      <c r="A1505" s="45"/>
      <c r="B1505" s="54"/>
      <c r="C1505" s="47">
        <f t="shared" si="209"/>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hidden="1" outlineLevel="2" x14ac:dyDescent="0.25">
      <c r="A1506" s="45"/>
      <c r="B1506" s="54"/>
      <c r="C1506" s="47">
        <f t="shared" si="209"/>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0">U1506</f>
        <v>0.05</v>
      </c>
      <c r="W1506" s="255">
        <f t="shared" si="210"/>
        <v>0.05</v>
      </c>
      <c r="X1506" s="255">
        <f>Y1506</f>
        <v>0</v>
      </c>
      <c r="Y1506" s="97">
        <v>0</v>
      </c>
      <c r="Z1506" s="255">
        <f t="shared" ref="Z1506:AB1510" si="211">Y1506</f>
        <v>0</v>
      </c>
      <c r="AA1506" s="255">
        <f t="shared" si="211"/>
        <v>0</v>
      </c>
      <c r="AB1506" s="255">
        <f t="shared" si="211"/>
        <v>0</v>
      </c>
      <c r="AC1506" s="76"/>
      <c r="AD1506" s="76"/>
      <c r="AE1506" s="76"/>
      <c r="AF1506" s="76">
        <v>1</v>
      </c>
      <c r="AG1506" s="76">
        <v>1</v>
      </c>
      <c r="AH1506" s="73"/>
      <c r="AI1506" s="57"/>
      <c r="AJ1506" s="45"/>
      <c r="AK1506" s="45"/>
      <c r="AL1506" s="45"/>
    </row>
    <row r="1507" spans="1:38" hidden="1" outlineLevel="2" x14ac:dyDescent="0.25">
      <c r="A1507" s="45"/>
      <c r="B1507" s="54"/>
      <c r="C1507" s="47">
        <f t="shared" si="209"/>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0"/>
        <v>-9.3500000000000007E-3</v>
      </c>
      <c r="W1507" s="255">
        <f t="shared" si="210"/>
        <v>-9.3500000000000007E-3</v>
      </c>
      <c r="X1507" s="255">
        <f>Y1507</f>
        <v>-9.3500000000000007E-3</v>
      </c>
      <c r="Y1507" s="97">
        <v>-9.3500000000000007E-3</v>
      </c>
      <c r="Z1507" s="255">
        <f t="shared" si="211"/>
        <v>-9.3500000000000007E-3</v>
      </c>
      <c r="AA1507" s="255">
        <f t="shared" si="211"/>
        <v>-9.3500000000000007E-3</v>
      </c>
      <c r="AB1507" s="255">
        <f t="shared" si="211"/>
        <v>-9.3500000000000007E-3</v>
      </c>
      <c r="AC1507" s="76"/>
      <c r="AD1507" s="76"/>
      <c r="AE1507" s="76"/>
      <c r="AF1507" s="76">
        <v>1</v>
      </c>
      <c r="AG1507" s="76">
        <v>1</v>
      </c>
      <c r="AH1507" s="73"/>
      <c r="AI1507" s="57"/>
      <c r="AJ1507" s="45"/>
      <c r="AK1507" s="45"/>
      <c r="AL1507" s="45"/>
    </row>
    <row r="1508" spans="1:38" hidden="1" outlineLevel="2" x14ac:dyDescent="0.25">
      <c r="A1508" s="45"/>
      <c r="B1508" s="54"/>
      <c r="C1508" s="47">
        <f t="shared" si="209"/>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0"/>
        <v>-7.0369200000000003E-3</v>
      </c>
      <c r="W1508" s="255">
        <f t="shared" si="210"/>
        <v>-7.0369200000000003E-3</v>
      </c>
      <c r="X1508" s="255">
        <f>Y1508</f>
        <v>-7.0369200000000003E-3</v>
      </c>
      <c r="Y1508" s="97">
        <v>-7.0369200000000003E-3</v>
      </c>
      <c r="Z1508" s="255">
        <f t="shared" si="211"/>
        <v>-7.0369200000000003E-3</v>
      </c>
      <c r="AA1508" s="255">
        <f t="shared" si="211"/>
        <v>-7.0369200000000003E-3</v>
      </c>
      <c r="AB1508" s="255">
        <f t="shared" si="211"/>
        <v>-7.0369200000000003E-3</v>
      </c>
      <c r="AC1508" s="76"/>
      <c r="AD1508" s="76"/>
      <c r="AE1508" s="76"/>
      <c r="AF1508" s="76">
        <v>1</v>
      </c>
      <c r="AG1508" s="76">
        <v>1</v>
      </c>
      <c r="AH1508" s="73"/>
      <c r="AI1508" s="57"/>
      <c r="AJ1508" s="45"/>
      <c r="AK1508" s="45"/>
      <c r="AL1508" s="45"/>
    </row>
    <row r="1509" spans="1:38" hidden="1" outlineLevel="2" x14ac:dyDescent="0.25">
      <c r="A1509" s="45"/>
      <c r="B1509" s="54"/>
      <c r="C1509" s="47">
        <f t="shared" si="209"/>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0"/>
        <v>7.4569999999999999E-5</v>
      </c>
      <c r="W1509" s="255">
        <f t="shared" si="210"/>
        <v>7.4569999999999999E-5</v>
      </c>
      <c r="X1509" s="255">
        <f>Y1509</f>
        <v>7.4569999999999999E-5</v>
      </c>
      <c r="Y1509" s="97">
        <v>7.4569999999999999E-5</v>
      </c>
      <c r="Z1509" s="255">
        <f t="shared" si="211"/>
        <v>7.4569999999999999E-5</v>
      </c>
      <c r="AA1509" s="255">
        <f t="shared" si="211"/>
        <v>7.4569999999999999E-5</v>
      </c>
      <c r="AB1509" s="255">
        <f t="shared" si="211"/>
        <v>7.4569999999999999E-5</v>
      </c>
      <c r="AC1509" s="76"/>
      <c r="AD1509" s="76"/>
      <c r="AE1509" s="76"/>
      <c r="AF1509" s="76">
        <v>1</v>
      </c>
      <c r="AG1509" s="76">
        <v>1</v>
      </c>
      <c r="AH1509" s="73"/>
      <c r="AI1509" s="57"/>
      <c r="AJ1509" s="45"/>
      <c r="AK1509" s="45"/>
      <c r="AL1509" s="45"/>
    </row>
    <row r="1510" spans="1:38" hidden="1" outlineLevel="2" x14ac:dyDescent="0.2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0"/>
        <v>-1.8110552</v>
      </c>
      <c r="W1510" s="255">
        <f t="shared" si="210"/>
        <v>-1.8110552</v>
      </c>
      <c r="X1510" s="255">
        <f>Y1510</f>
        <v>-0.49941732500000002</v>
      </c>
      <c r="Y1510" s="97">
        <v>-0.49941732500000002</v>
      </c>
      <c r="Z1510" s="255">
        <f t="shared" si="211"/>
        <v>-0.49941732500000002</v>
      </c>
      <c r="AA1510" s="255">
        <f t="shared" si="211"/>
        <v>-0.49941732500000002</v>
      </c>
      <c r="AB1510" s="255">
        <f t="shared" si="211"/>
        <v>-0.49941732500000002</v>
      </c>
      <c r="AC1510" s="76"/>
      <c r="AD1510" s="97" t="s">
        <v>2770</v>
      </c>
      <c r="AE1510" s="76"/>
      <c r="AF1510" s="97">
        <v>1</v>
      </c>
      <c r="AG1510" s="97">
        <v>1</v>
      </c>
      <c r="AH1510" s="73"/>
      <c r="AI1510" s="57"/>
      <c r="AJ1510" s="45"/>
      <c r="AK1510" s="45"/>
      <c r="AL1510" s="45"/>
    </row>
    <row r="1511" spans="1:38" hidden="1"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0999999999999996" hidden="1" customHeight="1" outlineLevel="3" x14ac:dyDescent="0.2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0999999999999996" hidden="1" customHeight="1" outlineLevel="2" x14ac:dyDescent="0.2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hidden="1" outlineLevel="2"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2" collapsed="1"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0999999999999996" hidden="1" customHeight="1" outlineLevel="3" x14ac:dyDescent="0.2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0999999999999996" hidden="1" customHeight="1" outlineLevel="2" x14ac:dyDescent="0.2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0999999999999996" customHeight="1" outlineLevel="1" x14ac:dyDescent="0.2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0999999999999996" customHeight="1" collapsed="1" x14ac:dyDescent="0.2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hidden="1" outlineLevel="2" x14ac:dyDescent="0.2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1" t="s">
        <v>2388</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8" t="s">
        <v>2399</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v>12</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v>12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f>'Mach 1'!B92*0.66</f>
        <v>7.92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v>18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2024-06-19T17:37:40Z</dcterms:modified>
</cp:coreProperties>
</file>