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7087DCC-EA75-4E3B-A2CB-38F2C64CA956}" xr6:coauthVersionLast="47" xr6:coauthVersionMax="47" xr10:uidLastSave="{00000000-0000-0000-0000-000000000000}"/>
  <bookViews>
    <workbookView xWindow="19395" yWindow="-16320" windowWidth="29040" windowHeight="15720" activeTab="7"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08" i="9" l="1"/>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207"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321" i="9"/>
  <c r="Q109" i="22"/>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V331" i="9" l="1"/>
  <c r="V332" i="9"/>
  <c r="V333" i="9"/>
  <c r="V334" i="9"/>
  <c r="V335" i="9"/>
  <c r="V336" i="9"/>
  <c r="V337" i="9"/>
  <c r="V338" i="9"/>
  <c r="V339" i="9"/>
  <c r="V340" i="9"/>
  <c r="V341" i="9"/>
  <c r="V342" i="9"/>
  <c r="V343" i="9"/>
  <c r="V344" i="9"/>
  <c r="V345" i="9"/>
  <c r="V346" i="9"/>
  <c r="V347" i="9"/>
  <c r="V348" i="9"/>
  <c r="V349" i="9"/>
  <c r="V350" i="9"/>
  <c r="V351" i="9"/>
  <c r="V352" i="9"/>
  <c r="V353" i="9"/>
  <c r="V354" i="9"/>
  <c r="V355" i="9"/>
  <c r="V356" i="9"/>
  <c r="V357" i="9"/>
  <c r="V358" i="9"/>
  <c r="V359" i="9"/>
  <c r="V360" i="9"/>
  <c r="V361" i="9"/>
  <c r="V362" i="9"/>
  <c r="V363" i="9"/>
  <c r="V364" i="9"/>
  <c r="V365" i="9"/>
  <c r="V366" i="9"/>
  <c r="V367" i="9"/>
  <c r="V368" i="9"/>
  <c r="V369" i="9"/>
  <c r="V370" i="9"/>
  <c r="V371" i="9"/>
  <c r="V372" i="9"/>
  <c r="V373" i="9"/>
  <c r="V374" i="9"/>
  <c r="V375" i="9"/>
  <c r="V376" i="9"/>
  <c r="V377" i="9"/>
  <c r="V378" i="9"/>
  <c r="V379" i="9"/>
  <c r="V380" i="9"/>
  <c r="V381" i="9"/>
  <c r="V382" i="9"/>
  <c r="V383" i="9"/>
  <c r="V384" i="9"/>
  <c r="V385" i="9"/>
  <c r="V386" i="9"/>
  <c r="V387" i="9"/>
  <c r="V388" i="9"/>
  <c r="V389" i="9"/>
  <c r="V390" i="9"/>
  <c r="V391" i="9"/>
  <c r="V392" i="9"/>
  <c r="V393" i="9"/>
  <c r="V394" i="9"/>
  <c r="V395" i="9"/>
  <c r="V396" i="9"/>
  <c r="V397" i="9"/>
  <c r="V398" i="9"/>
  <c r="V399" i="9"/>
  <c r="V400" i="9"/>
  <c r="V401" i="9"/>
  <c r="V402" i="9"/>
  <c r="V403" i="9"/>
  <c r="V404" i="9"/>
  <c r="V405" i="9"/>
  <c r="V406" i="9"/>
  <c r="V407" i="9"/>
  <c r="V408" i="9"/>
  <c r="V409" i="9"/>
  <c r="V410" i="9"/>
  <c r="V411" i="9"/>
  <c r="V412" i="9"/>
  <c r="V413" i="9"/>
  <c r="V414" i="9"/>
  <c r="V415" i="9"/>
  <c r="V416" i="9"/>
  <c r="V417" i="9"/>
  <c r="V418" i="9"/>
  <c r="V419" i="9"/>
  <c r="V420"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V217" i="9"/>
  <c r="V218" i="9"/>
  <c r="V219" i="9"/>
  <c r="V220" i="9"/>
  <c r="V221" i="9"/>
  <c r="V222" i="9"/>
  <c r="V223" i="9"/>
  <c r="V224" i="9"/>
  <c r="V225" i="9"/>
  <c r="V226" i="9"/>
  <c r="V227" i="9"/>
  <c r="V228" i="9"/>
  <c r="V229" i="9"/>
  <c r="V230" i="9"/>
  <c r="V231" i="9"/>
  <c r="V232" i="9"/>
  <c r="V233" i="9"/>
  <c r="V234" i="9"/>
  <c r="V235" i="9"/>
  <c r="V236" i="9"/>
  <c r="V237" i="9"/>
  <c r="V238" i="9"/>
  <c r="V239" i="9"/>
  <c r="V240" i="9"/>
  <c r="V241" i="9"/>
  <c r="V242" i="9"/>
  <c r="V243" i="9"/>
  <c r="V244" i="9"/>
  <c r="V245" i="9"/>
  <c r="V246" i="9"/>
  <c r="V247" i="9"/>
  <c r="V248" i="9"/>
  <c r="V249" i="9"/>
  <c r="V250" i="9"/>
  <c r="V251" i="9"/>
  <c r="V252" i="9"/>
  <c r="V253" i="9"/>
  <c r="V254" i="9"/>
  <c r="V255" i="9"/>
  <c r="V256" i="9"/>
  <c r="V257" i="9"/>
  <c r="V258" i="9"/>
  <c r="V259" i="9"/>
  <c r="V260" i="9"/>
  <c r="V261" i="9"/>
  <c r="V262" i="9"/>
  <c r="V263" i="9"/>
  <c r="V264" i="9"/>
  <c r="V265" i="9"/>
  <c r="V266" i="9"/>
  <c r="V267" i="9"/>
  <c r="V268" i="9"/>
  <c r="V269" i="9"/>
  <c r="V270" i="9"/>
  <c r="V271" i="9"/>
  <c r="V272" i="9"/>
  <c r="V273" i="9"/>
  <c r="V274" i="9"/>
  <c r="V275" i="9"/>
  <c r="V276" i="9"/>
  <c r="V277" i="9"/>
  <c r="V278" i="9"/>
  <c r="V279" i="9"/>
  <c r="V280" i="9"/>
  <c r="V281" i="9"/>
  <c r="V282" i="9"/>
  <c r="V283" i="9"/>
  <c r="V284" i="9"/>
  <c r="V285" i="9"/>
  <c r="V286" i="9"/>
  <c r="V287" i="9"/>
  <c r="V288" i="9"/>
  <c r="V289" i="9"/>
  <c r="V290" i="9"/>
  <c r="V291" i="9"/>
  <c r="V292" i="9"/>
  <c r="V293" i="9"/>
  <c r="V294" i="9"/>
  <c r="V295" i="9"/>
  <c r="V296" i="9"/>
  <c r="V297" i="9"/>
  <c r="V298" i="9"/>
  <c r="V299" i="9"/>
  <c r="V300" i="9"/>
  <c r="V301" i="9"/>
  <c r="V302" i="9"/>
  <c r="V303" i="9"/>
  <c r="V304" i="9"/>
  <c r="V305" i="9"/>
  <c r="V306"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46" authorId="0" shapeId="0" xr:uid="{401F8463-D98F-40FE-B44F-C3E80E53D17B}">
      <text>
        <r>
          <rPr>
            <b/>
            <sz val="9"/>
            <color indexed="81"/>
            <rFont val="Tahoma"/>
            <charset val="1"/>
          </rPr>
          <t>Michael Young:</t>
        </r>
        <r>
          <rPr>
            <sz val="9"/>
            <color indexed="81"/>
            <rFont val="Tahoma"/>
            <charset val="1"/>
          </rPr>
          <t xml:space="preserve">
to stop model selecting sr on lmu1 that is 100% non arable. </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<sst xmlns="http://schemas.openxmlformats.org/spreadsheetml/2006/main" count="7604" uniqueCount="1285">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</sst>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indexed="81"/>
      <name val="Tahoma"/>
      <charset val="1"/>
    </font>
    <font>
      <b/>
      <sz val="9"/>
      <color indexed="81"/>
      <name val="Tahoma"/>
      <charset val="1"/>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9" workbookViewId="0">
      <selection activeCell="T17" sqref="T17"/>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10.08984375" style="66" bestFit="1" customWidth="1"/>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5">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5">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69</v>
      </c>
      <c r="H19" s="208" t="b">
        <v>1</v>
      </c>
      <c r="I19" s="870" t="b">
        <v>1</v>
      </c>
      <c r="K19" s="692" t="s">
        <v>831</v>
      </c>
      <c r="L19" s="208" t="b">
        <v>1</v>
      </c>
      <c r="M19" s="870"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73</v>
      </c>
      <c r="H20" s="871" t="b">
        <v>1</v>
      </c>
      <c r="I20" s="648" t="b">
        <v>1</v>
      </c>
      <c r="K20" s="692" t="s">
        <v>347</v>
      </c>
      <c r="L20" s="871"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5">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5">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1105</v>
      </c>
      <c r="K115" s="502" t="s">
        <v>804</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1106</v>
      </c>
      <c r="K116" s="502" t="s">
        <v>805</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1107</v>
      </c>
      <c r="K117" s="503" t="s">
        <v>806</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298</v>
      </c>
      <c r="K32" s="211">
        <v>15000</v>
      </c>
      <c r="L32" s="35" t="s">
        <v>280</v>
      </c>
      <c r="M32" s="35"/>
      <c r="N32" s="811">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453" zoomScale="87" zoomScaleNormal="87" workbookViewId="0">
      <selection activeCell="J475" sqref="J47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15" customHeight="1" outlineLevel="1" thickBot="1" x14ac:dyDescent="0.4">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x14ac:dyDescent="0.3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5">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5" outlineLevel="1" x14ac:dyDescent="0.3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5" outlineLevel="1" x14ac:dyDescent="0.3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15" customHeight="1" outlineLevel="1" x14ac:dyDescent="0.3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5" customHeight="1" outlineLevel="1" x14ac:dyDescent="0.3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818" t="str">
        <f>General!K26</f>
        <v>sr</v>
      </c>
      <c r="H146" s="232">
        <v>0</v>
      </c>
      <c r="I146" s="232">
        <v>80</v>
      </c>
      <c r="J146" s="705" t="str">
        <f t="shared" si="13"/>
        <v>sr</v>
      </c>
      <c r="K146" s="232">
        <v>5</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5" outlineLevel="1" x14ac:dyDescent="0.35">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5" outlineLevel="1" x14ac:dyDescent="0.35">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5" outlineLevel="1" x14ac:dyDescent="0.35">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5" outlineLevel="1" x14ac:dyDescent="0.35">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5" outlineLevel="1" x14ac:dyDescent="0.35">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5" outlineLevel="1" x14ac:dyDescent="0.35">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5" outlineLevel="1" x14ac:dyDescent="0.35">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5" outlineLevel="1" x14ac:dyDescent="0.35">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5" outlineLevel="1" x14ac:dyDescent="0.35">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5" outlineLevel="1" x14ac:dyDescent="0.35">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5" outlineLevel="1" x14ac:dyDescent="0.35">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5" outlineLevel="1" x14ac:dyDescent="0.35">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5" outlineLevel="1" x14ac:dyDescent="0.35">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5" outlineLevel="1" x14ac:dyDescent="0.35">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5" outlineLevel="1" x14ac:dyDescent="0.35">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5" outlineLevel="1" x14ac:dyDescent="0.35">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5" outlineLevel="1" x14ac:dyDescent="0.35">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5" outlineLevel="1" x14ac:dyDescent="0.35">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5" outlineLevel="1" x14ac:dyDescent="0.35">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5" outlineLevel="1" x14ac:dyDescent="0.35">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5" outlineLevel="1" x14ac:dyDescent="0.35">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5" outlineLevel="1" x14ac:dyDescent="0.35">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5" outlineLevel="1" x14ac:dyDescent="0.35">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5" outlineLevel="1" x14ac:dyDescent="0.35">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5" outlineLevel="1" x14ac:dyDescent="0.35">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5" outlineLevel="1" x14ac:dyDescent="0.35">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5" outlineLevel="1" x14ac:dyDescent="0.35">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5" outlineLevel="1" x14ac:dyDescent="0.35">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5" outlineLevel="1" x14ac:dyDescent="0.35">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5" outlineLevel="1" x14ac:dyDescent="0.35">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5" outlineLevel="1" x14ac:dyDescent="0.35">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5" outlineLevel="1" x14ac:dyDescent="0.35">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5" outlineLevel="1" x14ac:dyDescent="0.35">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5" outlineLevel="1" x14ac:dyDescent="0.35">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5" outlineLevel="1" x14ac:dyDescent="0.35">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5" outlineLevel="1" x14ac:dyDescent="0.35">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5" outlineLevel="1" x14ac:dyDescent="0.35">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5" outlineLevel="1" x14ac:dyDescent="0.35">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5" outlineLevel="1" x14ac:dyDescent="0.35">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5" outlineLevel="1" x14ac:dyDescent="0.35">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5" outlineLevel="1" x14ac:dyDescent="0.35">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5" outlineLevel="1" x14ac:dyDescent="0.35">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5" outlineLevel="1" x14ac:dyDescent="0.35">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5" outlineLevel="1" x14ac:dyDescent="0.35">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5" outlineLevel="1" x14ac:dyDescent="0.35">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5" outlineLevel="1" x14ac:dyDescent="0.35">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5" outlineLevel="1" x14ac:dyDescent="0.35">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5" outlineLevel="1" x14ac:dyDescent="0.35">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5" outlineLevel="1" x14ac:dyDescent="0.35">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5" outlineLevel="1" x14ac:dyDescent="0.35">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5" outlineLevel="1" x14ac:dyDescent="0.35">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5" outlineLevel="1" x14ac:dyDescent="0.35">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5" outlineLevel="1" x14ac:dyDescent="0.35">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5" outlineLevel="1" x14ac:dyDescent="0.35">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5" outlineLevel="1" x14ac:dyDescent="0.35">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5" outlineLevel="1" x14ac:dyDescent="0.35">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5" outlineLevel="1" x14ac:dyDescent="0.35">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5" outlineLevel="1" x14ac:dyDescent="0.35">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5" outlineLevel="1" x14ac:dyDescent="0.35">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5" outlineLevel="1" x14ac:dyDescent="0.35">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5" outlineLevel="1" x14ac:dyDescent="0.35">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5" outlineLevel="1" x14ac:dyDescent="0.35">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5" outlineLevel="1" x14ac:dyDescent="0.35">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5" outlineLevel="1" x14ac:dyDescent="0.35">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5">
      <c r="A243" s="7"/>
      <c r="B243" s="8"/>
      <c r="C243" s="18"/>
      <c r="D243" s="18"/>
      <c r="E243" s="18"/>
      <c r="F243" s="27"/>
      <c r="N243" t="b">
        <f>OR(N178:N242)</f>
        <v>0</v>
      </c>
      <c r="AX243" s="17"/>
      <c r="AY243" s="9"/>
      <c r="AZ243" s="9"/>
      <c r="BA243" s="9"/>
    </row>
    <row r="244" spans="1:53" ht="14.5" outlineLevel="1" x14ac:dyDescent="0.35">
      <c r="A244" s="7"/>
      <c r="B244" s="8"/>
      <c r="C244" s="18"/>
      <c r="D244" s="18"/>
      <c r="E244" s="18"/>
      <c r="F244" s="27"/>
      <c r="AX244" s="17"/>
      <c r="AY244" s="9"/>
      <c r="AZ244" s="9"/>
      <c r="BA244" s="9"/>
    </row>
    <row r="245" spans="1:53" ht="14.5" outlineLevel="1" x14ac:dyDescent="0.35">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5" outlineLevel="1" x14ac:dyDescent="0.35">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5" outlineLevel="1" x14ac:dyDescent="0.35">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5" outlineLevel="1" x14ac:dyDescent="0.35">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5" outlineLevel="1" x14ac:dyDescent="0.35">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5" outlineLevel="1" x14ac:dyDescent="0.35">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5" outlineLevel="1" x14ac:dyDescent="0.35">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5" outlineLevel="1" x14ac:dyDescent="0.35">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5" outlineLevel="1" x14ac:dyDescent="0.35">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5" outlineLevel="1" x14ac:dyDescent="0.35">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5" outlineLevel="1" x14ac:dyDescent="0.35">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5" outlineLevel="1" x14ac:dyDescent="0.35">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5" outlineLevel="1" x14ac:dyDescent="0.35">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5" outlineLevel="1" x14ac:dyDescent="0.35">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5" outlineLevel="1" x14ac:dyDescent="0.35">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5" outlineLevel="1" x14ac:dyDescent="0.35">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5" outlineLevel="1" x14ac:dyDescent="0.35">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5" outlineLevel="1" x14ac:dyDescent="0.35">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5" outlineLevel="1" x14ac:dyDescent="0.35">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5" outlineLevel="1" x14ac:dyDescent="0.35">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5" outlineLevel="1" x14ac:dyDescent="0.35">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5" outlineLevel="1" x14ac:dyDescent="0.35">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5" outlineLevel="1" x14ac:dyDescent="0.35">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5" outlineLevel="1" x14ac:dyDescent="0.35">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5" outlineLevel="1" x14ac:dyDescent="0.35">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5" outlineLevel="1" x14ac:dyDescent="0.35">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5" outlineLevel="1" x14ac:dyDescent="0.35">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5" outlineLevel="1" x14ac:dyDescent="0.35">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5" outlineLevel="1" x14ac:dyDescent="0.35">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5" outlineLevel="1" x14ac:dyDescent="0.35">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5" outlineLevel="1" x14ac:dyDescent="0.35">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5" outlineLevel="1" x14ac:dyDescent="0.35">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5" outlineLevel="1" x14ac:dyDescent="0.35">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5" outlineLevel="1" x14ac:dyDescent="0.35">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5" outlineLevel="1" x14ac:dyDescent="0.35">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5" outlineLevel="1" x14ac:dyDescent="0.35">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5" outlineLevel="1" x14ac:dyDescent="0.35">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5" outlineLevel="1" x14ac:dyDescent="0.35">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5" outlineLevel="1" x14ac:dyDescent="0.35">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5" outlineLevel="1" x14ac:dyDescent="0.35">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5" outlineLevel="1" x14ac:dyDescent="0.35">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5" outlineLevel="1" x14ac:dyDescent="0.35">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5" outlineLevel="1" x14ac:dyDescent="0.35">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5" outlineLevel="1" x14ac:dyDescent="0.35">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5" outlineLevel="1" x14ac:dyDescent="0.35">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5" outlineLevel="1" x14ac:dyDescent="0.35">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5" outlineLevel="1" x14ac:dyDescent="0.35">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5" outlineLevel="1" x14ac:dyDescent="0.35">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5" outlineLevel="1" x14ac:dyDescent="0.35">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5" outlineLevel="1" x14ac:dyDescent="0.35">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5" outlineLevel="1" x14ac:dyDescent="0.35">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5" outlineLevel="1" x14ac:dyDescent="0.35">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5" outlineLevel="1" x14ac:dyDescent="0.35">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5" outlineLevel="1" x14ac:dyDescent="0.35">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5" outlineLevel="1" x14ac:dyDescent="0.35">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5" outlineLevel="1" x14ac:dyDescent="0.35">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5" outlineLevel="1" x14ac:dyDescent="0.35">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5" outlineLevel="1" x14ac:dyDescent="0.35">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5" outlineLevel="1" x14ac:dyDescent="0.35">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5" outlineLevel="1" x14ac:dyDescent="0.35">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5" outlineLevel="1" x14ac:dyDescent="0.35">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5" outlineLevel="1" x14ac:dyDescent="0.35">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5" outlineLevel="1" x14ac:dyDescent="0.35">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5" outlineLevel="1" x14ac:dyDescent="0.35">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5" outlineLevel="1" x14ac:dyDescent="0.35">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5" outlineLevel="1" x14ac:dyDescent="0.35">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5" outlineLevel="1" x14ac:dyDescent="0.35">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5" outlineLevel="1" x14ac:dyDescent="0.35">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5" outlineLevel="1" x14ac:dyDescent="0.35">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5" outlineLevel="1" x14ac:dyDescent="0.35">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5" outlineLevel="1" x14ac:dyDescent="0.35">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5" outlineLevel="1" x14ac:dyDescent="0.35">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5" outlineLevel="1" x14ac:dyDescent="0.3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5" outlineLevel="1" x14ac:dyDescent="0.35">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5" outlineLevel="1" x14ac:dyDescent="0.35">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5" outlineLevel="1" x14ac:dyDescent="0.35">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5" outlineLevel="1" x14ac:dyDescent="0.35">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5" outlineLevel="1" x14ac:dyDescent="0.35">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5" outlineLevel="1" x14ac:dyDescent="0.35">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5" outlineLevel="1" x14ac:dyDescent="0.35">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5" outlineLevel="1" x14ac:dyDescent="0.35">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5" outlineLevel="1" x14ac:dyDescent="0.35">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5" outlineLevel="1" x14ac:dyDescent="0.35">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5" outlineLevel="1" x14ac:dyDescent="0.35">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5" outlineLevel="1" x14ac:dyDescent="0.35">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5" outlineLevel="1" x14ac:dyDescent="0.35">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5" outlineLevel="1" x14ac:dyDescent="0.35">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5" outlineLevel="1" x14ac:dyDescent="0.35">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5" outlineLevel="1" x14ac:dyDescent="0.35">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5" outlineLevel="1" x14ac:dyDescent="0.35">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5" outlineLevel="1" x14ac:dyDescent="0.35">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5" outlineLevel="1" x14ac:dyDescent="0.35">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5" outlineLevel="1" x14ac:dyDescent="0.35">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5" outlineLevel="1" x14ac:dyDescent="0.35">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5" outlineLevel="1" x14ac:dyDescent="0.35">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5" outlineLevel="1" x14ac:dyDescent="0.35">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5" outlineLevel="1" x14ac:dyDescent="0.35">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5" outlineLevel="1" x14ac:dyDescent="0.35">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5" outlineLevel="1" x14ac:dyDescent="0.35">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5" outlineLevel="1" x14ac:dyDescent="0.35">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5" outlineLevel="1" x14ac:dyDescent="0.35">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5" outlineLevel="1" x14ac:dyDescent="0.35">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5" outlineLevel="1" x14ac:dyDescent="0.35">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5" outlineLevel="1" x14ac:dyDescent="0.35">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5" outlineLevel="1" x14ac:dyDescent="0.35">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5" outlineLevel="1" x14ac:dyDescent="0.35">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5" outlineLevel="1" x14ac:dyDescent="0.35">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5" outlineLevel="1" x14ac:dyDescent="0.35">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5" outlineLevel="1" x14ac:dyDescent="0.35">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5" outlineLevel="1" x14ac:dyDescent="0.35">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5" outlineLevel="1" x14ac:dyDescent="0.35">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5" outlineLevel="1" x14ac:dyDescent="0.35">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5" outlineLevel="1" x14ac:dyDescent="0.35">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5" outlineLevel="1" x14ac:dyDescent="0.35">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5" outlineLevel="1" x14ac:dyDescent="0.35">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5" outlineLevel="1" x14ac:dyDescent="0.35">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5" outlineLevel="1" x14ac:dyDescent="0.35">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5" outlineLevel="1" x14ac:dyDescent="0.35">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5" outlineLevel="1" x14ac:dyDescent="0.35">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5" outlineLevel="1" x14ac:dyDescent="0.35">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5" outlineLevel="1" x14ac:dyDescent="0.35">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5" outlineLevel="1" x14ac:dyDescent="0.35">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5" outlineLevel="1" x14ac:dyDescent="0.35">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5" outlineLevel="1" x14ac:dyDescent="0.35">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5" outlineLevel="1" x14ac:dyDescent="0.35">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5" outlineLevel="1" x14ac:dyDescent="0.35">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5" outlineLevel="1" x14ac:dyDescent="0.35">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5" outlineLevel="1" x14ac:dyDescent="0.35">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5" outlineLevel="1" x14ac:dyDescent="0.35">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5" outlineLevel="1" x14ac:dyDescent="0.35">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5" outlineLevel="1" x14ac:dyDescent="0.35">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5" outlineLevel="1" x14ac:dyDescent="0.35">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5" outlineLevel="1" x14ac:dyDescent="0.35">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5" outlineLevel="1" x14ac:dyDescent="0.35">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5" outlineLevel="1" x14ac:dyDescent="0.35">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5" outlineLevel="1" x14ac:dyDescent="0.35">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5" outlineLevel="1" x14ac:dyDescent="0.35">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5" outlineLevel="1" x14ac:dyDescent="0.35">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5" outlineLevel="1" x14ac:dyDescent="0.35">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5" outlineLevel="1" x14ac:dyDescent="0.3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5" outlineLevel="1" x14ac:dyDescent="0.3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5" outlineLevel="1" x14ac:dyDescent="0.35">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5" outlineLevel="1" x14ac:dyDescent="0.35">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5" outlineLevel="1" x14ac:dyDescent="0.35">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5" outlineLevel="1" x14ac:dyDescent="0.3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5" outlineLevel="1" x14ac:dyDescent="0.35">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5" outlineLevel="1" x14ac:dyDescent="0.3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5" outlineLevel="1" x14ac:dyDescent="0.35">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5" outlineLevel="1" x14ac:dyDescent="0.35">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5" outlineLevel="1" x14ac:dyDescent="0.35">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5" outlineLevel="1" x14ac:dyDescent="0.35">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5" outlineLevel="1" x14ac:dyDescent="0.35">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5" outlineLevel="1" x14ac:dyDescent="0.35">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5" outlineLevel="1" x14ac:dyDescent="0.35">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5" outlineLevel="1" x14ac:dyDescent="0.35">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5" outlineLevel="1" x14ac:dyDescent="0.35">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5" outlineLevel="1" x14ac:dyDescent="0.35">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5" outlineLevel="1" x14ac:dyDescent="0.35">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5" outlineLevel="1" x14ac:dyDescent="0.35">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5" outlineLevel="1" x14ac:dyDescent="0.35">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5" outlineLevel="1" x14ac:dyDescent="0.35">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5" outlineLevel="1" x14ac:dyDescent="0.35">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5" outlineLevel="1" x14ac:dyDescent="0.35">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5" outlineLevel="1" x14ac:dyDescent="0.35">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5" outlineLevel="1" x14ac:dyDescent="0.35">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5" outlineLevel="1" x14ac:dyDescent="0.35">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5" outlineLevel="1" x14ac:dyDescent="0.3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5" outlineLevel="1" x14ac:dyDescent="0.35">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5" outlineLevel="1" x14ac:dyDescent="0.35">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5" outlineLevel="1" x14ac:dyDescent="0.35">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5" outlineLevel="1" x14ac:dyDescent="0.35">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5" outlineLevel="1" x14ac:dyDescent="0.35">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5" outlineLevel="1" x14ac:dyDescent="0.35">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5" outlineLevel="1" x14ac:dyDescent="0.35">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5" outlineLevel="1" x14ac:dyDescent="0.35">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5" outlineLevel="1" x14ac:dyDescent="0.35">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5" outlineLevel="1" x14ac:dyDescent="0.35">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5" outlineLevel="1" x14ac:dyDescent="0.35">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5" outlineLevel="1" x14ac:dyDescent="0.3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5" outlineLevel="1" x14ac:dyDescent="0.35">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5" outlineLevel="1" x14ac:dyDescent="0.35">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5" outlineLevel="1" x14ac:dyDescent="0.35">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5" outlineLevel="1" x14ac:dyDescent="0.35">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5" outlineLevel="1" x14ac:dyDescent="0.35">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5" outlineLevel="1" x14ac:dyDescent="0.35">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5" outlineLevel="1" x14ac:dyDescent="0.35">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5">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5">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5" outlineLevel="1" x14ac:dyDescent="0.35">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5" outlineLevel="1" x14ac:dyDescent="0.35">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5" outlineLevel="1" x14ac:dyDescent="0.35">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5" outlineLevel="1" x14ac:dyDescent="0.35">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5">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5">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5" outlineLevel="1" x14ac:dyDescent="0.35">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5" outlineLevel="1" x14ac:dyDescent="0.35">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5">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5">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5" outlineLevel="1" x14ac:dyDescent="0.35">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5" outlineLevel="1" x14ac:dyDescent="0.35">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5" outlineLevel="1" x14ac:dyDescent="0.35">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5" outlineLevel="1" x14ac:dyDescent="0.35">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5" outlineLevel="1" x14ac:dyDescent="0.35">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5" outlineLevel="1" x14ac:dyDescent="0.35">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5" outlineLevel="1" x14ac:dyDescent="0.35">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5" outlineLevel="1" x14ac:dyDescent="0.35">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5" outlineLevel="1" x14ac:dyDescent="0.35">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5" outlineLevel="1" x14ac:dyDescent="0.35">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5" outlineLevel="1" x14ac:dyDescent="0.35">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5" outlineLevel="1" x14ac:dyDescent="0.35">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5" outlineLevel="1" x14ac:dyDescent="0.35">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15" customHeight="1" outlineLevel="1" x14ac:dyDescent="0.3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5" customHeight="1" outlineLevel="1" x14ac:dyDescent="0.3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15" customHeight="1" outlineLevel="1" thickBot="1" x14ac:dyDescent="0.4">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15" customHeight="1" outlineLevel="1" x14ac:dyDescent="0.3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5" outlineLevel="1" x14ac:dyDescent="0.35">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5" outlineLevel="1" x14ac:dyDescent="0.35">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5" outlineLevel="1" x14ac:dyDescent="0.35">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5" outlineLevel="1" x14ac:dyDescent="0.35">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5">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5">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15" customHeight="1" outlineLevel="1" x14ac:dyDescent="0.3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5" customHeight="1" outlineLevel="1" x14ac:dyDescent="0.3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thickBot="1" x14ac:dyDescent="0.4">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15" customHeight="1" outlineLevel="1" x14ac:dyDescent="0.3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5" outlineLevel="1" x14ac:dyDescent="0.35">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5" outlineLevel="1" x14ac:dyDescent="0.35">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5" outlineLevel="1" x14ac:dyDescent="0.35">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5" outlineLevel="1" x14ac:dyDescent="0.35">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15" customHeight="1" outlineLevel="1" x14ac:dyDescent="0.3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5" customHeight="1" outlineLevel="1" x14ac:dyDescent="0.3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thickBot="1" x14ac:dyDescent="0.4">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15" customHeight="1" outlineLevel="1" x14ac:dyDescent="0.3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15" customHeight="1" outlineLevel="1" x14ac:dyDescent="0.3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5" customHeight="1" outlineLevel="1" x14ac:dyDescent="0.3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15" customHeight="1" outlineLevel="1" thickBot="1" x14ac:dyDescent="0.4">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15" customHeight="1" outlineLevel="1" x14ac:dyDescent="0.3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15" customHeight="1" outlineLevel="1" x14ac:dyDescent="0.3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5" customHeight="1" outlineLevel="1" x14ac:dyDescent="0.3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15" customHeight="1" outlineLevel="1" thickBot="1" x14ac:dyDescent="0.4">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x14ac:dyDescent="0.3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5" outlineLevel="1" x14ac:dyDescent="0.35">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15" customHeight="1" outlineLevel="1" x14ac:dyDescent="0.3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5" customHeight="1" outlineLevel="1" x14ac:dyDescent="0.3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15" customHeight="1" outlineLevel="1" thickBot="1" x14ac:dyDescent="0.4">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x14ac:dyDescent="0.3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5" outlineLevel="1" x14ac:dyDescent="0.35">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5" outlineLevel="1" x14ac:dyDescent="0.35">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5" outlineLevel="1" x14ac:dyDescent="0.35">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5" outlineLevel="1" x14ac:dyDescent="0.35">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5" customHeight="1" outlineLevel="1" x14ac:dyDescent="0.3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15" customHeight="1" outlineLevel="1" x14ac:dyDescent="0.3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5" customHeight="1" outlineLevel="1" x14ac:dyDescent="0.3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15" customHeight="1" thickBot="1" x14ac:dyDescent="0.4">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15" customHeight="1" x14ac:dyDescent="0.3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15" customHeight="1" outlineLevel="1" x14ac:dyDescent="0.3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5" customHeight="1" outlineLevel="1" x14ac:dyDescent="0.3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15" customHeight="1" thickBot="1" x14ac:dyDescent="0.4">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15" customHeight="1" x14ac:dyDescent="0.3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15" customHeight="1" outlineLevel="1" x14ac:dyDescent="0.3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5" outlineLevel="1" x14ac:dyDescent="0.35">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5" outlineLevel="1" x14ac:dyDescent="0.35">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15" customHeight="1" outlineLevel="1" x14ac:dyDescent="0.3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5" customHeight="1" outlineLevel="1" x14ac:dyDescent="0.3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5">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5">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405</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405</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405</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405</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405</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405</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405</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405</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405</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405</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405</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405</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405</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405</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405</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405</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405</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799</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799</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799</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799</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799</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799</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799</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799</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799</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799</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799</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799</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799</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799</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799</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799</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799</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800</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800</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800</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800</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800</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800</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800</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800</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800</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800</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800</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800</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800</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800</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800</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800</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800</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801</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801</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801</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801</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801</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801</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801</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801</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801</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801</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801</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801</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801</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801</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801</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801</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801</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802</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802</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802</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802</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802</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802</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802</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802</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802</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802</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802</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802</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802</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802</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802</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802</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802</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803</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803</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803</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803</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803</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803</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803</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803</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803</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803</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803</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803</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803</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803</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803</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803</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803</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804</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804</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804</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804</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804</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804</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804</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804</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804</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804</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804</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804</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804</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804</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804</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804</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804</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805</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805</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805</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805</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805</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805</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805</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805</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805</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805</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805</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805</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805</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805</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805</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805</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805</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806</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806</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806</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806</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806</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806</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806</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806</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806</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806</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806</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806</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806</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806</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806</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806</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806</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3"/>
      <c r="G5" s="774" t="s">
        <v>1142</v>
      </c>
      <c r="H5" s="52"/>
      <c r="I5" s="52"/>
      <c r="J5" s="52"/>
      <c r="K5" s="52"/>
      <c r="L5" s="52"/>
      <c r="M5" s="52"/>
      <c r="N5" s="52"/>
      <c r="O5" s="52"/>
      <c r="P5" s="52"/>
      <c r="Q5" s="52"/>
      <c r="R5" s="52"/>
      <c r="S5" s="52"/>
      <c r="T5" s="45"/>
      <c r="U5" s="74"/>
      <c r="V5" s="775"/>
      <c r="W5" s="776"/>
      <c r="X5" s="17"/>
      <c r="Y5" s="9"/>
    </row>
    <row r="6" spans="1:25" ht="12.9"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1144</v>
      </c>
      <c r="H16" s="38"/>
      <c r="I16" s="38"/>
      <c r="J16" s="786">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340</v>
      </c>
      <c r="H17" s="38"/>
      <c r="I17" s="38"/>
      <c r="J17" s="786" t="s">
        <v>1145</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3"/>
      <c r="G24" s="774" t="s">
        <v>1146</v>
      </c>
      <c r="H24" s="52"/>
      <c r="I24" s="52"/>
      <c r="J24" s="52"/>
      <c r="K24" s="52"/>
      <c r="L24" s="52"/>
      <c r="M24" s="52"/>
      <c r="N24" s="52"/>
      <c r="O24" s="52"/>
      <c r="P24" s="52"/>
      <c r="Q24" s="52"/>
      <c r="R24" s="52"/>
      <c r="S24" s="52"/>
      <c r="T24" s="45"/>
      <c r="U24" s="74"/>
      <c r="V24" s="775"/>
      <c r="W24" s="776"/>
      <c r="X24" s="17"/>
      <c r="Y24" s="9"/>
    </row>
    <row r="25" spans="1:25" ht="12.9"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1149</v>
      </c>
      <c r="H34" s="38"/>
      <c r="I34" s="787" t="s">
        <v>1150</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1151</v>
      </c>
      <c r="H35" s="38"/>
      <c r="I35" s="787"/>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1152</v>
      </c>
      <c r="H36" s="38"/>
      <c r="I36" s="787" t="s">
        <v>1153</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1154</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79">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 customHeight="1" x14ac:dyDescent="0.3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5">
      <c r="A56" s="7"/>
      <c r="B56" s="8"/>
      <c r="C56" s="18"/>
      <c r="D56" s="18"/>
      <c r="E56" s="18"/>
      <c r="F56" s="27"/>
      <c r="G56" s="791" t="s">
        <v>1173</v>
      </c>
      <c r="H56" s="792" t="s">
        <v>390</v>
      </c>
      <c r="I56" s="137">
        <v>50</v>
      </c>
      <c r="J56" s="793">
        <v>4.5</v>
      </c>
      <c r="K56" s="101">
        <v>0.01</v>
      </c>
      <c r="L56" s="530"/>
      <c r="M56" s="99">
        <v>0.23699999999999999</v>
      </c>
      <c r="N56" s="99">
        <v>0.64</v>
      </c>
      <c r="O56" s="530"/>
      <c r="P56" s="99">
        <v>0.6</v>
      </c>
      <c r="Q56" s="794"/>
      <c r="R56" s="99">
        <v>1</v>
      </c>
      <c r="S56" s="530"/>
      <c r="T56" s="530"/>
      <c r="U56" s="31"/>
      <c r="V56" s="31"/>
      <c r="W56" s="795"/>
      <c r="X56" s="9"/>
    </row>
    <row r="57" spans="1:24" ht="12.9" customHeight="1" x14ac:dyDescent="0.35">
      <c r="A57" s="7"/>
      <c r="B57" s="8"/>
      <c r="C57" s="18"/>
      <c r="D57" s="18"/>
      <c r="E57" s="18"/>
      <c r="F57" s="27"/>
      <c r="G57" s="791"/>
      <c r="H57" s="792" t="s">
        <v>139</v>
      </c>
      <c r="I57" s="137">
        <v>50</v>
      </c>
      <c r="J57" s="793">
        <v>4.5</v>
      </c>
      <c r="K57" s="101">
        <v>0.01</v>
      </c>
      <c r="L57" s="530"/>
      <c r="M57" s="99">
        <v>0.23699999999999999</v>
      </c>
      <c r="N57" s="791"/>
      <c r="O57" s="530"/>
      <c r="P57" s="99">
        <v>0.42</v>
      </c>
      <c r="Q57" s="794"/>
      <c r="R57" s="99">
        <v>1</v>
      </c>
      <c r="S57" s="530"/>
      <c r="T57" s="530"/>
      <c r="U57" s="31"/>
      <c r="V57" s="31"/>
      <c r="W57" s="795"/>
      <c r="X57" s="9"/>
    </row>
    <row r="58" spans="1:24" ht="12.9" customHeight="1" x14ac:dyDescent="0.35">
      <c r="A58" s="7"/>
      <c r="B58" s="8"/>
      <c r="C58" s="18"/>
      <c r="D58" s="18"/>
      <c r="E58" s="18"/>
      <c r="F58" s="27"/>
      <c r="G58" s="791"/>
      <c r="H58" s="792" t="s">
        <v>140</v>
      </c>
      <c r="I58" s="137">
        <v>100</v>
      </c>
      <c r="J58" s="793">
        <v>2.2000000000000002</v>
      </c>
      <c r="K58" s="101">
        <v>0.01</v>
      </c>
      <c r="L58" s="530"/>
      <c r="M58" s="99">
        <v>0.23699999999999999</v>
      </c>
      <c r="N58" s="791"/>
      <c r="O58" s="530"/>
      <c r="P58" s="99">
        <v>0.32</v>
      </c>
      <c r="Q58" s="794"/>
      <c r="R58" s="99">
        <v>1</v>
      </c>
      <c r="S58" s="530"/>
      <c r="T58" s="530"/>
      <c r="U58" s="31"/>
      <c r="V58" s="31"/>
      <c r="W58" s="795"/>
      <c r="X58" s="9"/>
    </row>
    <row r="59" spans="1:24" ht="12.9" customHeight="1" x14ac:dyDescent="0.35">
      <c r="A59" s="7"/>
      <c r="B59" s="8"/>
      <c r="C59" s="18"/>
      <c r="D59" s="18"/>
      <c r="E59" s="18"/>
      <c r="F59" s="27"/>
      <c r="G59" s="791"/>
      <c r="H59" s="792" t="s">
        <v>141</v>
      </c>
      <c r="I59" s="137">
        <v>100</v>
      </c>
      <c r="J59" s="793">
        <v>2.2000000000000002</v>
      </c>
      <c r="K59" s="101">
        <v>0.01</v>
      </c>
      <c r="L59" s="530"/>
      <c r="M59" s="99">
        <v>0.23699999999999999</v>
      </c>
      <c r="N59" s="791"/>
      <c r="O59" s="530"/>
      <c r="P59" s="99">
        <v>0.14000000000000001</v>
      </c>
      <c r="Q59" s="794"/>
      <c r="R59" s="99">
        <v>1</v>
      </c>
      <c r="S59" s="530"/>
      <c r="T59" s="530"/>
      <c r="U59" s="31"/>
      <c r="V59" s="31"/>
      <c r="W59" s="795"/>
      <c r="X59" s="9"/>
    </row>
    <row r="60" spans="1:24" ht="12.9" customHeight="1" x14ac:dyDescent="0.35">
      <c r="A60" s="7"/>
      <c r="B60" s="8"/>
      <c r="C60" s="18"/>
      <c r="D60" s="18"/>
      <c r="E60" s="18"/>
      <c r="F60" s="37"/>
      <c r="G60" s="791"/>
      <c r="H60" s="792" t="s">
        <v>142</v>
      </c>
      <c r="I60" s="137">
        <v>150</v>
      </c>
      <c r="J60" s="793">
        <v>1.8</v>
      </c>
      <c r="K60" s="101">
        <v>0.01</v>
      </c>
      <c r="L60" s="530"/>
      <c r="M60" s="99">
        <v>0.23699999999999999</v>
      </c>
      <c r="N60" s="791"/>
      <c r="O60" s="530"/>
      <c r="P60" s="99">
        <v>0.12</v>
      </c>
      <c r="Q60" s="794"/>
      <c r="R60" s="99">
        <v>1</v>
      </c>
      <c r="S60" s="530"/>
      <c r="T60" s="530"/>
      <c r="U60" s="31"/>
      <c r="V60" s="31"/>
      <c r="W60" s="795"/>
      <c r="X60" s="9"/>
    </row>
    <row r="61" spans="1:24" ht="12.9" customHeight="1" x14ac:dyDescent="0.35">
      <c r="A61" s="7"/>
      <c r="B61" s="8"/>
      <c r="C61" s="18"/>
      <c r="D61" s="18"/>
      <c r="E61" s="18"/>
      <c r="F61" s="34"/>
      <c r="G61" s="791"/>
      <c r="H61" s="792" t="s">
        <v>143</v>
      </c>
      <c r="I61" s="137">
        <v>300</v>
      </c>
      <c r="J61" s="793">
        <v>0.75</v>
      </c>
      <c r="K61" s="101">
        <v>0.01</v>
      </c>
      <c r="L61" s="530"/>
      <c r="M61" s="99">
        <v>0.23699999999999999</v>
      </c>
      <c r="N61" s="791"/>
      <c r="O61" s="530"/>
      <c r="P61" s="99">
        <v>0.23</v>
      </c>
      <c r="Q61" s="794"/>
      <c r="R61" s="99">
        <v>1</v>
      </c>
      <c r="S61" s="530"/>
      <c r="T61" s="530"/>
      <c r="U61" s="31"/>
      <c r="V61" s="31"/>
      <c r="W61" s="795"/>
      <c r="X61" s="9"/>
    </row>
    <row r="62" spans="1:24" ht="12.9" customHeight="1" x14ac:dyDescent="0.35">
      <c r="A62" s="7"/>
      <c r="B62" s="8"/>
      <c r="C62" s="18"/>
      <c r="D62" s="18"/>
      <c r="E62" s="18"/>
      <c r="F62" s="34"/>
      <c r="G62" s="791"/>
      <c r="H62" s="792" t="s">
        <v>144</v>
      </c>
      <c r="I62" s="137">
        <v>300</v>
      </c>
      <c r="J62" s="793">
        <v>0.75</v>
      </c>
      <c r="K62" s="101">
        <v>0.01</v>
      </c>
      <c r="L62" s="530"/>
      <c r="M62" s="99">
        <v>0.23699999999999999</v>
      </c>
      <c r="N62" s="791"/>
      <c r="O62" s="530"/>
      <c r="P62" s="99">
        <v>0.32</v>
      </c>
      <c r="Q62" s="794"/>
      <c r="R62" s="99">
        <v>1</v>
      </c>
      <c r="S62" s="530"/>
      <c r="T62" s="530"/>
      <c r="U62" s="31"/>
      <c r="V62" s="31"/>
      <c r="W62" s="795"/>
      <c r="X62" s="9"/>
    </row>
    <row r="63" spans="1:24" ht="12.9" customHeight="1" x14ac:dyDescent="0.35">
      <c r="A63" s="7"/>
      <c r="B63" s="8"/>
      <c r="C63" s="18"/>
      <c r="D63" s="18"/>
      <c r="E63" s="18"/>
      <c r="F63" s="34"/>
      <c r="G63" s="791"/>
      <c r="H63" s="792" t="s">
        <v>145</v>
      </c>
      <c r="I63" s="137">
        <v>325</v>
      </c>
      <c r="J63" s="793">
        <v>1</v>
      </c>
      <c r="K63" s="101">
        <v>0.01</v>
      </c>
      <c r="L63" s="530"/>
      <c r="M63" s="99">
        <v>0.23699999999999999</v>
      </c>
      <c r="N63" s="791"/>
      <c r="O63" s="530"/>
      <c r="P63" s="99">
        <v>0.42</v>
      </c>
      <c r="Q63" s="794"/>
      <c r="R63" s="99">
        <v>1</v>
      </c>
      <c r="S63" s="530"/>
      <c r="T63" s="530"/>
      <c r="U63" s="31"/>
      <c r="V63" s="31"/>
      <c r="W63" s="795"/>
      <c r="X63" s="9"/>
    </row>
    <row r="64" spans="1:24" ht="12.9" customHeight="1" x14ac:dyDescent="0.35">
      <c r="A64" s="7"/>
      <c r="B64" s="8"/>
      <c r="C64" s="18"/>
      <c r="D64" s="18"/>
      <c r="E64" s="18"/>
      <c r="F64" s="34"/>
      <c r="G64" s="791"/>
      <c r="H64" s="792" t="s">
        <v>146</v>
      </c>
      <c r="I64" s="137">
        <v>350</v>
      </c>
      <c r="J64" s="793">
        <v>1.5</v>
      </c>
      <c r="K64" s="101">
        <v>0.01</v>
      </c>
      <c r="L64" s="530"/>
      <c r="M64" s="99">
        <v>0.23699999999999999</v>
      </c>
      <c r="N64" s="791"/>
      <c r="O64" s="530"/>
      <c r="P64" s="99">
        <v>0.51</v>
      </c>
      <c r="Q64" s="794"/>
      <c r="R64" s="99">
        <v>1</v>
      </c>
      <c r="S64" s="530"/>
      <c r="T64" s="530"/>
      <c r="U64" s="31"/>
      <c r="V64" s="31"/>
      <c r="W64" s="795"/>
      <c r="X64" s="9"/>
    </row>
    <row r="65" spans="1:24" ht="12.9" customHeight="1" x14ac:dyDescent="0.35">
      <c r="A65" s="7"/>
      <c r="B65" s="8"/>
      <c r="C65" s="18"/>
      <c r="D65" s="18"/>
      <c r="E65" s="18"/>
      <c r="F65" s="34"/>
      <c r="G65" s="791"/>
      <c r="H65" s="792" t="s">
        <v>147</v>
      </c>
      <c r="I65" s="137">
        <v>50</v>
      </c>
      <c r="J65" s="793">
        <v>4.5</v>
      </c>
      <c r="K65" s="101">
        <v>0.01</v>
      </c>
      <c r="L65" s="530"/>
      <c r="M65" s="99">
        <v>0.23699999999999999</v>
      </c>
      <c r="N65" s="791"/>
      <c r="O65" s="530"/>
      <c r="P65" s="99">
        <v>0.6</v>
      </c>
      <c r="Q65" s="794"/>
      <c r="R65" s="99">
        <v>1</v>
      </c>
      <c r="S65" s="530"/>
      <c r="T65" s="530"/>
      <c r="U65" s="31"/>
      <c r="V65" s="31"/>
      <c r="W65" s="795"/>
      <c r="X65" s="9"/>
    </row>
    <row r="66" spans="1:24" ht="12.9" customHeight="1" x14ac:dyDescent="0.35">
      <c r="A66" s="7"/>
      <c r="B66" s="8"/>
      <c r="C66" s="18"/>
      <c r="D66" s="18"/>
      <c r="E66" s="18"/>
      <c r="F66" s="27"/>
      <c r="G66" s="791" t="s">
        <v>1174</v>
      </c>
      <c r="H66" s="792" t="s">
        <v>390</v>
      </c>
      <c r="I66" s="137">
        <v>50</v>
      </c>
      <c r="J66" s="793">
        <v>4.5</v>
      </c>
      <c r="K66" s="101">
        <v>0.01</v>
      </c>
      <c r="L66" s="530"/>
      <c r="M66" s="796">
        <f>M65</f>
        <v>0.23699999999999999</v>
      </c>
      <c r="N66" s="791"/>
      <c r="O66" s="530"/>
      <c r="P66" s="99">
        <v>0.42</v>
      </c>
      <c r="Q66" s="794"/>
      <c r="R66" s="99">
        <v>1</v>
      </c>
      <c r="S66" s="530"/>
      <c r="T66" s="530"/>
      <c r="U66" s="31"/>
      <c r="V66" s="31"/>
      <c r="W66" s="795"/>
      <c r="X66" s="9"/>
    </row>
    <row r="67" spans="1:24" ht="12.9" hidden="1" customHeight="1" outlineLevel="1" x14ac:dyDescent="0.35">
      <c r="A67" s="7"/>
      <c r="B67" s="8"/>
      <c r="C67" s="18"/>
      <c r="D67" s="18"/>
      <c r="E67" s="18"/>
      <c r="F67" s="27"/>
      <c r="G67" s="791"/>
      <c r="H67" s="792" t="s">
        <v>139</v>
      </c>
      <c r="I67" s="137">
        <v>100</v>
      </c>
      <c r="J67" s="793">
        <v>2.2000000000000002</v>
      </c>
      <c r="K67" s="101">
        <v>0.01</v>
      </c>
      <c r="L67" s="530"/>
      <c r="M67" s="796">
        <f t="shared" ref="M67:M130" si="0">M66</f>
        <v>0.23699999999999999</v>
      </c>
      <c r="N67" s="791"/>
      <c r="O67" s="530"/>
      <c r="P67" s="99">
        <v>0.42</v>
      </c>
      <c r="Q67" s="794"/>
      <c r="R67" s="99">
        <v>1</v>
      </c>
      <c r="S67" s="530"/>
      <c r="T67" s="530"/>
      <c r="U67" s="31"/>
      <c r="V67" s="31"/>
      <c r="W67" s="795"/>
      <c r="X67" s="9"/>
    </row>
    <row r="68" spans="1:24" ht="12.9" hidden="1" customHeight="1" outlineLevel="1" x14ac:dyDescent="0.35">
      <c r="A68" s="7"/>
      <c r="B68" s="8"/>
      <c r="C68" s="18"/>
      <c r="D68" s="18"/>
      <c r="E68" s="18"/>
      <c r="F68" s="27"/>
      <c r="G68" s="791"/>
      <c r="H68" s="792" t="s">
        <v>140</v>
      </c>
      <c r="I68" s="137">
        <v>100</v>
      </c>
      <c r="J68" s="793">
        <v>2.2000000000000002</v>
      </c>
      <c r="K68" s="101">
        <v>0.01</v>
      </c>
      <c r="L68" s="530"/>
      <c r="M68" s="796">
        <f t="shared" si="0"/>
        <v>0.23699999999999999</v>
      </c>
      <c r="N68" s="791"/>
      <c r="O68" s="530"/>
      <c r="P68" s="99">
        <v>0.32</v>
      </c>
      <c r="Q68" s="794"/>
      <c r="R68" s="99">
        <v>1</v>
      </c>
      <c r="S68" s="530"/>
      <c r="T68" s="530"/>
      <c r="U68" s="31"/>
      <c r="V68" s="31"/>
      <c r="W68" s="795"/>
      <c r="X68" s="9"/>
    </row>
    <row r="69" spans="1:24" ht="12.9" hidden="1" customHeight="1" outlineLevel="1" x14ac:dyDescent="0.35">
      <c r="A69" s="7"/>
      <c r="B69" s="8"/>
      <c r="C69" s="18"/>
      <c r="D69" s="18"/>
      <c r="E69" s="18"/>
      <c r="F69" s="27"/>
      <c r="G69" s="791"/>
      <c r="H69" s="792" t="s">
        <v>141</v>
      </c>
      <c r="I69" s="137">
        <v>150</v>
      </c>
      <c r="J69" s="793">
        <v>1.8</v>
      </c>
      <c r="K69" s="101">
        <v>0.01</v>
      </c>
      <c r="L69" s="530"/>
      <c r="M69" s="796">
        <f t="shared" si="0"/>
        <v>0.23699999999999999</v>
      </c>
      <c r="N69" s="791"/>
      <c r="O69" s="530"/>
      <c r="P69" s="99">
        <v>0.14000000000000001</v>
      </c>
      <c r="Q69" s="794"/>
      <c r="R69" s="99">
        <v>1</v>
      </c>
      <c r="S69" s="530"/>
      <c r="T69" s="530"/>
      <c r="U69" s="31"/>
      <c r="V69" s="31"/>
      <c r="W69" s="795"/>
      <c r="X69" s="9"/>
    </row>
    <row r="70" spans="1:24" ht="12.9" hidden="1" customHeight="1" outlineLevel="1" x14ac:dyDescent="0.35">
      <c r="A70" s="7"/>
      <c r="B70" s="8"/>
      <c r="C70" s="18"/>
      <c r="D70" s="18"/>
      <c r="E70" s="18"/>
      <c r="F70" s="37"/>
      <c r="G70" s="791"/>
      <c r="H70" s="792" t="s">
        <v>142</v>
      </c>
      <c r="I70" s="137">
        <v>300</v>
      </c>
      <c r="J70" s="793">
        <v>0.75</v>
      </c>
      <c r="K70" s="101">
        <v>0.01</v>
      </c>
      <c r="L70" s="530"/>
      <c r="M70" s="796">
        <f t="shared" si="0"/>
        <v>0.23699999999999999</v>
      </c>
      <c r="N70" s="791"/>
      <c r="O70" s="530"/>
      <c r="P70" s="99">
        <v>0.12</v>
      </c>
      <c r="Q70" s="794"/>
      <c r="R70" s="99">
        <v>1</v>
      </c>
      <c r="S70" s="530"/>
      <c r="T70" s="530"/>
      <c r="U70" s="31"/>
      <c r="V70" s="31"/>
      <c r="W70" s="795"/>
      <c r="X70" s="9"/>
    </row>
    <row r="71" spans="1:24" ht="12.9" hidden="1" customHeight="1" outlineLevel="1" x14ac:dyDescent="0.35">
      <c r="A71" s="7"/>
      <c r="B71" s="8"/>
      <c r="C71" s="18"/>
      <c r="D71" s="18"/>
      <c r="E71" s="18"/>
      <c r="F71" s="34"/>
      <c r="G71" s="791"/>
      <c r="H71" s="792" t="s">
        <v>143</v>
      </c>
      <c r="I71" s="137">
        <v>300</v>
      </c>
      <c r="J71" s="793">
        <v>0.75</v>
      </c>
      <c r="K71" s="101">
        <v>0.01</v>
      </c>
      <c r="L71" s="530"/>
      <c r="M71" s="796">
        <f t="shared" si="0"/>
        <v>0.23699999999999999</v>
      </c>
      <c r="N71" s="791"/>
      <c r="O71" s="530"/>
      <c r="P71" s="99">
        <v>0.23</v>
      </c>
      <c r="Q71" s="794"/>
      <c r="R71" s="99">
        <v>1</v>
      </c>
      <c r="S71" s="530"/>
      <c r="T71" s="530"/>
      <c r="U71" s="31"/>
      <c r="V71" s="31"/>
      <c r="W71" s="795"/>
      <c r="X71" s="9"/>
    </row>
    <row r="72" spans="1:24" ht="12.9" hidden="1" customHeight="1" outlineLevel="1" x14ac:dyDescent="0.35">
      <c r="A72" s="7"/>
      <c r="B72" s="8"/>
      <c r="C72" s="18"/>
      <c r="D72" s="18"/>
      <c r="E72" s="18"/>
      <c r="F72" s="34"/>
      <c r="G72" s="791"/>
      <c r="H72" s="792" t="s">
        <v>144</v>
      </c>
      <c r="I72" s="137">
        <v>325</v>
      </c>
      <c r="J72" s="793">
        <v>1</v>
      </c>
      <c r="K72" s="101">
        <v>0.01</v>
      </c>
      <c r="L72" s="530"/>
      <c r="M72" s="796">
        <f t="shared" si="0"/>
        <v>0.23699999999999999</v>
      </c>
      <c r="N72" s="791"/>
      <c r="O72" s="530"/>
      <c r="P72" s="99">
        <v>0.32</v>
      </c>
      <c r="Q72" s="794"/>
      <c r="R72" s="99">
        <v>1</v>
      </c>
      <c r="S72" s="530"/>
      <c r="T72" s="530"/>
      <c r="U72" s="31"/>
      <c r="V72" s="31"/>
      <c r="W72" s="795"/>
      <c r="X72" s="9"/>
    </row>
    <row r="73" spans="1:24" ht="12.9" hidden="1" customHeight="1" outlineLevel="1" x14ac:dyDescent="0.35">
      <c r="A73" s="7"/>
      <c r="B73" s="8"/>
      <c r="C73" s="18"/>
      <c r="D73" s="18"/>
      <c r="E73" s="18"/>
      <c r="F73" s="34"/>
      <c r="G73" s="791"/>
      <c r="H73" s="792" t="s">
        <v>145</v>
      </c>
      <c r="I73" s="137">
        <v>350</v>
      </c>
      <c r="J73" s="793">
        <v>1.5</v>
      </c>
      <c r="K73" s="101">
        <v>0.01</v>
      </c>
      <c r="L73" s="530"/>
      <c r="M73" s="796">
        <f t="shared" si="0"/>
        <v>0.23699999999999999</v>
      </c>
      <c r="N73" s="791"/>
      <c r="O73" s="530"/>
      <c r="P73" s="99">
        <v>0.42</v>
      </c>
      <c r="Q73" s="794"/>
      <c r="R73" s="99">
        <v>1</v>
      </c>
      <c r="S73" s="530"/>
      <c r="T73" s="530"/>
      <c r="U73" s="31"/>
      <c r="V73" s="31"/>
      <c r="W73" s="795"/>
      <c r="X73" s="9"/>
    </row>
    <row r="74" spans="1:24" ht="12.9" hidden="1" customHeight="1" outlineLevel="1" x14ac:dyDescent="0.35">
      <c r="A74" s="7"/>
      <c r="B74" s="8"/>
      <c r="C74" s="18"/>
      <c r="D74" s="18"/>
      <c r="E74" s="18"/>
      <c r="F74" s="34"/>
      <c r="G74" s="791"/>
      <c r="H74" s="792" t="s">
        <v>146</v>
      </c>
      <c r="I74" s="137">
        <v>50</v>
      </c>
      <c r="J74" s="793">
        <v>4.5</v>
      </c>
      <c r="K74" s="101">
        <v>0.01</v>
      </c>
      <c r="L74" s="530"/>
      <c r="M74" s="796">
        <f t="shared" si="0"/>
        <v>0.23699999999999999</v>
      </c>
      <c r="N74" s="791"/>
      <c r="O74" s="530"/>
      <c r="P74" s="99">
        <v>0.51</v>
      </c>
      <c r="Q74" s="794"/>
      <c r="R74" s="99">
        <v>1</v>
      </c>
      <c r="S74" s="530"/>
      <c r="T74" s="530"/>
      <c r="U74" s="31"/>
      <c r="V74" s="31"/>
      <c r="W74" s="795"/>
      <c r="X74" s="9"/>
    </row>
    <row r="75" spans="1:24" ht="12.9" hidden="1" customHeight="1" outlineLevel="1" x14ac:dyDescent="0.35">
      <c r="A75" s="7"/>
      <c r="B75" s="8"/>
      <c r="C75" s="18"/>
      <c r="D75" s="18"/>
      <c r="E75" s="18"/>
      <c r="F75" s="34"/>
      <c r="G75" s="791"/>
      <c r="H75" s="792" t="s">
        <v>147</v>
      </c>
      <c r="I75" s="137">
        <v>50</v>
      </c>
      <c r="J75" s="793">
        <v>4.5</v>
      </c>
      <c r="K75" s="101">
        <v>0.01</v>
      </c>
      <c r="L75" s="530"/>
      <c r="M75" s="796">
        <f t="shared" si="0"/>
        <v>0.23699999999999999</v>
      </c>
      <c r="N75" s="791"/>
      <c r="O75" s="530"/>
      <c r="P75" s="99">
        <v>0.6</v>
      </c>
      <c r="Q75" s="794"/>
      <c r="R75" s="99">
        <v>1</v>
      </c>
      <c r="S75" s="530"/>
      <c r="T75" s="530"/>
      <c r="U75" s="31"/>
      <c r="V75" s="31"/>
      <c r="W75" s="795"/>
      <c r="X75" s="9"/>
    </row>
    <row r="76" spans="1:24" ht="12.9" hidden="1" customHeight="1" outlineLevel="1" x14ac:dyDescent="0.35">
      <c r="A76" s="7"/>
      <c r="B76" s="8"/>
      <c r="C76" s="18"/>
      <c r="D76" s="18"/>
      <c r="E76" s="18"/>
      <c r="F76" s="27"/>
      <c r="G76" s="791" t="s">
        <v>1175</v>
      </c>
      <c r="H76" s="792" t="s">
        <v>390</v>
      </c>
      <c r="I76" s="137">
        <v>50</v>
      </c>
      <c r="J76" s="793">
        <v>4.5</v>
      </c>
      <c r="K76" s="101">
        <v>0.01</v>
      </c>
      <c r="L76" s="530"/>
      <c r="M76" s="796">
        <f t="shared" si="0"/>
        <v>0.23699999999999999</v>
      </c>
      <c r="N76" s="791"/>
      <c r="O76" s="530"/>
      <c r="P76" s="99">
        <v>0.42</v>
      </c>
      <c r="Q76" s="794"/>
      <c r="R76" s="99">
        <v>1</v>
      </c>
      <c r="S76" s="530"/>
      <c r="T76" s="530"/>
      <c r="U76" s="31"/>
      <c r="V76" s="31"/>
      <c r="W76" s="795"/>
      <c r="X76" s="9"/>
    </row>
    <row r="77" spans="1:24" ht="12.9" hidden="1" customHeight="1" outlineLevel="1" x14ac:dyDescent="0.35">
      <c r="A77" s="7"/>
      <c r="B77" s="8"/>
      <c r="C77" s="18"/>
      <c r="D77" s="18"/>
      <c r="E77" s="18"/>
      <c r="F77" s="27"/>
      <c r="G77" s="791"/>
      <c r="H77" s="792" t="s">
        <v>139</v>
      </c>
      <c r="I77" s="137">
        <v>100</v>
      </c>
      <c r="J77" s="793">
        <v>2.2000000000000002</v>
      </c>
      <c r="K77" s="101">
        <v>0.01</v>
      </c>
      <c r="L77" s="530"/>
      <c r="M77" s="796">
        <f t="shared" si="0"/>
        <v>0.23699999999999999</v>
      </c>
      <c r="N77" s="791"/>
      <c r="O77" s="530"/>
      <c r="P77" s="99">
        <v>0.42</v>
      </c>
      <c r="Q77" s="794"/>
      <c r="R77" s="99">
        <v>1</v>
      </c>
      <c r="S77" s="530"/>
      <c r="T77" s="530"/>
      <c r="U77" s="31"/>
      <c r="V77" s="31"/>
      <c r="W77" s="795"/>
      <c r="X77" s="9"/>
    </row>
    <row r="78" spans="1:24" ht="12.9" hidden="1" customHeight="1" outlineLevel="1" x14ac:dyDescent="0.35">
      <c r="A78" s="7"/>
      <c r="B78" s="8"/>
      <c r="C78" s="18"/>
      <c r="D78" s="18"/>
      <c r="E78" s="18"/>
      <c r="F78" s="27"/>
      <c r="G78" s="791"/>
      <c r="H78" s="792" t="s">
        <v>140</v>
      </c>
      <c r="I78" s="137">
        <v>100</v>
      </c>
      <c r="J78" s="793">
        <v>2.2000000000000002</v>
      </c>
      <c r="K78" s="101">
        <v>0.01</v>
      </c>
      <c r="L78" s="530"/>
      <c r="M78" s="796">
        <f t="shared" si="0"/>
        <v>0.23699999999999999</v>
      </c>
      <c r="N78" s="791"/>
      <c r="O78" s="530"/>
      <c r="P78" s="99">
        <v>0.32</v>
      </c>
      <c r="Q78" s="794"/>
      <c r="R78" s="99">
        <v>1</v>
      </c>
      <c r="S78" s="530"/>
      <c r="T78" s="530"/>
      <c r="U78" s="31"/>
      <c r="V78" s="31"/>
      <c r="W78" s="795"/>
      <c r="X78" s="9"/>
    </row>
    <row r="79" spans="1:24" ht="12.9" hidden="1" customHeight="1" outlineLevel="1" x14ac:dyDescent="0.35">
      <c r="A79" s="7"/>
      <c r="B79" s="8"/>
      <c r="C79" s="18"/>
      <c r="D79" s="18"/>
      <c r="E79" s="18"/>
      <c r="F79" s="27"/>
      <c r="G79" s="791"/>
      <c r="H79" s="792" t="s">
        <v>141</v>
      </c>
      <c r="I79" s="137">
        <v>150</v>
      </c>
      <c r="J79" s="793">
        <v>1.8</v>
      </c>
      <c r="K79" s="101">
        <v>0.01</v>
      </c>
      <c r="L79" s="530"/>
      <c r="M79" s="796">
        <f t="shared" si="0"/>
        <v>0.23699999999999999</v>
      </c>
      <c r="N79" s="791"/>
      <c r="O79" s="530"/>
      <c r="P79" s="99">
        <v>0.14000000000000001</v>
      </c>
      <c r="Q79" s="794"/>
      <c r="R79" s="99">
        <v>1</v>
      </c>
      <c r="S79" s="530"/>
      <c r="T79" s="530"/>
      <c r="U79" s="31"/>
      <c r="V79" s="31"/>
      <c r="W79" s="795"/>
      <c r="X79" s="9"/>
    </row>
    <row r="80" spans="1:24" ht="12.9" hidden="1" customHeight="1" outlineLevel="1" x14ac:dyDescent="0.35">
      <c r="A80" s="7"/>
      <c r="B80" s="8"/>
      <c r="C80" s="18"/>
      <c r="D80" s="18"/>
      <c r="E80" s="18"/>
      <c r="F80" s="37"/>
      <c r="G80" s="791"/>
      <c r="H80" s="792" t="s">
        <v>142</v>
      </c>
      <c r="I80" s="137">
        <v>300</v>
      </c>
      <c r="J80" s="793">
        <v>0.75</v>
      </c>
      <c r="K80" s="101">
        <v>0.01</v>
      </c>
      <c r="L80" s="530"/>
      <c r="M80" s="796">
        <f t="shared" si="0"/>
        <v>0.23699999999999999</v>
      </c>
      <c r="N80" s="791"/>
      <c r="O80" s="530"/>
      <c r="P80" s="99">
        <v>0.12</v>
      </c>
      <c r="Q80" s="794"/>
      <c r="R80" s="99">
        <v>1</v>
      </c>
      <c r="S80" s="530"/>
      <c r="T80" s="530"/>
      <c r="U80" s="31"/>
      <c r="V80" s="31"/>
      <c r="W80" s="795"/>
      <c r="X80" s="9"/>
    </row>
    <row r="81" spans="1:24" ht="12.9" hidden="1" customHeight="1" outlineLevel="1" x14ac:dyDescent="0.35">
      <c r="A81" s="7"/>
      <c r="B81" s="8"/>
      <c r="C81" s="18"/>
      <c r="D81" s="18"/>
      <c r="E81" s="18"/>
      <c r="F81" s="34"/>
      <c r="G81" s="791"/>
      <c r="H81" s="792" t="s">
        <v>143</v>
      </c>
      <c r="I81" s="137">
        <v>300</v>
      </c>
      <c r="J81" s="793">
        <v>0.75</v>
      </c>
      <c r="K81" s="101">
        <v>0.01</v>
      </c>
      <c r="L81" s="530"/>
      <c r="M81" s="796">
        <f t="shared" si="0"/>
        <v>0.23699999999999999</v>
      </c>
      <c r="N81" s="791"/>
      <c r="O81" s="530"/>
      <c r="P81" s="99">
        <v>0.23</v>
      </c>
      <c r="Q81" s="794"/>
      <c r="R81" s="99">
        <v>1</v>
      </c>
      <c r="S81" s="530"/>
      <c r="T81" s="530"/>
      <c r="U81" s="31"/>
      <c r="V81" s="31"/>
      <c r="W81" s="795"/>
      <c r="X81" s="9"/>
    </row>
    <row r="82" spans="1:24" ht="12.9" hidden="1" customHeight="1" outlineLevel="1" x14ac:dyDescent="0.35">
      <c r="A82" s="7"/>
      <c r="B82" s="8"/>
      <c r="C82" s="18"/>
      <c r="D82" s="18"/>
      <c r="E82" s="18"/>
      <c r="F82" s="34"/>
      <c r="G82" s="791"/>
      <c r="H82" s="792" t="s">
        <v>144</v>
      </c>
      <c r="I82" s="137">
        <v>325</v>
      </c>
      <c r="J82" s="793">
        <v>1</v>
      </c>
      <c r="K82" s="101">
        <v>0.01</v>
      </c>
      <c r="L82" s="530"/>
      <c r="M82" s="796">
        <f t="shared" si="0"/>
        <v>0.23699999999999999</v>
      </c>
      <c r="N82" s="791"/>
      <c r="O82" s="530"/>
      <c r="P82" s="99">
        <v>0.32</v>
      </c>
      <c r="Q82" s="794"/>
      <c r="R82" s="99">
        <v>1</v>
      </c>
      <c r="S82" s="530"/>
      <c r="T82" s="530"/>
      <c r="U82" s="31"/>
      <c r="V82" s="31"/>
      <c r="W82" s="795"/>
      <c r="X82" s="9"/>
    </row>
    <row r="83" spans="1:24" ht="12.9" hidden="1" customHeight="1" outlineLevel="1" x14ac:dyDescent="0.35">
      <c r="A83" s="7"/>
      <c r="B83" s="8"/>
      <c r="C83" s="18"/>
      <c r="D83" s="18"/>
      <c r="E83" s="18"/>
      <c r="F83" s="34"/>
      <c r="G83" s="791"/>
      <c r="H83" s="792" t="s">
        <v>145</v>
      </c>
      <c r="I83" s="137">
        <v>350</v>
      </c>
      <c r="J83" s="793">
        <v>1.5</v>
      </c>
      <c r="K83" s="101">
        <v>0.01</v>
      </c>
      <c r="L83" s="530"/>
      <c r="M83" s="796">
        <f t="shared" si="0"/>
        <v>0.23699999999999999</v>
      </c>
      <c r="N83" s="791"/>
      <c r="O83" s="530"/>
      <c r="P83" s="99">
        <v>0.42</v>
      </c>
      <c r="Q83" s="794"/>
      <c r="R83" s="99">
        <v>1</v>
      </c>
      <c r="S83" s="530"/>
      <c r="T83" s="530"/>
      <c r="U83" s="31"/>
      <c r="V83" s="31"/>
      <c r="W83" s="795"/>
      <c r="X83" s="9"/>
    </row>
    <row r="84" spans="1:24" ht="12.9" hidden="1" customHeight="1" outlineLevel="1" x14ac:dyDescent="0.35">
      <c r="A84" s="7"/>
      <c r="B84" s="8"/>
      <c r="C84" s="18"/>
      <c r="D84" s="18"/>
      <c r="E84" s="18"/>
      <c r="F84" s="34"/>
      <c r="G84" s="791"/>
      <c r="H84" s="792" t="s">
        <v>146</v>
      </c>
      <c r="I84" s="137">
        <v>50</v>
      </c>
      <c r="J84" s="793">
        <v>4.5</v>
      </c>
      <c r="K84" s="101">
        <v>0.01</v>
      </c>
      <c r="L84" s="530"/>
      <c r="M84" s="796">
        <f t="shared" si="0"/>
        <v>0.23699999999999999</v>
      </c>
      <c r="N84" s="791"/>
      <c r="O84" s="530"/>
      <c r="P84" s="99">
        <v>0.51</v>
      </c>
      <c r="Q84" s="794"/>
      <c r="R84" s="99">
        <v>1</v>
      </c>
      <c r="S84" s="530"/>
      <c r="T84" s="530"/>
      <c r="U84" s="31"/>
      <c r="V84" s="31"/>
      <c r="W84" s="795"/>
      <c r="X84" s="9"/>
    </row>
    <row r="85" spans="1:24" ht="12.9" hidden="1" customHeight="1" outlineLevel="1" x14ac:dyDescent="0.35">
      <c r="A85" s="7"/>
      <c r="B85" s="8"/>
      <c r="C85" s="18"/>
      <c r="D85" s="18"/>
      <c r="E85" s="18"/>
      <c r="F85" s="34"/>
      <c r="G85" s="791"/>
      <c r="H85" s="792" t="s">
        <v>147</v>
      </c>
      <c r="I85" s="137">
        <v>50</v>
      </c>
      <c r="J85" s="793">
        <v>4.5</v>
      </c>
      <c r="K85" s="101">
        <v>0.01</v>
      </c>
      <c r="L85" s="530"/>
      <c r="M85" s="796">
        <f t="shared" si="0"/>
        <v>0.23699999999999999</v>
      </c>
      <c r="N85" s="791"/>
      <c r="O85" s="530"/>
      <c r="P85" s="99">
        <v>0.6</v>
      </c>
      <c r="Q85" s="794"/>
      <c r="R85" s="99">
        <v>1</v>
      </c>
      <c r="S85" s="530"/>
      <c r="T85" s="530"/>
      <c r="U85" s="31"/>
      <c r="V85" s="31"/>
      <c r="W85" s="795"/>
      <c r="X85" s="9"/>
    </row>
    <row r="86" spans="1:24" ht="12.9" hidden="1" customHeight="1" outlineLevel="1" x14ac:dyDescent="0.35">
      <c r="A86" s="7"/>
      <c r="B86" s="8"/>
      <c r="C86" s="18"/>
      <c r="D86" s="18"/>
      <c r="E86" s="18"/>
      <c r="F86" s="27"/>
      <c r="G86" s="791" t="s">
        <v>1176</v>
      </c>
      <c r="H86" s="792" t="s">
        <v>390</v>
      </c>
      <c r="I86" s="137">
        <v>50</v>
      </c>
      <c r="J86" s="793">
        <v>4.5</v>
      </c>
      <c r="K86" s="101">
        <v>0.01</v>
      </c>
      <c r="L86" s="530"/>
      <c r="M86" s="796">
        <f t="shared" si="0"/>
        <v>0.23699999999999999</v>
      </c>
      <c r="N86" s="791"/>
      <c r="O86" s="530"/>
      <c r="P86" s="99">
        <v>0.42</v>
      </c>
      <c r="Q86" s="794"/>
      <c r="R86" s="99">
        <v>1</v>
      </c>
      <c r="S86" s="530"/>
      <c r="T86" s="530"/>
      <c r="U86" s="31"/>
      <c r="V86" s="31"/>
      <c r="W86" s="795"/>
      <c r="X86" s="9"/>
    </row>
    <row r="87" spans="1:24" ht="12.9" hidden="1" customHeight="1" outlineLevel="1" x14ac:dyDescent="0.35">
      <c r="A87" s="7"/>
      <c r="B87" s="8"/>
      <c r="C87" s="18"/>
      <c r="D87" s="18"/>
      <c r="E87" s="18"/>
      <c r="F87" s="27"/>
      <c r="G87" s="791"/>
      <c r="H87" s="792" t="s">
        <v>139</v>
      </c>
      <c r="I87" s="137">
        <v>100</v>
      </c>
      <c r="J87" s="793">
        <v>2.2000000000000002</v>
      </c>
      <c r="K87" s="101">
        <v>0.01</v>
      </c>
      <c r="L87" s="530"/>
      <c r="M87" s="796">
        <f t="shared" si="0"/>
        <v>0.23699999999999999</v>
      </c>
      <c r="N87" s="791"/>
      <c r="O87" s="530"/>
      <c r="P87" s="99">
        <v>0.42</v>
      </c>
      <c r="Q87" s="794"/>
      <c r="R87" s="99">
        <v>1</v>
      </c>
      <c r="S87" s="530"/>
      <c r="T87" s="530"/>
      <c r="U87" s="31"/>
      <c r="V87" s="31"/>
      <c r="W87" s="795"/>
      <c r="X87" s="9"/>
    </row>
    <row r="88" spans="1:24" ht="12.9" hidden="1" customHeight="1" outlineLevel="1" x14ac:dyDescent="0.35">
      <c r="A88" s="7"/>
      <c r="B88" s="8"/>
      <c r="C88" s="18"/>
      <c r="D88" s="18"/>
      <c r="E88" s="18"/>
      <c r="F88" s="27"/>
      <c r="G88" s="791"/>
      <c r="H88" s="792" t="s">
        <v>140</v>
      </c>
      <c r="I88" s="137">
        <v>100</v>
      </c>
      <c r="J88" s="793">
        <v>2.2000000000000002</v>
      </c>
      <c r="K88" s="101">
        <v>0.01</v>
      </c>
      <c r="L88" s="530"/>
      <c r="M88" s="796">
        <f t="shared" si="0"/>
        <v>0.23699999999999999</v>
      </c>
      <c r="N88" s="791"/>
      <c r="O88" s="530"/>
      <c r="P88" s="99">
        <v>0.32</v>
      </c>
      <c r="Q88" s="794"/>
      <c r="R88" s="99">
        <v>1</v>
      </c>
      <c r="S88" s="530"/>
      <c r="T88" s="530"/>
      <c r="U88" s="31"/>
      <c r="V88" s="31"/>
      <c r="W88" s="795"/>
      <c r="X88" s="9"/>
    </row>
    <row r="89" spans="1:24" ht="12.9" hidden="1" customHeight="1" outlineLevel="1" x14ac:dyDescent="0.35">
      <c r="A89" s="7"/>
      <c r="B89" s="8"/>
      <c r="C89" s="18"/>
      <c r="D89" s="18"/>
      <c r="E89" s="18"/>
      <c r="F89" s="27"/>
      <c r="G89" s="791"/>
      <c r="H89" s="792" t="s">
        <v>141</v>
      </c>
      <c r="I89" s="137">
        <v>150</v>
      </c>
      <c r="J89" s="793">
        <v>1.8</v>
      </c>
      <c r="K89" s="101">
        <v>0.01</v>
      </c>
      <c r="L89" s="530"/>
      <c r="M89" s="796">
        <f t="shared" si="0"/>
        <v>0.23699999999999999</v>
      </c>
      <c r="N89" s="791"/>
      <c r="O89" s="530"/>
      <c r="P89" s="99">
        <v>0.14000000000000001</v>
      </c>
      <c r="Q89" s="794"/>
      <c r="R89" s="99">
        <v>1</v>
      </c>
      <c r="S89" s="530"/>
      <c r="T89" s="530"/>
      <c r="U89" s="31"/>
      <c r="V89" s="31"/>
      <c r="W89" s="795"/>
      <c r="X89" s="9"/>
    </row>
    <row r="90" spans="1:24" ht="12.9" hidden="1" customHeight="1" outlineLevel="1" x14ac:dyDescent="0.35">
      <c r="A90" s="7"/>
      <c r="B90" s="8"/>
      <c r="C90" s="18"/>
      <c r="D90" s="18"/>
      <c r="E90" s="18"/>
      <c r="F90" s="37"/>
      <c r="G90" s="791"/>
      <c r="H90" s="792" t="s">
        <v>142</v>
      </c>
      <c r="I90" s="137">
        <v>300</v>
      </c>
      <c r="J90" s="793">
        <v>0.75</v>
      </c>
      <c r="K90" s="101">
        <v>0.01</v>
      </c>
      <c r="L90" s="530"/>
      <c r="M90" s="796">
        <f t="shared" si="0"/>
        <v>0.23699999999999999</v>
      </c>
      <c r="N90" s="791"/>
      <c r="O90" s="530"/>
      <c r="P90" s="99">
        <v>0.12</v>
      </c>
      <c r="Q90" s="794"/>
      <c r="R90" s="99">
        <v>1</v>
      </c>
      <c r="S90" s="530"/>
      <c r="T90" s="530"/>
      <c r="U90" s="31"/>
      <c r="V90" s="31"/>
      <c r="W90" s="795"/>
      <c r="X90" s="9"/>
    </row>
    <row r="91" spans="1:24" ht="12.9" hidden="1" customHeight="1" outlineLevel="1" x14ac:dyDescent="0.35">
      <c r="A91" s="7"/>
      <c r="B91" s="8"/>
      <c r="C91" s="18"/>
      <c r="D91" s="18"/>
      <c r="E91" s="18"/>
      <c r="F91" s="34"/>
      <c r="G91" s="791"/>
      <c r="H91" s="792" t="s">
        <v>143</v>
      </c>
      <c r="I91" s="137">
        <v>300</v>
      </c>
      <c r="J91" s="793">
        <v>0.75</v>
      </c>
      <c r="K91" s="101">
        <v>0.01</v>
      </c>
      <c r="L91" s="530"/>
      <c r="M91" s="796">
        <f t="shared" si="0"/>
        <v>0.23699999999999999</v>
      </c>
      <c r="N91" s="791"/>
      <c r="O91" s="530"/>
      <c r="P91" s="99">
        <v>0.23</v>
      </c>
      <c r="Q91" s="794"/>
      <c r="R91" s="99">
        <v>1</v>
      </c>
      <c r="S91" s="530"/>
      <c r="T91" s="530"/>
      <c r="U91" s="31"/>
      <c r="V91" s="31"/>
      <c r="W91" s="795"/>
      <c r="X91" s="9"/>
    </row>
    <row r="92" spans="1:24" ht="12.9" hidden="1" customHeight="1" outlineLevel="1" x14ac:dyDescent="0.35">
      <c r="A92" s="7"/>
      <c r="B92" s="8"/>
      <c r="C92" s="18"/>
      <c r="D92" s="18"/>
      <c r="E92" s="18"/>
      <c r="F92" s="34"/>
      <c r="G92" s="791"/>
      <c r="H92" s="792" t="s">
        <v>144</v>
      </c>
      <c r="I92" s="137">
        <v>325</v>
      </c>
      <c r="J92" s="793">
        <v>1</v>
      </c>
      <c r="K92" s="101">
        <v>0.01</v>
      </c>
      <c r="L92" s="530"/>
      <c r="M92" s="796">
        <f t="shared" si="0"/>
        <v>0.23699999999999999</v>
      </c>
      <c r="N92" s="791"/>
      <c r="O92" s="530"/>
      <c r="P92" s="99">
        <v>0.32</v>
      </c>
      <c r="Q92" s="794"/>
      <c r="R92" s="99">
        <v>1</v>
      </c>
      <c r="S92" s="530"/>
      <c r="T92" s="530"/>
      <c r="U92" s="31"/>
      <c r="V92" s="31"/>
      <c r="W92" s="795"/>
      <c r="X92" s="9"/>
    </row>
    <row r="93" spans="1:24" ht="12.9" hidden="1" customHeight="1" outlineLevel="1" x14ac:dyDescent="0.35">
      <c r="A93" s="7"/>
      <c r="B93" s="8"/>
      <c r="C93" s="18"/>
      <c r="D93" s="18"/>
      <c r="E93" s="18"/>
      <c r="F93" s="34"/>
      <c r="G93" s="791"/>
      <c r="H93" s="792" t="s">
        <v>145</v>
      </c>
      <c r="I93" s="137">
        <v>350</v>
      </c>
      <c r="J93" s="793">
        <v>1.5</v>
      </c>
      <c r="K93" s="101">
        <v>0.01</v>
      </c>
      <c r="L93" s="530"/>
      <c r="M93" s="796">
        <f t="shared" si="0"/>
        <v>0.23699999999999999</v>
      </c>
      <c r="N93" s="791"/>
      <c r="O93" s="530"/>
      <c r="P93" s="99">
        <v>0.42</v>
      </c>
      <c r="Q93" s="794"/>
      <c r="R93" s="99">
        <v>1</v>
      </c>
      <c r="S93" s="530"/>
      <c r="T93" s="530"/>
      <c r="U93" s="31"/>
      <c r="V93" s="31"/>
      <c r="W93" s="795"/>
      <c r="X93" s="9"/>
    </row>
    <row r="94" spans="1:24" ht="12.9" hidden="1" customHeight="1" outlineLevel="1" x14ac:dyDescent="0.35">
      <c r="A94" s="7"/>
      <c r="B94" s="8"/>
      <c r="C94" s="18"/>
      <c r="D94" s="18"/>
      <c r="E94" s="18"/>
      <c r="F94" s="34"/>
      <c r="G94" s="791"/>
      <c r="H94" s="792" t="s">
        <v>146</v>
      </c>
      <c r="I94" s="137">
        <v>50</v>
      </c>
      <c r="J94" s="793">
        <v>4.5</v>
      </c>
      <c r="K94" s="101">
        <v>0.01</v>
      </c>
      <c r="L94" s="530"/>
      <c r="M94" s="796">
        <f t="shared" si="0"/>
        <v>0.23699999999999999</v>
      </c>
      <c r="N94" s="791"/>
      <c r="O94" s="530"/>
      <c r="P94" s="99">
        <v>0.51</v>
      </c>
      <c r="Q94" s="794"/>
      <c r="R94" s="99">
        <v>1</v>
      </c>
      <c r="S94" s="530"/>
      <c r="T94" s="530"/>
      <c r="U94" s="31"/>
      <c r="V94" s="31"/>
      <c r="W94" s="795"/>
      <c r="X94" s="9"/>
    </row>
    <row r="95" spans="1:24" ht="12.9" hidden="1" customHeight="1" outlineLevel="1" x14ac:dyDescent="0.35">
      <c r="A95" s="7"/>
      <c r="B95" s="8"/>
      <c r="C95" s="18"/>
      <c r="D95" s="18"/>
      <c r="E95" s="18"/>
      <c r="F95" s="34"/>
      <c r="G95" s="791"/>
      <c r="H95" s="792" t="s">
        <v>147</v>
      </c>
      <c r="I95" s="137">
        <v>50</v>
      </c>
      <c r="J95" s="793">
        <v>4.5</v>
      </c>
      <c r="K95" s="101">
        <v>0.01</v>
      </c>
      <c r="L95" s="530"/>
      <c r="M95" s="796">
        <f t="shared" si="0"/>
        <v>0.23699999999999999</v>
      </c>
      <c r="N95" s="791"/>
      <c r="O95" s="530"/>
      <c r="P95" s="99">
        <v>0.6</v>
      </c>
      <c r="Q95" s="794"/>
      <c r="R95" s="99">
        <v>1</v>
      </c>
      <c r="S95" s="530"/>
      <c r="T95" s="530"/>
      <c r="U95" s="31"/>
      <c r="V95" s="31"/>
      <c r="W95" s="795"/>
      <c r="X95" s="9"/>
    </row>
    <row r="96" spans="1:24" ht="12.9" hidden="1" customHeight="1" outlineLevel="1" x14ac:dyDescent="0.35">
      <c r="A96" s="7"/>
      <c r="B96" s="8"/>
      <c r="C96" s="18"/>
      <c r="D96" s="18"/>
      <c r="E96" s="18"/>
      <c r="F96" s="27"/>
      <c r="G96" s="791" t="s">
        <v>1177</v>
      </c>
      <c r="H96" s="792" t="s">
        <v>390</v>
      </c>
      <c r="I96" s="137">
        <v>50</v>
      </c>
      <c r="J96" s="793">
        <v>4.5</v>
      </c>
      <c r="K96" s="101">
        <v>0.01</v>
      </c>
      <c r="L96" s="530"/>
      <c r="M96" s="796">
        <f t="shared" si="0"/>
        <v>0.23699999999999999</v>
      </c>
      <c r="N96" s="791"/>
      <c r="O96" s="530"/>
      <c r="P96" s="99">
        <v>0.42</v>
      </c>
      <c r="Q96" s="794"/>
      <c r="R96" s="99">
        <v>1</v>
      </c>
      <c r="S96" s="530"/>
      <c r="T96" s="530"/>
      <c r="U96" s="31"/>
      <c r="V96" s="31"/>
      <c r="W96" s="795"/>
      <c r="X96" s="9"/>
    </row>
    <row r="97" spans="1:24" ht="12.9" hidden="1" customHeight="1" outlineLevel="1" x14ac:dyDescent="0.35">
      <c r="A97" s="7"/>
      <c r="B97" s="8"/>
      <c r="C97" s="18"/>
      <c r="D97" s="18"/>
      <c r="E97" s="18"/>
      <c r="F97" s="27"/>
      <c r="G97" s="791"/>
      <c r="H97" s="792" t="s">
        <v>139</v>
      </c>
      <c r="I97" s="137">
        <v>100</v>
      </c>
      <c r="J97" s="793">
        <v>2.2000000000000002</v>
      </c>
      <c r="K97" s="101">
        <v>0.01</v>
      </c>
      <c r="L97" s="530"/>
      <c r="M97" s="796">
        <f t="shared" si="0"/>
        <v>0.23699999999999999</v>
      </c>
      <c r="N97" s="791"/>
      <c r="O97" s="530"/>
      <c r="P97" s="99">
        <v>0.42</v>
      </c>
      <c r="Q97" s="794"/>
      <c r="R97" s="99">
        <v>1</v>
      </c>
      <c r="S97" s="530"/>
      <c r="T97" s="530"/>
      <c r="U97" s="31"/>
      <c r="V97" s="31"/>
      <c r="W97" s="795"/>
      <c r="X97" s="9"/>
    </row>
    <row r="98" spans="1:24" ht="12.9" hidden="1" customHeight="1" outlineLevel="1" x14ac:dyDescent="0.35">
      <c r="A98" s="7"/>
      <c r="B98" s="8"/>
      <c r="C98" s="18"/>
      <c r="D98" s="18"/>
      <c r="E98" s="18"/>
      <c r="F98" s="27"/>
      <c r="G98" s="791"/>
      <c r="H98" s="792" t="s">
        <v>140</v>
      </c>
      <c r="I98" s="137">
        <v>100</v>
      </c>
      <c r="J98" s="793">
        <v>2.2000000000000002</v>
      </c>
      <c r="K98" s="101">
        <v>0.01</v>
      </c>
      <c r="L98" s="530"/>
      <c r="M98" s="796">
        <f t="shared" si="0"/>
        <v>0.23699999999999999</v>
      </c>
      <c r="N98" s="791"/>
      <c r="O98" s="530"/>
      <c r="P98" s="99">
        <v>0.32</v>
      </c>
      <c r="Q98" s="794"/>
      <c r="R98" s="99">
        <v>1</v>
      </c>
      <c r="S98" s="530"/>
      <c r="T98" s="530"/>
      <c r="U98" s="31"/>
      <c r="V98" s="31"/>
      <c r="W98" s="795"/>
      <c r="X98" s="9"/>
    </row>
    <row r="99" spans="1:24" ht="12.9" hidden="1" customHeight="1" outlineLevel="1" x14ac:dyDescent="0.35">
      <c r="A99" s="7"/>
      <c r="B99" s="8"/>
      <c r="C99" s="18"/>
      <c r="D99" s="18"/>
      <c r="E99" s="18"/>
      <c r="F99" s="27"/>
      <c r="G99" s="791"/>
      <c r="H99" s="792" t="s">
        <v>141</v>
      </c>
      <c r="I99" s="137">
        <v>150</v>
      </c>
      <c r="J99" s="793">
        <v>1.8</v>
      </c>
      <c r="K99" s="101">
        <v>0.01</v>
      </c>
      <c r="L99" s="530"/>
      <c r="M99" s="796">
        <f t="shared" si="0"/>
        <v>0.23699999999999999</v>
      </c>
      <c r="N99" s="791"/>
      <c r="O99" s="530"/>
      <c r="P99" s="99">
        <v>0.14000000000000001</v>
      </c>
      <c r="Q99" s="794"/>
      <c r="R99" s="99">
        <v>1</v>
      </c>
      <c r="S99" s="530"/>
      <c r="T99" s="530"/>
      <c r="U99" s="31"/>
      <c r="V99" s="31"/>
      <c r="W99" s="795"/>
      <c r="X99" s="9"/>
    </row>
    <row r="100" spans="1:24" ht="12.9" hidden="1" customHeight="1" outlineLevel="1" x14ac:dyDescent="0.35">
      <c r="A100" s="7"/>
      <c r="B100" s="8"/>
      <c r="C100" s="18"/>
      <c r="D100" s="18"/>
      <c r="E100" s="18"/>
      <c r="F100" s="37"/>
      <c r="G100" s="791"/>
      <c r="H100" s="792" t="s">
        <v>142</v>
      </c>
      <c r="I100" s="137">
        <v>300</v>
      </c>
      <c r="J100" s="793">
        <v>0.75</v>
      </c>
      <c r="K100" s="101">
        <v>0.01</v>
      </c>
      <c r="L100" s="530"/>
      <c r="M100" s="796">
        <f t="shared" si="0"/>
        <v>0.23699999999999999</v>
      </c>
      <c r="N100" s="791"/>
      <c r="O100" s="530"/>
      <c r="P100" s="99">
        <v>0.12</v>
      </c>
      <c r="Q100" s="794"/>
      <c r="R100" s="99">
        <v>1</v>
      </c>
      <c r="S100" s="530"/>
      <c r="T100" s="530"/>
      <c r="U100" s="31"/>
      <c r="V100" s="31"/>
      <c r="W100" s="795"/>
      <c r="X100" s="9"/>
    </row>
    <row r="101" spans="1:24" ht="12.9" hidden="1" customHeight="1" outlineLevel="1" x14ac:dyDescent="0.35">
      <c r="A101" s="7"/>
      <c r="B101" s="8"/>
      <c r="C101" s="18"/>
      <c r="D101" s="18"/>
      <c r="E101" s="18"/>
      <c r="F101" s="34"/>
      <c r="G101" s="791"/>
      <c r="H101" s="792" t="s">
        <v>143</v>
      </c>
      <c r="I101" s="137">
        <v>300</v>
      </c>
      <c r="J101" s="793">
        <v>0.75</v>
      </c>
      <c r="K101" s="101">
        <v>0.01</v>
      </c>
      <c r="L101" s="530"/>
      <c r="M101" s="796">
        <f t="shared" si="0"/>
        <v>0.23699999999999999</v>
      </c>
      <c r="N101" s="791"/>
      <c r="O101" s="530"/>
      <c r="P101" s="99">
        <v>0.23</v>
      </c>
      <c r="Q101" s="794"/>
      <c r="R101" s="99">
        <v>1</v>
      </c>
      <c r="S101" s="530"/>
      <c r="T101" s="530"/>
      <c r="U101" s="31"/>
      <c r="V101" s="31"/>
      <c r="W101" s="795"/>
      <c r="X101" s="9"/>
    </row>
    <row r="102" spans="1:24" ht="12.9" hidden="1" customHeight="1" outlineLevel="1" x14ac:dyDescent="0.35">
      <c r="A102" s="7"/>
      <c r="B102" s="8"/>
      <c r="C102" s="18"/>
      <c r="D102" s="18"/>
      <c r="E102" s="18"/>
      <c r="F102" s="34"/>
      <c r="G102" s="791"/>
      <c r="H102" s="792" t="s">
        <v>144</v>
      </c>
      <c r="I102" s="137">
        <v>325</v>
      </c>
      <c r="J102" s="793">
        <v>1</v>
      </c>
      <c r="K102" s="101">
        <v>0.01</v>
      </c>
      <c r="L102" s="530"/>
      <c r="M102" s="796">
        <f t="shared" si="0"/>
        <v>0.23699999999999999</v>
      </c>
      <c r="N102" s="791"/>
      <c r="O102" s="530"/>
      <c r="P102" s="99">
        <v>0.32</v>
      </c>
      <c r="Q102" s="794"/>
      <c r="R102" s="99">
        <v>1</v>
      </c>
      <c r="S102" s="530"/>
      <c r="T102" s="530"/>
      <c r="U102" s="31"/>
      <c r="V102" s="31"/>
      <c r="W102" s="795"/>
      <c r="X102" s="9"/>
    </row>
    <row r="103" spans="1:24" ht="12.9" hidden="1" customHeight="1" outlineLevel="1" x14ac:dyDescent="0.35">
      <c r="A103" s="7"/>
      <c r="B103" s="8"/>
      <c r="C103" s="18"/>
      <c r="D103" s="18"/>
      <c r="E103" s="18"/>
      <c r="F103" s="34"/>
      <c r="G103" s="791"/>
      <c r="H103" s="792" t="s">
        <v>145</v>
      </c>
      <c r="I103" s="137">
        <v>350</v>
      </c>
      <c r="J103" s="793">
        <v>1.5</v>
      </c>
      <c r="K103" s="101">
        <v>0.01</v>
      </c>
      <c r="L103" s="530"/>
      <c r="M103" s="796">
        <f t="shared" si="0"/>
        <v>0.23699999999999999</v>
      </c>
      <c r="N103" s="791"/>
      <c r="O103" s="530"/>
      <c r="P103" s="99">
        <v>0.42</v>
      </c>
      <c r="Q103" s="794"/>
      <c r="R103" s="99">
        <v>1</v>
      </c>
      <c r="S103" s="530"/>
      <c r="T103" s="530"/>
      <c r="U103" s="31"/>
      <c r="V103" s="31"/>
      <c r="W103" s="795"/>
      <c r="X103" s="9"/>
    </row>
    <row r="104" spans="1:24" ht="12.9" hidden="1" customHeight="1" outlineLevel="1" x14ac:dyDescent="0.35">
      <c r="A104" s="7"/>
      <c r="B104" s="8"/>
      <c r="C104" s="18"/>
      <c r="D104" s="18"/>
      <c r="E104" s="18"/>
      <c r="F104" s="34"/>
      <c r="G104" s="791"/>
      <c r="H104" s="792" t="s">
        <v>146</v>
      </c>
      <c r="I104" s="137">
        <v>50</v>
      </c>
      <c r="J104" s="793">
        <v>4.5</v>
      </c>
      <c r="K104" s="101">
        <v>0.01</v>
      </c>
      <c r="L104" s="530"/>
      <c r="M104" s="796">
        <f t="shared" si="0"/>
        <v>0.23699999999999999</v>
      </c>
      <c r="N104" s="791"/>
      <c r="O104" s="530"/>
      <c r="P104" s="99">
        <v>0.51</v>
      </c>
      <c r="Q104" s="794"/>
      <c r="R104" s="99">
        <v>1</v>
      </c>
      <c r="S104" s="530"/>
      <c r="T104" s="530"/>
      <c r="U104" s="31"/>
      <c r="V104" s="31"/>
      <c r="W104" s="795"/>
      <c r="X104" s="9"/>
    </row>
    <row r="105" spans="1:24" ht="12.9" hidden="1" customHeight="1" outlineLevel="1" x14ac:dyDescent="0.35">
      <c r="A105" s="7"/>
      <c r="B105" s="8"/>
      <c r="C105" s="18"/>
      <c r="D105" s="18"/>
      <c r="E105" s="18"/>
      <c r="F105" s="34"/>
      <c r="G105" s="791"/>
      <c r="H105" s="792" t="s">
        <v>147</v>
      </c>
      <c r="I105" s="137">
        <v>50</v>
      </c>
      <c r="J105" s="793">
        <v>4.5</v>
      </c>
      <c r="K105" s="101">
        <v>0.01</v>
      </c>
      <c r="L105" s="530"/>
      <c r="M105" s="796">
        <f t="shared" si="0"/>
        <v>0.23699999999999999</v>
      </c>
      <c r="N105" s="791"/>
      <c r="O105" s="530"/>
      <c r="P105" s="99">
        <v>0.6</v>
      </c>
      <c r="Q105" s="794"/>
      <c r="R105" s="99">
        <v>1</v>
      </c>
      <c r="S105" s="530"/>
      <c r="T105" s="530"/>
      <c r="U105" s="31"/>
      <c r="V105" s="31"/>
      <c r="W105" s="795"/>
      <c r="X105" s="9"/>
    </row>
    <row r="106" spans="1:24" ht="12.9" hidden="1" customHeight="1" outlineLevel="1" x14ac:dyDescent="0.35">
      <c r="A106" s="7"/>
      <c r="B106" s="8"/>
      <c r="C106" s="18"/>
      <c r="D106" s="18"/>
      <c r="E106" s="18"/>
      <c r="F106" s="27"/>
      <c r="G106" s="791" t="s">
        <v>1178</v>
      </c>
      <c r="H106" s="792" t="s">
        <v>390</v>
      </c>
      <c r="I106" s="137">
        <v>50</v>
      </c>
      <c r="J106" s="793">
        <v>4.5</v>
      </c>
      <c r="K106" s="101">
        <v>0.01</v>
      </c>
      <c r="L106" s="530"/>
      <c r="M106" s="796">
        <f t="shared" si="0"/>
        <v>0.23699999999999999</v>
      </c>
      <c r="N106" s="791"/>
      <c r="O106" s="530"/>
      <c r="P106" s="99">
        <v>0.42</v>
      </c>
      <c r="Q106" s="794"/>
      <c r="R106" s="99">
        <v>1</v>
      </c>
      <c r="S106" s="530"/>
      <c r="T106" s="530"/>
      <c r="U106" s="31"/>
      <c r="V106" s="31"/>
      <c r="W106" s="795"/>
      <c r="X106" s="9"/>
    </row>
    <row r="107" spans="1:24" ht="12.9" hidden="1" customHeight="1" outlineLevel="1" x14ac:dyDescent="0.35">
      <c r="A107" s="7"/>
      <c r="B107" s="8"/>
      <c r="C107" s="18"/>
      <c r="D107" s="18"/>
      <c r="E107" s="18"/>
      <c r="F107" s="27"/>
      <c r="G107" s="791"/>
      <c r="H107" s="792" t="s">
        <v>139</v>
      </c>
      <c r="I107" s="137">
        <v>100</v>
      </c>
      <c r="J107" s="793">
        <v>2.2000000000000002</v>
      </c>
      <c r="K107" s="101">
        <v>0.01</v>
      </c>
      <c r="L107" s="530"/>
      <c r="M107" s="796">
        <f t="shared" si="0"/>
        <v>0.23699999999999999</v>
      </c>
      <c r="N107" s="791"/>
      <c r="O107" s="530"/>
      <c r="P107" s="99">
        <v>0.42</v>
      </c>
      <c r="Q107" s="794"/>
      <c r="R107" s="99">
        <v>1</v>
      </c>
      <c r="S107" s="530"/>
      <c r="T107" s="530"/>
      <c r="U107" s="31"/>
      <c r="V107" s="31"/>
      <c r="W107" s="795"/>
      <c r="X107" s="9"/>
    </row>
    <row r="108" spans="1:24" ht="12.9" hidden="1" customHeight="1" outlineLevel="1" x14ac:dyDescent="0.35">
      <c r="A108" s="7"/>
      <c r="B108" s="8"/>
      <c r="C108" s="18"/>
      <c r="D108" s="18"/>
      <c r="E108" s="18"/>
      <c r="F108" s="27"/>
      <c r="G108" s="791"/>
      <c r="H108" s="792" t="s">
        <v>140</v>
      </c>
      <c r="I108" s="137">
        <v>100</v>
      </c>
      <c r="J108" s="793">
        <v>2.2000000000000002</v>
      </c>
      <c r="K108" s="101">
        <v>0.01</v>
      </c>
      <c r="L108" s="530"/>
      <c r="M108" s="796">
        <f t="shared" si="0"/>
        <v>0.23699999999999999</v>
      </c>
      <c r="N108" s="791"/>
      <c r="O108" s="530"/>
      <c r="P108" s="99">
        <v>0.32</v>
      </c>
      <c r="Q108" s="794"/>
      <c r="R108" s="99">
        <v>1</v>
      </c>
      <c r="S108" s="530"/>
      <c r="T108" s="530"/>
      <c r="U108" s="31"/>
      <c r="V108" s="31"/>
      <c r="W108" s="795"/>
      <c r="X108" s="9"/>
    </row>
    <row r="109" spans="1:24" ht="12.9" hidden="1" customHeight="1" outlineLevel="1" x14ac:dyDescent="0.35">
      <c r="A109" s="7"/>
      <c r="B109" s="8"/>
      <c r="C109" s="18"/>
      <c r="D109" s="18"/>
      <c r="E109" s="18"/>
      <c r="F109" s="27"/>
      <c r="G109" s="791"/>
      <c r="H109" s="792" t="s">
        <v>141</v>
      </c>
      <c r="I109" s="137">
        <v>150</v>
      </c>
      <c r="J109" s="793">
        <v>1.8</v>
      </c>
      <c r="K109" s="101">
        <v>0.01</v>
      </c>
      <c r="L109" s="530"/>
      <c r="M109" s="796">
        <f t="shared" si="0"/>
        <v>0.23699999999999999</v>
      </c>
      <c r="N109" s="791"/>
      <c r="O109" s="530"/>
      <c r="P109" s="99">
        <v>0.14000000000000001</v>
      </c>
      <c r="Q109" s="794"/>
      <c r="R109" s="99">
        <v>1</v>
      </c>
      <c r="S109" s="530"/>
      <c r="T109" s="530"/>
      <c r="U109" s="31"/>
      <c r="V109" s="31"/>
      <c r="W109" s="795"/>
      <c r="X109" s="9"/>
    </row>
    <row r="110" spans="1:24" ht="12.9" hidden="1" customHeight="1" outlineLevel="1" x14ac:dyDescent="0.35">
      <c r="A110" s="7"/>
      <c r="B110" s="8"/>
      <c r="C110" s="18"/>
      <c r="D110" s="18"/>
      <c r="E110" s="18"/>
      <c r="F110" s="37"/>
      <c r="G110" s="791"/>
      <c r="H110" s="792" t="s">
        <v>142</v>
      </c>
      <c r="I110" s="137">
        <v>300</v>
      </c>
      <c r="J110" s="793">
        <v>0.75</v>
      </c>
      <c r="K110" s="101">
        <v>0.01</v>
      </c>
      <c r="L110" s="530"/>
      <c r="M110" s="796">
        <f t="shared" si="0"/>
        <v>0.23699999999999999</v>
      </c>
      <c r="N110" s="791"/>
      <c r="O110" s="530"/>
      <c r="P110" s="99">
        <v>0.12</v>
      </c>
      <c r="Q110" s="794"/>
      <c r="R110" s="99">
        <v>1</v>
      </c>
      <c r="S110" s="530"/>
      <c r="T110" s="530"/>
      <c r="U110" s="31"/>
      <c r="V110" s="31"/>
      <c r="W110" s="795"/>
      <c r="X110" s="9"/>
    </row>
    <row r="111" spans="1:24" ht="12.9" hidden="1" customHeight="1" outlineLevel="1" x14ac:dyDescent="0.35">
      <c r="A111" s="7"/>
      <c r="B111" s="8"/>
      <c r="C111" s="18"/>
      <c r="D111" s="18"/>
      <c r="E111" s="18"/>
      <c r="F111" s="34"/>
      <c r="G111" s="791"/>
      <c r="H111" s="792" t="s">
        <v>143</v>
      </c>
      <c r="I111" s="137">
        <v>300</v>
      </c>
      <c r="J111" s="793">
        <v>0.75</v>
      </c>
      <c r="K111" s="101">
        <v>0.01</v>
      </c>
      <c r="L111" s="530"/>
      <c r="M111" s="796">
        <f t="shared" si="0"/>
        <v>0.23699999999999999</v>
      </c>
      <c r="N111" s="791"/>
      <c r="O111" s="530"/>
      <c r="P111" s="99">
        <v>0.23</v>
      </c>
      <c r="Q111" s="794"/>
      <c r="R111" s="99">
        <v>1</v>
      </c>
      <c r="S111" s="530"/>
      <c r="T111" s="530"/>
      <c r="U111" s="31"/>
      <c r="V111" s="31"/>
      <c r="W111" s="795"/>
      <c r="X111" s="9"/>
    </row>
    <row r="112" spans="1:24" ht="12.9" hidden="1" customHeight="1" outlineLevel="1" x14ac:dyDescent="0.35">
      <c r="A112" s="7"/>
      <c r="B112" s="8"/>
      <c r="C112" s="18"/>
      <c r="D112" s="18"/>
      <c r="E112" s="18"/>
      <c r="F112" s="34"/>
      <c r="G112" s="791"/>
      <c r="H112" s="792" t="s">
        <v>144</v>
      </c>
      <c r="I112" s="137">
        <v>325</v>
      </c>
      <c r="J112" s="793">
        <v>1</v>
      </c>
      <c r="K112" s="101">
        <v>0.01</v>
      </c>
      <c r="L112" s="530"/>
      <c r="M112" s="796">
        <f t="shared" si="0"/>
        <v>0.23699999999999999</v>
      </c>
      <c r="N112" s="791"/>
      <c r="O112" s="530"/>
      <c r="P112" s="99">
        <v>0.32</v>
      </c>
      <c r="Q112" s="794"/>
      <c r="R112" s="99">
        <v>1</v>
      </c>
      <c r="S112" s="530"/>
      <c r="T112" s="530"/>
      <c r="U112" s="31"/>
      <c r="V112" s="31"/>
      <c r="W112" s="795"/>
      <c r="X112" s="9"/>
    </row>
    <row r="113" spans="1:24" ht="12.9" hidden="1" customHeight="1" outlineLevel="1" x14ac:dyDescent="0.35">
      <c r="A113" s="7"/>
      <c r="B113" s="8"/>
      <c r="C113" s="18"/>
      <c r="D113" s="18"/>
      <c r="E113" s="18"/>
      <c r="F113" s="34"/>
      <c r="G113" s="791"/>
      <c r="H113" s="792" t="s">
        <v>145</v>
      </c>
      <c r="I113" s="137">
        <v>350</v>
      </c>
      <c r="J113" s="793">
        <v>1.5</v>
      </c>
      <c r="K113" s="101">
        <v>0.01</v>
      </c>
      <c r="L113" s="530"/>
      <c r="M113" s="796">
        <f t="shared" si="0"/>
        <v>0.23699999999999999</v>
      </c>
      <c r="N113" s="791"/>
      <c r="O113" s="530"/>
      <c r="P113" s="99">
        <v>0.42</v>
      </c>
      <c r="Q113" s="794"/>
      <c r="R113" s="99">
        <v>1</v>
      </c>
      <c r="S113" s="530"/>
      <c r="T113" s="530"/>
      <c r="U113" s="31"/>
      <c r="V113" s="31"/>
      <c r="W113" s="795"/>
      <c r="X113" s="9"/>
    </row>
    <row r="114" spans="1:24" ht="12.9" hidden="1" customHeight="1" outlineLevel="1" x14ac:dyDescent="0.35">
      <c r="A114" s="7"/>
      <c r="B114" s="8"/>
      <c r="C114" s="18"/>
      <c r="D114" s="18"/>
      <c r="E114" s="18"/>
      <c r="F114" s="34"/>
      <c r="G114" s="791"/>
      <c r="H114" s="792" t="s">
        <v>146</v>
      </c>
      <c r="I114" s="137">
        <v>50</v>
      </c>
      <c r="J114" s="793">
        <v>4.5</v>
      </c>
      <c r="K114" s="101">
        <v>0.01</v>
      </c>
      <c r="L114" s="530"/>
      <c r="M114" s="796">
        <f t="shared" si="0"/>
        <v>0.23699999999999999</v>
      </c>
      <c r="N114" s="791"/>
      <c r="O114" s="530"/>
      <c r="P114" s="99">
        <v>0.51</v>
      </c>
      <c r="Q114" s="794"/>
      <c r="R114" s="99">
        <v>1</v>
      </c>
      <c r="S114" s="530"/>
      <c r="T114" s="530"/>
      <c r="U114" s="31"/>
      <c r="V114" s="31"/>
      <c r="W114" s="795"/>
      <c r="X114" s="9"/>
    </row>
    <row r="115" spans="1:24" ht="12.9" hidden="1" customHeight="1" outlineLevel="1" x14ac:dyDescent="0.35">
      <c r="A115" s="7"/>
      <c r="B115" s="8"/>
      <c r="C115" s="18"/>
      <c r="D115" s="18"/>
      <c r="E115" s="18"/>
      <c r="F115" s="34"/>
      <c r="G115" s="791"/>
      <c r="H115" s="792" t="s">
        <v>147</v>
      </c>
      <c r="I115" s="137">
        <v>50</v>
      </c>
      <c r="J115" s="793">
        <v>4.5</v>
      </c>
      <c r="K115" s="101">
        <v>0.01</v>
      </c>
      <c r="L115" s="530"/>
      <c r="M115" s="796">
        <f t="shared" si="0"/>
        <v>0.23699999999999999</v>
      </c>
      <c r="N115" s="791"/>
      <c r="O115" s="530"/>
      <c r="P115" s="99">
        <v>0.6</v>
      </c>
      <c r="Q115" s="794"/>
      <c r="R115" s="99">
        <v>1</v>
      </c>
      <c r="S115" s="530"/>
      <c r="T115" s="530"/>
      <c r="U115" s="31"/>
      <c r="V115" s="31"/>
      <c r="W115" s="795"/>
      <c r="X115" s="9"/>
    </row>
    <row r="116" spans="1:24" ht="12.9" hidden="1" customHeight="1" outlineLevel="1" x14ac:dyDescent="0.35">
      <c r="A116" s="7"/>
      <c r="B116" s="8"/>
      <c r="C116" s="18"/>
      <c r="D116" s="18"/>
      <c r="E116" s="18"/>
      <c r="F116" s="27"/>
      <c r="G116" s="791" t="s">
        <v>1179</v>
      </c>
      <c r="H116" s="792" t="s">
        <v>390</v>
      </c>
      <c r="I116" s="137">
        <v>50</v>
      </c>
      <c r="J116" s="793">
        <v>4.5</v>
      </c>
      <c r="K116" s="101">
        <v>0.01</v>
      </c>
      <c r="L116" s="530"/>
      <c r="M116" s="796">
        <f t="shared" si="0"/>
        <v>0.23699999999999999</v>
      </c>
      <c r="N116" s="791"/>
      <c r="O116" s="530"/>
      <c r="P116" s="99">
        <v>0.42</v>
      </c>
      <c r="Q116" s="794"/>
      <c r="R116" s="99">
        <v>1</v>
      </c>
      <c r="S116" s="530"/>
      <c r="T116" s="530"/>
      <c r="U116" s="31"/>
      <c r="V116" s="31"/>
      <c r="W116" s="795"/>
      <c r="X116" s="9"/>
    </row>
    <row r="117" spans="1:24" ht="12.9" hidden="1" customHeight="1" outlineLevel="1" x14ac:dyDescent="0.35">
      <c r="A117" s="7"/>
      <c r="B117" s="8"/>
      <c r="C117" s="18"/>
      <c r="D117" s="18"/>
      <c r="E117" s="18"/>
      <c r="F117" s="27"/>
      <c r="G117" s="791"/>
      <c r="H117" s="792" t="s">
        <v>139</v>
      </c>
      <c r="I117" s="137">
        <v>100</v>
      </c>
      <c r="J117" s="793">
        <v>2.2000000000000002</v>
      </c>
      <c r="K117" s="101">
        <v>0.01</v>
      </c>
      <c r="L117" s="530"/>
      <c r="M117" s="796">
        <f t="shared" si="0"/>
        <v>0.23699999999999999</v>
      </c>
      <c r="N117" s="791"/>
      <c r="O117" s="530"/>
      <c r="P117" s="99">
        <v>0.42</v>
      </c>
      <c r="Q117" s="794"/>
      <c r="R117" s="99">
        <v>1</v>
      </c>
      <c r="S117" s="530"/>
      <c r="T117" s="530"/>
      <c r="U117" s="31"/>
      <c r="V117" s="31"/>
      <c r="W117" s="795"/>
      <c r="X117" s="9"/>
    </row>
    <row r="118" spans="1:24" ht="12.9" hidden="1" customHeight="1" outlineLevel="1" x14ac:dyDescent="0.35">
      <c r="A118" s="7"/>
      <c r="B118" s="8"/>
      <c r="C118" s="18"/>
      <c r="D118" s="18"/>
      <c r="E118" s="18"/>
      <c r="F118" s="27"/>
      <c r="G118" s="791"/>
      <c r="H118" s="792" t="s">
        <v>140</v>
      </c>
      <c r="I118" s="137">
        <v>100</v>
      </c>
      <c r="J118" s="793">
        <v>2.2000000000000002</v>
      </c>
      <c r="K118" s="101">
        <v>0.01</v>
      </c>
      <c r="L118" s="530"/>
      <c r="M118" s="796">
        <f t="shared" si="0"/>
        <v>0.23699999999999999</v>
      </c>
      <c r="N118" s="791"/>
      <c r="O118" s="530"/>
      <c r="P118" s="99">
        <v>0.32</v>
      </c>
      <c r="Q118" s="794"/>
      <c r="R118" s="99">
        <v>1</v>
      </c>
      <c r="S118" s="530"/>
      <c r="T118" s="530"/>
      <c r="U118" s="31"/>
      <c r="V118" s="31"/>
      <c r="W118" s="795"/>
      <c r="X118" s="9"/>
    </row>
    <row r="119" spans="1:24" ht="12.9" hidden="1" customHeight="1" outlineLevel="1" x14ac:dyDescent="0.35">
      <c r="A119" s="7"/>
      <c r="B119" s="8"/>
      <c r="C119" s="18"/>
      <c r="D119" s="18"/>
      <c r="E119" s="18"/>
      <c r="F119" s="27"/>
      <c r="G119" s="791"/>
      <c r="H119" s="792" t="s">
        <v>141</v>
      </c>
      <c r="I119" s="137">
        <v>150</v>
      </c>
      <c r="J119" s="793">
        <v>1.8</v>
      </c>
      <c r="K119" s="101">
        <v>0.01</v>
      </c>
      <c r="L119" s="530"/>
      <c r="M119" s="796">
        <f t="shared" si="0"/>
        <v>0.23699999999999999</v>
      </c>
      <c r="N119" s="791"/>
      <c r="O119" s="530"/>
      <c r="P119" s="99">
        <v>0.14000000000000001</v>
      </c>
      <c r="Q119" s="794"/>
      <c r="R119" s="99">
        <v>1</v>
      </c>
      <c r="S119" s="530"/>
      <c r="T119" s="530"/>
      <c r="U119" s="31"/>
      <c r="V119" s="31"/>
      <c r="W119" s="795"/>
      <c r="X119" s="9"/>
    </row>
    <row r="120" spans="1:24" ht="12.9" hidden="1" customHeight="1" outlineLevel="1" x14ac:dyDescent="0.35">
      <c r="A120" s="7"/>
      <c r="B120" s="8"/>
      <c r="C120" s="18"/>
      <c r="D120" s="18"/>
      <c r="E120" s="18"/>
      <c r="F120" s="37"/>
      <c r="G120" s="791"/>
      <c r="H120" s="792" t="s">
        <v>142</v>
      </c>
      <c r="I120" s="137">
        <v>300</v>
      </c>
      <c r="J120" s="793">
        <v>0.75</v>
      </c>
      <c r="K120" s="101">
        <v>0.01</v>
      </c>
      <c r="L120" s="530"/>
      <c r="M120" s="796">
        <f t="shared" si="0"/>
        <v>0.23699999999999999</v>
      </c>
      <c r="N120" s="791"/>
      <c r="O120" s="530"/>
      <c r="P120" s="99">
        <v>0.12</v>
      </c>
      <c r="Q120" s="794"/>
      <c r="R120" s="99">
        <v>1</v>
      </c>
      <c r="S120" s="530"/>
      <c r="T120" s="530"/>
      <c r="U120" s="31"/>
      <c r="V120" s="31"/>
      <c r="W120" s="795"/>
      <c r="X120" s="9"/>
    </row>
    <row r="121" spans="1:24" ht="12.9" hidden="1" customHeight="1" outlineLevel="1" x14ac:dyDescent="0.35">
      <c r="A121" s="7"/>
      <c r="B121" s="8"/>
      <c r="C121" s="18"/>
      <c r="D121" s="18"/>
      <c r="E121" s="18"/>
      <c r="F121" s="34"/>
      <c r="G121" s="791"/>
      <c r="H121" s="792" t="s">
        <v>143</v>
      </c>
      <c r="I121" s="137">
        <v>300</v>
      </c>
      <c r="J121" s="793">
        <v>0.75</v>
      </c>
      <c r="K121" s="101">
        <v>0.01</v>
      </c>
      <c r="L121" s="530"/>
      <c r="M121" s="796">
        <f t="shared" si="0"/>
        <v>0.23699999999999999</v>
      </c>
      <c r="N121" s="791"/>
      <c r="O121" s="530"/>
      <c r="P121" s="99">
        <v>0.23</v>
      </c>
      <c r="Q121" s="794"/>
      <c r="R121" s="99">
        <v>1</v>
      </c>
      <c r="S121" s="530"/>
      <c r="T121" s="530"/>
      <c r="U121" s="31"/>
      <c r="V121" s="31"/>
      <c r="W121" s="795"/>
      <c r="X121" s="9"/>
    </row>
    <row r="122" spans="1:24" ht="12.9" hidden="1" customHeight="1" outlineLevel="1" x14ac:dyDescent="0.35">
      <c r="A122" s="7"/>
      <c r="B122" s="8"/>
      <c r="C122" s="18"/>
      <c r="D122" s="18"/>
      <c r="E122" s="18"/>
      <c r="F122" s="34"/>
      <c r="G122" s="791"/>
      <c r="H122" s="792" t="s">
        <v>144</v>
      </c>
      <c r="I122" s="137">
        <v>325</v>
      </c>
      <c r="J122" s="793">
        <v>1</v>
      </c>
      <c r="K122" s="101">
        <v>0.01</v>
      </c>
      <c r="L122" s="530"/>
      <c r="M122" s="796">
        <f t="shared" si="0"/>
        <v>0.23699999999999999</v>
      </c>
      <c r="N122" s="791"/>
      <c r="O122" s="530"/>
      <c r="P122" s="99">
        <v>0.32</v>
      </c>
      <c r="Q122" s="794"/>
      <c r="R122" s="99">
        <v>1</v>
      </c>
      <c r="S122" s="530"/>
      <c r="T122" s="530"/>
      <c r="U122" s="31"/>
      <c r="V122" s="31"/>
      <c r="W122" s="795"/>
      <c r="X122" s="9"/>
    </row>
    <row r="123" spans="1:24" ht="12.9" hidden="1" customHeight="1" outlineLevel="1" x14ac:dyDescent="0.35">
      <c r="A123" s="7"/>
      <c r="B123" s="8"/>
      <c r="C123" s="18"/>
      <c r="D123" s="18"/>
      <c r="E123" s="18"/>
      <c r="F123" s="34"/>
      <c r="G123" s="791"/>
      <c r="H123" s="792" t="s">
        <v>145</v>
      </c>
      <c r="I123" s="137">
        <v>350</v>
      </c>
      <c r="J123" s="793">
        <v>1.5</v>
      </c>
      <c r="K123" s="101">
        <v>0.01</v>
      </c>
      <c r="L123" s="530"/>
      <c r="M123" s="796">
        <f t="shared" si="0"/>
        <v>0.23699999999999999</v>
      </c>
      <c r="N123" s="791"/>
      <c r="O123" s="530"/>
      <c r="P123" s="99">
        <v>0.42</v>
      </c>
      <c r="Q123" s="794"/>
      <c r="R123" s="99">
        <v>1</v>
      </c>
      <c r="S123" s="530"/>
      <c r="T123" s="530"/>
      <c r="U123" s="31"/>
      <c r="V123" s="31"/>
      <c r="W123" s="795"/>
      <c r="X123" s="9"/>
    </row>
    <row r="124" spans="1:24" ht="12.9" hidden="1" customHeight="1" outlineLevel="1" x14ac:dyDescent="0.35">
      <c r="A124" s="7"/>
      <c r="B124" s="8"/>
      <c r="C124" s="18"/>
      <c r="D124" s="18"/>
      <c r="E124" s="18"/>
      <c r="F124" s="34"/>
      <c r="G124" s="791"/>
      <c r="H124" s="792" t="s">
        <v>146</v>
      </c>
      <c r="I124" s="137">
        <v>50</v>
      </c>
      <c r="J124" s="793">
        <v>4.5</v>
      </c>
      <c r="K124" s="101">
        <v>0.01</v>
      </c>
      <c r="L124" s="530"/>
      <c r="M124" s="796">
        <f t="shared" si="0"/>
        <v>0.23699999999999999</v>
      </c>
      <c r="N124" s="791"/>
      <c r="O124" s="530"/>
      <c r="P124" s="99">
        <v>0.51</v>
      </c>
      <c r="Q124" s="794"/>
      <c r="R124" s="99">
        <v>1</v>
      </c>
      <c r="S124" s="530"/>
      <c r="T124" s="530"/>
      <c r="U124" s="31"/>
      <c r="V124" s="31"/>
      <c r="W124" s="795"/>
      <c r="X124" s="9"/>
    </row>
    <row r="125" spans="1:24" ht="12.9" hidden="1" customHeight="1" outlineLevel="1" x14ac:dyDescent="0.35">
      <c r="A125" s="7"/>
      <c r="B125" s="8"/>
      <c r="C125" s="18"/>
      <c r="D125" s="18"/>
      <c r="E125" s="18"/>
      <c r="F125" s="34"/>
      <c r="G125" s="791"/>
      <c r="H125" s="792" t="s">
        <v>147</v>
      </c>
      <c r="I125" s="137">
        <v>50</v>
      </c>
      <c r="J125" s="793">
        <v>4.5</v>
      </c>
      <c r="K125" s="101">
        <v>0.01</v>
      </c>
      <c r="L125" s="530"/>
      <c r="M125" s="796">
        <f t="shared" si="0"/>
        <v>0.23699999999999999</v>
      </c>
      <c r="N125" s="791"/>
      <c r="O125" s="530"/>
      <c r="P125" s="99">
        <v>0.6</v>
      </c>
      <c r="Q125" s="794"/>
      <c r="R125" s="99">
        <v>1</v>
      </c>
      <c r="S125" s="530"/>
      <c r="T125" s="530"/>
      <c r="U125" s="31"/>
      <c r="V125" s="31"/>
      <c r="W125" s="795"/>
      <c r="X125" s="9"/>
    </row>
    <row r="126" spans="1:24" ht="12.9" hidden="1" customHeight="1" outlineLevel="1" x14ac:dyDescent="0.35">
      <c r="A126" s="7"/>
      <c r="B126" s="8"/>
      <c r="C126" s="18"/>
      <c r="D126" s="18"/>
      <c r="E126" s="18"/>
      <c r="F126" s="27"/>
      <c r="G126" s="791" t="s">
        <v>1180</v>
      </c>
      <c r="H126" s="792" t="s">
        <v>390</v>
      </c>
      <c r="I126" s="137">
        <v>50</v>
      </c>
      <c r="J126" s="793">
        <v>4.5</v>
      </c>
      <c r="K126" s="101">
        <v>0.01</v>
      </c>
      <c r="L126" s="530"/>
      <c r="M126" s="796">
        <f t="shared" si="0"/>
        <v>0.23699999999999999</v>
      </c>
      <c r="N126" s="791"/>
      <c r="O126" s="530"/>
      <c r="P126" s="99">
        <v>0.42</v>
      </c>
      <c r="Q126" s="794"/>
      <c r="R126" s="99">
        <v>1</v>
      </c>
      <c r="S126" s="530"/>
      <c r="T126" s="530"/>
      <c r="U126" s="31"/>
      <c r="V126" s="31"/>
      <c r="W126" s="795"/>
      <c r="X126" s="9"/>
    </row>
    <row r="127" spans="1:24" ht="12.9" hidden="1" customHeight="1" outlineLevel="1" x14ac:dyDescent="0.35">
      <c r="A127" s="7"/>
      <c r="B127" s="8"/>
      <c r="C127" s="18"/>
      <c r="D127" s="18"/>
      <c r="E127" s="18"/>
      <c r="F127" s="27"/>
      <c r="G127" s="791"/>
      <c r="H127" s="792" t="s">
        <v>139</v>
      </c>
      <c r="I127" s="137">
        <v>100</v>
      </c>
      <c r="J127" s="793">
        <v>2.2000000000000002</v>
      </c>
      <c r="K127" s="101">
        <v>0.01</v>
      </c>
      <c r="L127" s="530"/>
      <c r="M127" s="796">
        <f t="shared" si="0"/>
        <v>0.23699999999999999</v>
      </c>
      <c r="N127" s="791"/>
      <c r="O127" s="530"/>
      <c r="P127" s="99">
        <v>0.42</v>
      </c>
      <c r="Q127" s="794"/>
      <c r="R127" s="99">
        <v>1</v>
      </c>
      <c r="S127" s="530"/>
      <c r="T127" s="530"/>
      <c r="U127" s="31"/>
      <c r="V127" s="31"/>
      <c r="W127" s="795"/>
      <c r="X127" s="9"/>
    </row>
    <row r="128" spans="1:24" ht="12.9" hidden="1" customHeight="1" outlineLevel="1" x14ac:dyDescent="0.35">
      <c r="A128" s="7"/>
      <c r="B128" s="8"/>
      <c r="C128" s="18"/>
      <c r="D128" s="18"/>
      <c r="E128" s="18"/>
      <c r="F128" s="27"/>
      <c r="G128" s="791"/>
      <c r="H128" s="792" t="s">
        <v>140</v>
      </c>
      <c r="I128" s="137">
        <v>100</v>
      </c>
      <c r="J128" s="793">
        <v>2.2000000000000002</v>
      </c>
      <c r="K128" s="101">
        <v>0.01</v>
      </c>
      <c r="L128" s="530"/>
      <c r="M128" s="796">
        <f t="shared" si="0"/>
        <v>0.23699999999999999</v>
      </c>
      <c r="N128" s="791"/>
      <c r="O128" s="530"/>
      <c r="P128" s="99">
        <v>0.32</v>
      </c>
      <c r="Q128" s="794"/>
      <c r="R128" s="99">
        <v>1</v>
      </c>
      <c r="S128" s="530"/>
      <c r="T128" s="530"/>
      <c r="U128" s="31"/>
      <c r="V128" s="31"/>
      <c r="W128" s="795"/>
      <c r="X128" s="9"/>
    </row>
    <row r="129" spans="1:24" ht="12.9" hidden="1" customHeight="1" outlineLevel="1" x14ac:dyDescent="0.35">
      <c r="A129" s="7"/>
      <c r="B129" s="8"/>
      <c r="C129" s="18"/>
      <c r="D129" s="18"/>
      <c r="E129" s="18"/>
      <c r="F129" s="27"/>
      <c r="G129" s="791"/>
      <c r="H129" s="792" t="s">
        <v>141</v>
      </c>
      <c r="I129" s="137">
        <v>150</v>
      </c>
      <c r="J129" s="793">
        <v>1.8</v>
      </c>
      <c r="K129" s="101">
        <v>0.01</v>
      </c>
      <c r="L129" s="530"/>
      <c r="M129" s="796">
        <f t="shared" si="0"/>
        <v>0.23699999999999999</v>
      </c>
      <c r="N129" s="791"/>
      <c r="O129" s="530"/>
      <c r="P129" s="99">
        <v>0.14000000000000001</v>
      </c>
      <c r="Q129" s="794"/>
      <c r="R129" s="99">
        <v>1</v>
      </c>
      <c r="S129" s="530"/>
      <c r="T129" s="530"/>
      <c r="U129" s="31"/>
      <c r="V129" s="31"/>
      <c r="W129" s="795"/>
      <c r="X129" s="9"/>
    </row>
    <row r="130" spans="1:24" ht="12.9" hidden="1" customHeight="1" outlineLevel="1" x14ac:dyDescent="0.35">
      <c r="A130" s="7"/>
      <c r="B130" s="8"/>
      <c r="C130" s="18"/>
      <c r="D130" s="18"/>
      <c r="E130" s="18"/>
      <c r="F130" s="37"/>
      <c r="G130" s="791"/>
      <c r="H130" s="792" t="s">
        <v>142</v>
      </c>
      <c r="I130" s="137">
        <v>300</v>
      </c>
      <c r="J130" s="793">
        <v>0.75</v>
      </c>
      <c r="K130" s="101">
        <v>0.01</v>
      </c>
      <c r="L130" s="530"/>
      <c r="M130" s="796">
        <f t="shared" si="0"/>
        <v>0.23699999999999999</v>
      </c>
      <c r="N130" s="791"/>
      <c r="O130" s="530"/>
      <c r="P130" s="99">
        <v>0.12</v>
      </c>
      <c r="Q130" s="794"/>
      <c r="R130" s="99">
        <v>1</v>
      </c>
      <c r="S130" s="530"/>
      <c r="T130" s="530"/>
      <c r="U130" s="31"/>
      <c r="V130" s="31"/>
      <c r="W130" s="795"/>
      <c r="X130" s="9"/>
    </row>
    <row r="131" spans="1:24" ht="12.9" hidden="1" customHeight="1" outlineLevel="1" x14ac:dyDescent="0.35">
      <c r="A131" s="7"/>
      <c r="B131" s="8"/>
      <c r="C131" s="18"/>
      <c r="D131" s="18"/>
      <c r="E131" s="18"/>
      <c r="F131" s="34"/>
      <c r="G131" s="791"/>
      <c r="H131" s="792" t="s">
        <v>143</v>
      </c>
      <c r="I131" s="137">
        <v>300</v>
      </c>
      <c r="J131" s="793">
        <v>0.75</v>
      </c>
      <c r="K131" s="101">
        <v>0.01</v>
      </c>
      <c r="L131" s="530"/>
      <c r="M131" s="796">
        <f t="shared" ref="M131:M155" si="1">M130</f>
        <v>0.23699999999999999</v>
      </c>
      <c r="N131" s="791"/>
      <c r="O131" s="530"/>
      <c r="P131" s="99">
        <v>0.23</v>
      </c>
      <c r="Q131" s="794"/>
      <c r="R131" s="99">
        <v>1</v>
      </c>
      <c r="S131" s="530"/>
      <c r="T131" s="530"/>
      <c r="U131" s="31"/>
      <c r="V131" s="31"/>
      <c r="W131" s="795"/>
      <c r="X131" s="9"/>
    </row>
    <row r="132" spans="1:24" ht="12.9" hidden="1" customHeight="1" outlineLevel="1" x14ac:dyDescent="0.35">
      <c r="A132" s="7"/>
      <c r="B132" s="8"/>
      <c r="C132" s="18"/>
      <c r="D132" s="18"/>
      <c r="E132" s="18"/>
      <c r="F132" s="34"/>
      <c r="G132" s="791"/>
      <c r="H132" s="792" t="s">
        <v>144</v>
      </c>
      <c r="I132" s="137">
        <v>325</v>
      </c>
      <c r="J132" s="793">
        <v>1</v>
      </c>
      <c r="K132" s="101">
        <v>0.01</v>
      </c>
      <c r="L132" s="530"/>
      <c r="M132" s="796">
        <f t="shared" si="1"/>
        <v>0.23699999999999999</v>
      </c>
      <c r="N132" s="791"/>
      <c r="O132" s="530"/>
      <c r="P132" s="99">
        <v>0.32</v>
      </c>
      <c r="Q132" s="794"/>
      <c r="R132" s="99">
        <v>1</v>
      </c>
      <c r="S132" s="530"/>
      <c r="T132" s="530"/>
      <c r="U132" s="31"/>
      <c r="V132" s="31"/>
      <c r="W132" s="795"/>
      <c r="X132" s="9"/>
    </row>
    <row r="133" spans="1:24" ht="12.9" hidden="1" customHeight="1" outlineLevel="1" x14ac:dyDescent="0.35">
      <c r="A133" s="7"/>
      <c r="B133" s="8"/>
      <c r="C133" s="18"/>
      <c r="D133" s="18"/>
      <c r="E133" s="18"/>
      <c r="F133" s="34"/>
      <c r="G133" s="791"/>
      <c r="H133" s="792" t="s">
        <v>145</v>
      </c>
      <c r="I133" s="137">
        <v>350</v>
      </c>
      <c r="J133" s="793">
        <v>1.5</v>
      </c>
      <c r="K133" s="101">
        <v>0.01</v>
      </c>
      <c r="L133" s="530"/>
      <c r="M133" s="796">
        <f t="shared" si="1"/>
        <v>0.23699999999999999</v>
      </c>
      <c r="N133" s="791"/>
      <c r="O133" s="530"/>
      <c r="P133" s="99">
        <v>0.42</v>
      </c>
      <c r="Q133" s="794"/>
      <c r="R133" s="99">
        <v>1</v>
      </c>
      <c r="S133" s="530"/>
      <c r="T133" s="530"/>
      <c r="U133" s="31"/>
      <c r="V133" s="31"/>
      <c r="W133" s="795"/>
      <c r="X133" s="9"/>
    </row>
    <row r="134" spans="1:24" ht="12.9" hidden="1" customHeight="1" outlineLevel="1" x14ac:dyDescent="0.35">
      <c r="A134" s="7"/>
      <c r="B134" s="8"/>
      <c r="C134" s="18"/>
      <c r="D134" s="18"/>
      <c r="E134" s="18"/>
      <c r="F134" s="34"/>
      <c r="G134" s="791"/>
      <c r="H134" s="792" t="s">
        <v>146</v>
      </c>
      <c r="I134" s="137">
        <v>50</v>
      </c>
      <c r="J134" s="793">
        <v>4.5</v>
      </c>
      <c r="K134" s="101">
        <v>0.01</v>
      </c>
      <c r="L134" s="530"/>
      <c r="M134" s="796">
        <f t="shared" si="1"/>
        <v>0.23699999999999999</v>
      </c>
      <c r="N134" s="791"/>
      <c r="O134" s="530"/>
      <c r="P134" s="99">
        <v>0.51</v>
      </c>
      <c r="Q134" s="794"/>
      <c r="R134" s="99">
        <v>1</v>
      </c>
      <c r="S134" s="530"/>
      <c r="T134" s="530"/>
      <c r="U134" s="31"/>
      <c r="V134" s="31"/>
      <c r="W134" s="795"/>
      <c r="X134" s="9"/>
    </row>
    <row r="135" spans="1:24" ht="12.9" hidden="1" customHeight="1" outlineLevel="1" x14ac:dyDescent="0.35">
      <c r="A135" s="7"/>
      <c r="B135" s="8"/>
      <c r="C135" s="18"/>
      <c r="D135" s="18"/>
      <c r="E135" s="18"/>
      <c r="F135" s="34"/>
      <c r="G135" s="791"/>
      <c r="H135" s="792" t="s">
        <v>147</v>
      </c>
      <c r="I135" s="137">
        <v>50</v>
      </c>
      <c r="J135" s="793">
        <v>4.5</v>
      </c>
      <c r="K135" s="101">
        <v>0.01</v>
      </c>
      <c r="L135" s="530"/>
      <c r="M135" s="796">
        <f t="shared" si="1"/>
        <v>0.23699999999999999</v>
      </c>
      <c r="N135" s="791"/>
      <c r="O135" s="530"/>
      <c r="P135" s="99">
        <v>0.6</v>
      </c>
      <c r="Q135" s="794"/>
      <c r="R135" s="99">
        <v>1</v>
      </c>
      <c r="S135" s="530"/>
      <c r="T135" s="530"/>
      <c r="U135" s="31"/>
      <c r="V135" s="31"/>
      <c r="W135" s="795"/>
      <c r="X135" s="9"/>
    </row>
    <row r="136" spans="1:24" ht="12.9" hidden="1" customHeight="1" outlineLevel="1" x14ac:dyDescent="0.35">
      <c r="A136" s="7"/>
      <c r="B136" s="8"/>
      <c r="C136" s="18"/>
      <c r="D136" s="18"/>
      <c r="E136" s="18"/>
      <c r="F136" s="27"/>
      <c r="G136" s="791" t="s">
        <v>1181</v>
      </c>
      <c r="H136" s="792" t="s">
        <v>390</v>
      </c>
      <c r="I136" s="137">
        <v>50</v>
      </c>
      <c r="J136" s="793">
        <v>4.5</v>
      </c>
      <c r="K136" s="101">
        <v>0.01</v>
      </c>
      <c r="L136" s="530"/>
      <c r="M136" s="796">
        <f t="shared" si="1"/>
        <v>0.23699999999999999</v>
      </c>
      <c r="N136" s="791"/>
      <c r="O136" s="530"/>
      <c r="P136" s="99">
        <v>0.42</v>
      </c>
      <c r="Q136" s="794"/>
      <c r="R136" s="99">
        <v>1</v>
      </c>
      <c r="S136" s="530"/>
      <c r="T136" s="530"/>
      <c r="U136" s="31"/>
      <c r="V136" s="31"/>
      <c r="W136" s="795"/>
      <c r="X136" s="9"/>
    </row>
    <row r="137" spans="1:24" ht="12.9" hidden="1" customHeight="1" outlineLevel="1" x14ac:dyDescent="0.35">
      <c r="A137" s="7"/>
      <c r="B137" s="8"/>
      <c r="C137" s="18"/>
      <c r="D137" s="18"/>
      <c r="E137" s="18"/>
      <c r="F137" s="27"/>
      <c r="G137" s="791"/>
      <c r="H137" s="792" t="s">
        <v>139</v>
      </c>
      <c r="I137" s="137">
        <v>100</v>
      </c>
      <c r="J137" s="793">
        <v>2.2000000000000002</v>
      </c>
      <c r="K137" s="101">
        <v>0.01</v>
      </c>
      <c r="L137" s="530"/>
      <c r="M137" s="796">
        <f t="shared" si="1"/>
        <v>0.23699999999999999</v>
      </c>
      <c r="N137" s="791"/>
      <c r="O137" s="530"/>
      <c r="P137" s="99">
        <v>0.42</v>
      </c>
      <c r="Q137" s="794"/>
      <c r="R137" s="99">
        <v>1</v>
      </c>
      <c r="S137" s="530"/>
      <c r="T137" s="530"/>
      <c r="U137" s="31"/>
      <c r="V137" s="31"/>
      <c r="W137" s="795"/>
      <c r="X137" s="9"/>
    </row>
    <row r="138" spans="1:24" ht="12.9" hidden="1" customHeight="1" outlineLevel="1" x14ac:dyDescent="0.35">
      <c r="A138" s="7"/>
      <c r="B138" s="8"/>
      <c r="C138" s="18"/>
      <c r="D138" s="18"/>
      <c r="E138" s="18"/>
      <c r="F138" s="27"/>
      <c r="G138" s="791"/>
      <c r="H138" s="792" t="s">
        <v>140</v>
      </c>
      <c r="I138" s="137">
        <v>100</v>
      </c>
      <c r="J138" s="793">
        <v>2.2000000000000002</v>
      </c>
      <c r="K138" s="101">
        <v>0.01</v>
      </c>
      <c r="L138" s="530"/>
      <c r="M138" s="796">
        <f t="shared" si="1"/>
        <v>0.23699999999999999</v>
      </c>
      <c r="N138" s="791"/>
      <c r="O138" s="530"/>
      <c r="P138" s="99">
        <v>0.32</v>
      </c>
      <c r="Q138" s="794"/>
      <c r="R138" s="99">
        <v>1</v>
      </c>
      <c r="S138" s="530"/>
      <c r="T138" s="530"/>
      <c r="U138" s="31"/>
      <c r="V138" s="31"/>
      <c r="W138" s="795"/>
      <c r="X138" s="9"/>
    </row>
    <row r="139" spans="1:24" ht="12.9" hidden="1" customHeight="1" outlineLevel="1" x14ac:dyDescent="0.35">
      <c r="A139" s="7"/>
      <c r="B139" s="8"/>
      <c r="C139" s="18"/>
      <c r="D139" s="18"/>
      <c r="E139" s="18"/>
      <c r="F139" s="27"/>
      <c r="G139" s="791"/>
      <c r="H139" s="792" t="s">
        <v>141</v>
      </c>
      <c r="I139" s="137">
        <v>150</v>
      </c>
      <c r="J139" s="793">
        <v>1.8</v>
      </c>
      <c r="K139" s="101">
        <v>0.01</v>
      </c>
      <c r="L139" s="530"/>
      <c r="M139" s="796">
        <f t="shared" si="1"/>
        <v>0.23699999999999999</v>
      </c>
      <c r="N139" s="791"/>
      <c r="O139" s="530"/>
      <c r="P139" s="99">
        <v>0.14000000000000001</v>
      </c>
      <c r="Q139" s="794"/>
      <c r="R139" s="99">
        <v>1</v>
      </c>
      <c r="S139" s="530"/>
      <c r="T139" s="530"/>
      <c r="U139" s="31"/>
      <c r="V139" s="31"/>
      <c r="W139" s="795"/>
      <c r="X139" s="9"/>
    </row>
    <row r="140" spans="1:24" ht="12.9" hidden="1" customHeight="1" outlineLevel="1" x14ac:dyDescent="0.35">
      <c r="A140" s="7"/>
      <c r="B140" s="8"/>
      <c r="C140" s="18"/>
      <c r="D140" s="18"/>
      <c r="E140" s="18"/>
      <c r="F140" s="37"/>
      <c r="G140" s="791"/>
      <c r="H140" s="792" t="s">
        <v>142</v>
      </c>
      <c r="I140" s="137">
        <v>300</v>
      </c>
      <c r="J140" s="793">
        <v>0.75</v>
      </c>
      <c r="K140" s="101">
        <v>0.01</v>
      </c>
      <c r="L140" s="530"/>
      <c r="M140" s="796">
        <f t="shared" si="1"/>
        <v>0.23699999999999999</v>
      </c>
      <c r="N140" s="791"/>
      <c r="O140" s="530"/>
      <c r="P140" s="99">
        <v>0.12</v>
      </c>
      <c r="Q140" s="794"/>
      <c r="R140" s="99">
        <v>1</v>
      </c>
      <c r="S140" s="530"/>
      <c r="T140" s="530"/>
      <c r="U140" s="31"/>
      <c r="V140" s="31"/>
      <c r="W140" s="795"/>
      <c r="X140" s="9"/>
    </row>
    <row r="141" spans="1:24" ht="12.9" hidden="1" customHeight="1" outlineLevel="1" x14ac:dyDescent="0.35">
      <c r="A141" s="7"/>
      <c r="B141" s="8"/>
      <c r="C141" s="18"/>
      <c r="D141" s="18"/>
      <c r="E141" s="18"/>
      <c r="F141" s="34"/>
      <c r="G141" s="791"/>
      <c r="H141" s="792" t="s">
        <v>143</v>
      </c>
      <c r="I141" s="137">
        <v>300</v>
      </c>
      <c r="J141" s="793">
        <v>0.75</v>
      </c>
      <c r="K141" s="101">
        <v>0.01</v>
      </c>
      <c r="L141" s="530"/>
      <c r="M141" s="796">
        <f t="shared" si="1"/>
        <v>0.23699999999999999</v>
      </c>
      <c r="N141" s="791"/>
      <c r="O141" s="530"/>
      <c r="P141" s="99">
        <v>0.23</v>
      </c>
      <c r="Q141" s="794"/>
      <c r="R141" s="99">
        <v>1</v>
      </c>
      <c r="S141" s="530"/>
      <c r="T141" s="530"/>
      <c r="U141" s="31"/>
      <c r="V141" s="31"/>
      <c r="W141" s="795"/>
      <c r="X141" s="9"/>
    </row>
    <row r="142" spans="1:24" ht="12.9" hidden="1" customHeight="1" outlineLevel="1" x14ac:dyDescent="0.35">
      <c r="A142" s="7"/>
      <c r="B142" s="8"/>
      <c r="C142" s="18"/>
      <c r="D142" s="18"/>
      <c r="E142" s="18"/>
      <c r="F142" s="34"/>
      <c r="G142" s="791"/>
      <c r="H142" s="792" t="s">
        <v>144</v>
      </c>
      <c r="I142" s="137">
        <v>325</v>
      </c>
      <c r="J142" s="793">
        <v>1</v>
      </c>
      <c r="K142" s="101">
        <v>0.01</v>
      </c>
      <c r="L142" s="530"/>
      <c r="M142" s="796">
        <f t="shared" si="1"/>
        <v>0.23699999999999999</v>
      </c>
      <c r="N142" s="791"/>
      <c r="O142" s="530"/>
      <c r="P142" s="99">
        <v>0.32</v>
      </c>
      <c r="Q142" s="794"/>
      <c r="R142" s="99">
        <v>1</v>
      </c>
      <c r="S142" s="530"/>
      <c r="T142" s="530"/>
      <c r="U142" s="31"/>
      <c r="V142" s="31"/>
      <c r="W142" s="795"/>
      <c r="X142" s="9"/>
    </row>
    <row r="143" spans="1:24" ht="12.9" hidden="1" customHeight="1" outlineLevel="1" x14ac:dyDescent="0.35">
      <c r="A143" s="7"/>
      <c r="B143" s="8"/>
      <c r="C143" s="18"/>
      <c r="D143" s="18"/>
      <c r="E143" s="18"/>
      <c r="F143" s="34"/>
      <c r="G143" s="791"/>
      <c r="H143" s="792" t="s">
        <v>145</v>
      </c>
      <c r="I143" s="137">
        <v>350</v>
      </c>
      <c r="J143" s="793">
        <v>1.5</v>
      </c>
      <c r="K143" s="101">
        <v>0.01</v>
      </c>
      <c r="L143" s="530"/>
      <c r="M143" s="796">
        <f t="shared" si="1"/>
        <v>0.23699999999999999</v>
      </c>
      <c r="N143" s="791"/>
      <c r="O143" s="530"/>
      <c r="P143" s="99">
        <v>0.42</v>
      </c>
      <c r="Q143" s="794"/>
      <c r="R143" s="99">
        <v>1</v>
      </c>
      <c r="S143" s="530"/>
      <c r="T143" s="530"/>
      <c r="U143" s="31"/>
      <c r="V143" s="31"/>
      <c r="W143" s="795"/>
      <c r="X143" s="9"/>
    </row>
    <row r="144" spans="1:24" ht="12.9" hidden="1" customHeight="1" outlineLevel="1" x14ac:dyDescent="0.35">
      <c r="A144" s="7"/>
      <c r="B144" s="8"/>
      <c r="C144" s="18"/>
      <c r="D144" s="18"/>
      <c r="E144" s="18"/>
      <c r="F144" s="34"/>
      <c r="G144" s="791"/>
      <c r="H144" s="792" t="s">
        <v>146</v>
      </c>
      <c r="I144" s="137">
        <v>50</v>
      </c>
      <c r="J144" s="793">
        <v>4.5</v>
      </c>
      <c r="K144" s="101">
        <v>0.01</v>
      </c>
      <c r="L144" s="530"/>
      <c r="M144" s="796">
        <f t="shared" si="1"/>
        <v>0.23699999999999999</v>
      </c>
      <c r="N144" s="791"/>
      <c r="O144" s="530"/>
      <c r="P144" s="99">
        <v>0.51</v>
      </c>
      <c r="Q144" s="794"/>
      <c r="R144" s="99">
        <v>1</v>
      </c>
      <c r="S144" s="530"/>
      <c r="T144" s="530"/>
      <c r="U144" s="31"/>
      <c r="V144" s="31"/>
      <c r="W144" s="795"/>
      <c r="X144" s="9"/>
    </row>
    <row r="145" spans="1:25" ht="12.9" hidden="1" customHeight="1" outlineLevel="1" x14ac:dyDescent="0.35">
      <c r="A145" s="7"/>
      <c r="B145" s="8"/>
      <c r="C145" s="18"/>
      <c r="D145" s="18"/>
      <c r="E145" s="18"/>
      <c r="F145" s="34"/>
      <c r="G145" s="791"/>
      <c r="H145" s="792" t="s">
        <v>147</v>
      </c>
      <c r="I145" s="137">
        <v>50</v>
      </c>
      <c r="J145" s="793">
        <v>4.5</v>
      </c>
      <c r="K145" s="101">
        <v>0.01</v>
      </c>
      <c r="L145" s="530"/>
      <c r="M145" s="796">
        <f t="shared" si="1"/>
        <v>0.23699999999999999</v>
      </c>
      <c r="N145" s="791"/>
      <c r="O145" s="530"/>
      <c r="P145" s="99">
        <v>0.6</v>
      </c>
      <c r="Q145" s="794"/>
      <c r="R145" s="99">
        <v>1</v>
      </c>
      <c r="S145" s="530"/>
      <c r="T145" s="530"/>
      <c r="U145" s="31"/>
      <c r="V145" s="31"/>
      <c r="W145" s="795"/>
      <c r="X145" s="9"/>
    </row>
    <row r="146" spans="1:25" ht="12.9" hidden="1" customHeight="1" outlineLevel="1" x14ac:dyDescent="0.35">
      <c r="A146" s="7"/>
      <c r="B146" s="8"/>
      <c r="C146" s="18"/>
      <c r="D146" s="18"/>
      <c r="E146" s="18"/>
      <c r="F146" s="27"/>
      <c r="G146" s="791" t="s">
        <v>1182</v>
      </c>
      <c r="H146" s="792" t="s">
        <v>390</v>
      </c>
      <c r="I146" s="137">
        <v>50</v>
      </c>
      <c r="J146" s="793">
        <v>4.5</v>
      </c>
      <c r="K146" s="101">
        <v>0.01</v>
      </c>
      <c r="L146" s="530"/>
      <c r="M146" s="796">
        <f t="shared" si="1"/>
        <v>0.23699999999999999</v>
      </c>
      <c r="N146" s="791"/>
      <c r="O146" s="530"/>
      <c r="P146" s="99">
        <v>0.42</v>
      </c>
      <c r="Q146" s="794"/>
      <c r="R146" s="99">
        <v>1</v>
      </c>
      <c r="S146" s="530"/>
      <c r="T146" s="530"/>
      <c r="U146" s="31"/>
      <c r="V146" s="31"/>
      <c r="W146" s="795"/>
      <c r="X146" s="9"/>
    </row>
    <row r="147" spans="1:25" ht="12.9" hidden="1" customHeight="1" outlineLevel="1" x14ac:dyDescent="0.35">
      <c r="A147" s="7"/>
      <c r="B147" s="8"/>
      <c r="C147" s="18"/>
      <c r="D147" s="18"/>
      <c r="E147" s="18"/>
      <c r="F147" s="27"/>
      <c r="G147" s="791"/>
      <c r="H147" s="792" t="s">
        <v>139</v>
      </c>
      <c r="I147" s="137">
        <v>100</v>
      </c>
      <c r="J147" s="793">
        <v>2.2000000000000002</v>
      </c>
      <c r="K147" s="101">
        <v>0.01</v>
      </c>
      <c r="L147" s="530"/>
      <c r="M147" s="796">
        <f t="shared" si="1"/>
        <v>0.23699999999999999</v>
      </c>
      <c r="N147" s="791"/>
      <c r="O147" s="530"/>
      <c r="P147" s="99">
        <v>0.42</v>
      </c>
      <c r="Q147" s="794"/>
      <c r="R147" s="99">
        <v>1</v>
      </c>
      <c r="S147" s="530"/>
      <c r="T147" s="530"/>
      <c r="U147" s="31"/>
      <c r="V147" s="31"/>
      <c r="W147" s="795"/>
      <c r="X147" s="9"/>
    </row>
    <row r="148" spans="1:25" ht="12.9" hidden="1" customHeight="1" outlineLevel="1" x14ac:dyDescent="0.35">
      <c r="A148" s="7"/>
      <c r="B148" s="8"/>
      <c r="C148" s="18"/>
      <c r="D148" s="18"/>
      <c r="E148" s="18"/>
      <c r="F148" s="27"/>
      <c r="G148" s="791"/>
      <c r="H148" s="792" t="s">
        <v>140</v>
      </c>
      <c r="I148" s="137">
        <v>100</v>
      </c>
      <c r="J148" s="793">
        <v>2.2000000000000002</v>
      </c>
      <c r="K148" s="101">
        <v>0.01</v>
      </c>
      <c r="L148" s="530"/>
      <c r="M148" s="796">
        <f t="shared" si="1"/>
        <v>0.23699999999999999</v>
      </c>
      <c r="N148" s="791"/>
      <c r="O148" s="530"/>
      <c r="P148" s="99">
        <v>0.32</v>
      </c>
      <c r="Q148" s="794"/>
      <c r="R148" s="99">
        <v>1</v>
      </c>
      <c r="S148" s="530"/>
      <c r="T148" s="530"/>
      <c r="U148" s="31"/>
      <c r="V148" s="31"/>
      <c r="W148" s="795"/>
      <c r="X148" s="9"/>
    </row>
    <row r="149" spans="1:25" ht="12.9" hidden="1" customHeight="1" outlineLevel="1" x14ac:dyDescent="0.35">
      <c r="A149" s="7"/>
      <c r="B149" s="8"/>
      <c r="C149" s="18"/>
      <c r="D149" s="18"/>
      <c r="E149" s="18"/>
      <c r="F149" s="27"/>
      <c r="G149" s="791"/>
      <c r="H149" s="792" t="s">
        <v>141</v>
      </c>
      <c r="I149" s="137">
        <v>150</v>
      </c>
      <c r="J149" s="793">
        <v>1.8</v>
      </c>
      <c r="K149" s="101">
        <v>0.01</v>
      </c>
      <c r="L149" s="530"/>
      <c r="M149" s="796">
        <f t="shared" si="1"/>
        <v>0.23699999999999999</v>
      </c>
      <c r="N149" s="791"/>
      <c r="O149" s="530"/>
      <c r="P149" s="99">
        <v>0.14000000000000001</v>
      </c>
      <c r="Q149" s="794"/>
      <c r="R149" s="99">
        <v>1</v>
      </c>
      <c r="S149" s="530"/>
      <c r="T149" s="530"/>
      <c r="U149" s="31"/>
      <c r="V149" s="31"/>
      <c r="W149" s="795"/>
      <c r="X149" s="9"/>
    </row>
    <row r="150" spans="1:25" ht="12.9" hidden="1" customHeight="1" outlineLevel="1" x14ac:dyDescent="0.35">
      <c r="A150" s="7"/>
      <c r="B150" s="8"/>
      <c r="C150" s="18"/>
      <c r="D150" s="18"/>
      <c r="E150" s="18"/>
      <c r="F150" s="37"/>
      <c r="G150" s="791"/>
      <c r="H150" s="792" t="s">
        <v>142</v>
      </c>
      <c r="I150" s="137">
        <v>300</v>
      </c>
      <c r="J150" s="793">
        <v>0.75</v>
      </c>
      <c r="K150" s="101">
        <v>0.01</v>
      </c>
      <c r="L150" s="530"/>
      <c r="M150" s="796">
        <f t="shared" si="1"/>
        <v>0.23699999999999999</v>
      </c>
      <c r="N150" s="791"/>
      <c r="O150" s="530"/>
      <c r="P150" s="99">
        <v>0.12</v>
      </c>
      <c r="Q150" s="794"/>
      <c r="R150" s="99">
        <v>1</v>
      </c>
      <c r="S150" s="530"/>
      <c r="T150" s="530"/>
      <c r="U150" s="31"/>
      <c r="V150" s="31"/>
      <c r="W150" s="795"/>
      <c r="X150" s="9"/>
    </row>
    <row r="151" spans="1:25" ht="12.9" hidden="1" customHeight="1" outlineLevel="1" x14ac:dyDescent="0.35">
      <c r="A151" s="7"/>
      <c r="B151" s="8"/>
      <c r="C151" s="18"/>
      <c r="D151" s="18"/>
      <c r="E151" s="18"/>
      <c r="F151" s="34"/>
      <c r="G151" s="791"/>
      <c r="H151" s="792" t="s">
        <v>143</v>
      </c>
      <c r="I151" s="137">
        <v>300</v>
      </c>
      <c r="J151" s="793">
        <v>0.75</v>
      </c>
      <c r="K151" s="101">
        <v>0.01</v>
      </c>
      <c r="L151" s="530"/>
      <c r="M151" s="796">
        <f t="shared" si="1"/>
        <v>0.23699999999999999</v>
      </c>
      <c r="N151" s="791"/>
      <c r="O151" s="530"/>
      <c r="P151" s="99">
        <v>0.23</v>
      </c>
      <c r="Q151" s="794"/>
      <c r="R151" s="99">
        <v>1</v>
      </c>
      <c r="S151" s="530"/>
      <c r="T151" s="530"/>
      <c r="U151" s="31"/>
      <c r="V151" s="31"/>
      <c r="W151" s="795"/>
      <c r="X151" s="9"/>
    </row>
    <row r="152" spans="1:25" ht="12.9" hidden="1" customHeight="1" outlineLevel="1" x14ac:dyDescent="0.35">
      <c r="A152" s="7"/>
      <c r="B152" s="8"/>
      <c r="C152" s="18"/>
      <c r="D152" s="18"/>
      <c r="E152" s="18"/>
      <c r="F152" s="34"/>
      <c r="G152" s="791"/>
      <c r="H152" s="792" t="s">
        <v>144</v>
      </c>
      <c r="I152" s="137">
        <v>325</v>
      </c>
      <c r="J152" s="793">
        <v>1</v>
      </c>
      <c r="K152" s="101">
        <v>0.01</v>
      </c>
      <c r="L152" s="530"/>
      <c r="M152" s="796">
        <f t="shared" si="1"/>
        <v>0.23699999999999999</v>
      </c>
      <c r="N152" s="791"/>
      <c r="O152" s="530"/>
      <c r="P152" s="99">
        <v>0.32</v>
      </c>
      <c r="Q152" s="794"/>
      <c r="R152" s="99">
        <v>1</v>
      </c>
      <c r="S152" s="530"/>
      <c r="T152" s="530"/>
      <c r="U152" s="31"/>
      <c r="V152" s="31"/>
      <c r="W152" s="795"/>
      <c r="X152" s="9"/>
    </row>
    <row r="153" spans="1:25" ht="12.9" hidden="1" customHeight="1" outlineLevel="1" x14ac:dyDescent="0.35">
      <c r="A153" s="7"/>
      <c r="B153" s="8"/>
      <c r="C153" s="18"/>
      <c r="D153" s="18"/>
      <c r="E153" s="18"/>
      <c r="F153" s="34"/>
      <c r="G153" s="791"/>
      <c r="H153" s="792" t="s">
        <v>145</v>
      </c>
      <c r="I153" s="137">
        <v>350</v>
      </c>
      <c r="J153" s="793">
        <v>1.5</v>
      </c>
      <c r="K153" s="101">
        <v>0.01</v>
      </c>
      <c r="L153" s="530"/>
      <c r="M153" s="796">
        <f t="shared" si="1"/>
        <v>0.23699999999999999</v>
      </c>
      <c r="N153" s="791"/>
      <c r="O153" s="530"/>
      <c r="P153" s="99">
        <v>0.42</v>
      </c>
      <c r="Q153" s="794"/>
      <c r="R153" s="99">
        <v>1</v>
      </c>
      <c r="S153" s="530"/>
      <c r="T153" s="530"/>
      <c r="U153" s="31"/>
      <c r="V153" s="31"/>
      <c r="W153" s="795"/>
      <c r="X153" s="9"/>
    </row>
    <row r="154" spans="1:25" ht="12.9" hidden="1" customHeight="1" outlineLevel="1" x14ac:dyDescent="0.35">
      <c r="A154" s="7"/>
      <c r="B154" s="8"/>
      <c r="C154" s="18"/>
      <c r="D154" s="18"/>
      <c r="E154" s="18"/>
      <c r="F154" s="34"/>
      <c r="G154" s="791"/>
      <c r="H154" s="792" t="s">
        <v>146</v>
      </c>
      <c r="I154" s="137">
        <v>50</v>
      </c>
      <c r="J154" s="793">
        <v>4.5</v>
      </c>
      <c r="K154" s="101">
        <v>0.01</v>
      </c>
      <c r="L154" s="530"/>
      <c r="M154" s="796">
        <f t="shared" si="1"/>
        <v>0.23699999999999999</v>
      </c>
      <c r="N154" s="791"/>
      <c r="O154" s="530"/>
      <c r="P154" s="99">
        <v>0.51</v>
      </c>
      <c r="Q154" s="794"/>
      <c r="R154" s="99">
        <v>1</v>
      </c>
      <c r="S154" s="530"/>
      <c r="T154" s="530"/>
      <c r="U154" s="31"/>
      <c r="V154" s="31"/>
      <c r="W154" s="795"/>
      <c r="X154" s="9"/>
    </row>
    <row r="155" spans="1:25" ht="12.9" hidden="1" customHeight="1" outlineLevel="1" x14ac:dyDescent="0.35">
      <c r="A155" s="7"/>
      <c r="B155" s="8"/>
      <c r="C155" s="18"/>
      <c r="D155" s="18"/>
      <c r="E155" s="18"/>
      <c r="F155" s="34"/>
      <c r="G155" s="791"/>
      <c r="H155" s="792" t="s">
        <v>147</v>
      </c>
      <c r="I155" s="137">
        <v>50</v>
      </c>
      <c r="J155" s="793">
        <v>4.5</v>
      </c>
      <c r="K155" s="101">
        <v>0.01</v>
      </c>
      <c r="L155" s="530"/>
      <c r="M155" s="796">
        <f t="shared" si="1"/>
        <v>0.23699999999999999</v>
      </c>
      <c r="N155" s="791"/>
      <c r="O155" s="530"/>
      <c r="P155" s="99">
        <v>0.6</v>
      </c>
      <c r="Q155" s="794"/>
      <c r="R155" s="99">
        <v>1</v>
      </c>
      <c r="S155" s="530"/>
      <c r="T155" s="530"/>
      <c r="U155" s="31"/>
      <c r="V155" s="31"/>
      <c r="W155" s="795"/>
      <c r="X155" s="9"/>
    </row>
    <row r="156" spans="1:25" ht="17.25" customHeight="1" collapsed="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1194</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5">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abSelected="1" topLeftCell="A194" workbookViewId="0">
      <selection activeCell="W207" sqref="W207:W30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1072</v>
      </c>
      <c r="I24" s="89"/>
      <c r="J24" s="89" t="s">
        <v>392</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393</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394</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395</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396</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397</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398</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399</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400</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401</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5" customHeight="1" outlineLevel="1" collapsed="1" x14ac:dyDescent="0.3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15" customHeight="1" outlineLevel="1" x14ac:dyDescent="0.3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5" customHeight="1" outlineLevel="1" collapsed="1" x14ac:dyDescent="0.3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customHeight="1" outlineLevel="1" x14ac:dyDescent="0.3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customHeight="1" outlineLevel="1" x14ac:dyDescent="0.3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15" customHeight="1" outlineLevel="1" x14ac:dyDescent="0.3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customHeight="1" outlineLevel="1" x14ac:dyDescent="0.3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829</v>
      </c>
      <c r="I121" s="114">
        <v>450</v>
      </c>
      <c r="J121" s="115">
        <v>0.7</v>
      </c>
      <c r="K121" s="115">
        <v>0.8</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405</v>
      </c>
      <c r="I122" s="114">
        <v>450</v>
      </c>
      <c r="J122" s="115">
        <v>0.7</v>
      </c>
      <c r="K122" s="115">
        <v>0.8</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799</v>
      </c>
      <c r="I123" s="114">
        <v>450</v>
      </c>
      <c r="J123" s="115">
        <v>0.7</v>
      </c>
      <c r="K123" s="115">
        <v>0.8</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800</v>
      </c>
      <c r="I124" s="114">
        <v>450</v>
      </c>
      <c r="J124" s="115">
        <v>0.7</v>
      </c>
      <c r="K124" s="115">
        <v>0.8</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801</v>
      </c>
      <c r="I125" s="114">
        <v>450</v>
      </c>
      <c r="J125" s="115">
        <v>0.7</v>
      </c>
      <c r="K125" s="115">
        <v>0.8</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802</v>
      </c>
      <c r="I126" s="114">
        <v>450</v>
      </c>
      <c r="J126" s="115">
        <v>0.7</v>
      </c>
      <c r="K126" s="115">
        <v>0.8</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803</v>
      </c>
      <c r="I127" s="114">
        <v>450</v>
      </c>
      <c r="J127" s="115">
        <v>0.7</v>
      </c>
      <c r="K127" s="115">
        <v>0.8</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804</v>
      </c>
      <c r="I128" s="114">
        <v>450</v>
      </c>
      <c r="J128" s="115">
        <v>0.7</v>
      </c>
      <c r="K128" s="115">
        <v>0.8</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805</v>
      </c>
      <c r="I129" s="114">
        <v>450</v>
      </c>
      <c r="J129" s="115">
        <v>0.7</v>
      </c>
      <c r="K129" s="115">
        <v>0.8</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806</v>
      </c>
      <c r="I130" s="114">
        <v>450</v>
      </c>
      <c r="J130" s="115">
        <v>0.7</v>
      </c>
      <c r="K130" s="115">
        <v>0.8</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164</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1134</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5" customHeight="1" outlineLevel="1" collapsed="1" x14ac:dyDescent="0.3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150</v>
      </c>
      <c r="I181" s="118" t="s">
        <v>151</v>
      </c>
      <c r="J181" s="118" t="s">
        <v>152</v>
      </c>
      <c r="K181" s="118" t="s">
        <v>153</v>
      </c>
      <c r="L181" s="118" t="s">
        <v>154</v>
      </c>
      <c r="M181" s="118" t="s">
        <v>331</v>
      </c>
      <c r="N181" s="118" t="s">
        <v>155</v>
      </c>
      <c r="O181" s="118" t="s">
        <v>1137</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156</v>
      </c>
      <c r="I182" s="120" t="s">
        <v>156</v>
      </c>
      <c r="J182" s="120" t="s">
        <v>156</v>
      </c>
      <c r="K182" s="120" t="s">
        <v>156</v>
      </c>
      <c r="L182" s="120" t="s">
        <v>156</v>
      </c>
      <c r="M182" s="120" t="s">
        <v>75</v>
      </c>
      <c r="N182" s="194">
        <v>0.3</v>
      </c>
      <c r="O182" s="87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156</v>
      </c>
      <c r="I183" s="120" t="s">
        <v>156</v>
      </c>
      <c r="J183" s="120" t="s">
        <v>156</v>
      </c>
      <c r="K183" s="120" t="s">
        <v>156</v>
      </c>
      <c r="L183" s="120" t="s">
        <v>156</v>
      </c>
      <c r="M183" s="120" t="s">
        <v>80</v>
      </c>
      <c r="N183" s="194">
        <v>0.3</v>
      </c>
      <c r="O183" s="87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156</v>
      </c>
      <c r="I184" s="120" t="s">
        <v>156</v>
      </c>
      <c r="J184" s="120" t="s">
        <v>156</v>
      </c>
      <c r="K184" s="120" t="s">
        <v>156</v>
      </c>
      <c r="L184" s="120" t="s">
        <v>1234</v>
      </c>
      <c r="M184" s="120" t="s">
        <v>1236</v>
      </c>
      <c r="N184" s="194">
        <v>1</v>
      </c>
      <c r="O184" s="87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156</v>
      </c>
      <c r="I185" s="120" t="s">
        <v>156</v>
      </c>
      <c r="J185" s="120" t="s">
        <v>156</v>
      </c>
      <c r="K185" s="120" t="s">
        <v>156</v>
      </c>
      <c r="L185" s="120" t="s">
        <v>1235</v>
      </c>
      <c r="M185" s="120" t="s">
        <v>1236</v>
      </c>
      <c r="N185" s="194">
        <v>0.8</v>
      </c>
      <c r="O185" s="87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156</v>
      </c>
      <c r="I186" s="120" t="s">
        <v>156</v>
      </c>
      <c r="J186" s="120" t="s">
        <v>156</v>
      </c>
      <c r="K186" s="120" t="s">
        <v>1237</v>
      </c>
      <c r="L186" s="120" t="s">
        <v>81</v>
      </c>
      <c r="M186" s="120" t="s">
        <v>1236</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156</v>
      </c>
      <c r="I187" s="120" t="s">
        <v>156</v>
      </c>
      <c r="J187" s="120" t="s">
        <v>156</v>
      </c>
      <c r="K187" s="120" t="s">
        <v>1237</v>
      </c>
      <c r="L187" s="120" t="s">
        <v>82</v>
      </c>
      <c r="M187" s="120" t="s">
        <v>1236</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156</v>
      </c>
      <c r="I188" s="120" t="s">
        <v>156</v>
      </c>
      <c r="J188" s="120" t="s">
        <v>156</v>
      </c>
      <c r="K188" s="120" t="s">
        <v>1237</v>
      </c>
      <c r="L188" s="120" t="s">
        <v>157</v>
      </c>
      <c r="M188" s="120" t="s">
        <v>1236</v>
      </c>
      <c r="N188" s="194">
        <v>0.7</v>
      </c>
      <c r="O188" s="879">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156</v>
      </c>
      <c r="I189" s="120" t="s">
        <v>156</v>
      </c>
      <c r="J189" s="120" t="s">
        <v>156</v>
      </c>
      <c r="K189" s="120" t="s">
        <v>229</v>
      </c>
      <c r="L189" s="120" t="s">
        <v>81</v>
      </c>
      <c r="M189" s="120" t="s">
        <v>1236</v>
      </c>
      <c r="N189" s="194">
        <v>0.2</v>
      </c>
      <c r="O189" s="879">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156</v>
      </c>
      <c r="I190" s="120" t="s">
        <v>156</v>
      </c>
      <c r="J190" s="120" t="s">
        <v>156</v>
      </c>
      <c r="K190" s="120" t="s">
        <v>229</v>
      </c>
      <c r="L190" s="120" t="s">
        <v>82</v>
      </c>
      <c r="M190" s="120" t="s">
        <v>1236</v>
      </c>
      <c r="N190" s="194">
        <v>0.2</v>
      </c>
      <c r="O190" s="879">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156</v>
      </c>
      <c r="I191" s="120" t="s">
        <v>156</v>
      </c>
      <c r="J191" s="120" t="s">
        <v>156</v>
      </c>
      <c r="K191" s="120" t="s">
        <v>229</v>
      </c>
      <c r="L191" s="120" t="s">
        <v>83</v>
      </c>
      <c r="M191" s="120" t="s">
        <v>1236</v>
      </c>
      <c r="N191" s="194">
        <v>0.4</v>
      </c>
      <c r="O191" s="879">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156</v>
      </c>
      <c r="I192" s="120" t="s">
        <v>156</v>
      </c>
      <c r="J192" s="120" t="s">
        <v>156</v>
      </c>
      <c r="K192" s="120" t="s">
        <v>229</v>
      </c>
      <c r="L192" s="120" t="s">
        <v>157</v>
      </c>
      <c r="M192" s="120" t="s">
        <v>1236</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6.9776969696969697</v>
      </c>
      <c r="W207" s="6">
        <f>X207*0.8</f>
        <v>9.9681385281385282</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8.8221414141414005</v>
      </c>
      <c r="W208" s="6">
        <f t="shared" ref="W208:W271" si="32">X208*0.8</f>
        <v>12.603059163059145</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7.8441750841750855</v>
      </c>
      <c r="W209" s="6">
        <f t="shared" si="32"/>
        <v>11.205964405964409</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12.461030303030311</v>
      </c>
      <c r="W210" s="6">
        <f t="shared" si="32"/>
        <v>17.801471861471875</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29.212654545454598</v>
      </c>
      <c r="W211" s="6">
        <f t="shared" si="32"/>
        <v>41.732363636363715</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32.854363636363651</v>
      </c>
      <c r="W212" s="6">
        <f t="shared" si="32"/>
        <v>46.934805194805222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0.44800000000000006</v>
      </c>
      <c r="W213" s="6">
        <f t="shared" si="32"/>
        <v>0.64000000000000012</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0.44800000000000006</v>
      </c>
      <c r="W214" s="6">
        <f t="shared" si="32"/>
        <v>0.64000000000000012</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0.44800000000000006</v>
      </c>
      <c r="W215" s="6">
        <f t="shared" si="32"/>
        <v>0.64000000000000012</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0.44800000000000006</v>
      </c>
      <c r="W216" s="6">
        <f t="shared" si="32"/>
        <v>0.64000000000000012</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9.6133333333333297</v>
      </c>
      <c r="W217" s="6">
        <f t="shared" si="32"/>
        <v>13.733333333333329</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10.31842105263159</v>
      </c>
      <c r="W218" s="6">
        <f t="shared" si="32"/>
        <v>14.740601503759416</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8.0135672514619909</v>
      </c>
      <c r="W219" s="6">
        <f t="shared" si="32"/>
        <v>11.447953216374273</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11.984210526315792</v>
      </c>
      <c r="W220" s="6">
        <f t="shared" si="32"/>
        <v>17.120300751879704</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32.592252631578958</v>
      </c>
      <c r="W221" s="6">
        <f t="shared" si="32"/>
        <v>46.560360902255653</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45.920166666666674</v>
      </c>
      <c r="W222" s="6">
        <f t="shared" si="32"/>
        <v>65.600238095238112</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0.44800000000000006</v>
      </c>
      <c r="W223" s="6">
        <f t="shared" si="32"/>
        <v>0.64000000000000012</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0.44800000000000006</v>
      </c>
      <c r="W224" s="6">
        <f t="shared" si="32"/>
        <v>0.64000000000000012</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0.44800000000000006</v>
      </c>
      <c r="W225" s="6">
        <f t="shared" si="32"/>
        <v>0.64000000000000012</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0.44800000000000006</v>
      </c>
      <c r="W226" s="6">
        <f t="shared" si="32"/>
        <v>0.64000000000000012</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9.6133333333333297</v>
      </c>
      <c r="W227" s="6">
        <f t="shared" si="32"/>
        <v>13.733333333333329</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10.31842105263159</v>
      </c>
      <c r="W228" s="6">
        <f t="shared" si="32"/>
        <v>14.740601503759416</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8.0135672514619909</v>
      </c>
      <c r="W229" s="6">
        <f t="shared" si="32"/>
        <v>11.447953216374273</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11.984210526315792</v>
      </c>
      <c r="W230" s="6">
        <f t="shared" si="32"/>
        <v>17.120300751879704</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32.592252631578958</v>
      </c>
      <c r="W231" s="6">
        <f t="shared" si="32"/>
        <v>46.560360902255653</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27.213090909090909</v>
      </c>
      <c r="W232" s="6">
        <f t="shared" si="32"/>
        <v>38.875844155844156</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0.44800000000000006</v>
      </c>
      <c r="W233" s="6">
        <f t="shared" si="32"/>
        <v>0.64000000000000012</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0.44800000000000006</v>
      </c>
      <c r="W234" s="6">
        <f t="shared" si="32"/>
        <v>0.64000000000000012</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0.44800000000000006</v>
      </c>
      <c r="W235" s="6">
        <f t="shared" si="32"/>
        <v>0.64000000000000012</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0.44800000000000006</v>
      </c>
      <c r="W236" s="6">
        <f t="shared" si="32"/>
        <v>0.64000000000000012</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9.6133333333333297</v>
      </c>
      <c r="W237" s="6">
        <f t="shared" si="32"/>
        <v>13.733333333333329</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8.5779999999999994</v>
      </c>
      <c r="W238" s="6">
        <f t="shared" si="32"/>
        <v>12.254285714285714</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7.8849777777777765</v>
      </c>
      <c r="W239" s="6">
        <f t="shared" si="32"/>
        <v>11.264253968253968</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14.006400000000003</v>
      </c>
      <c r="W240" s="6">
        <f t="shared" si="32"/>
        <v>20.009142857142862</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24.071360000000009</v>
      </c>
      <c r="W241" s="6">
        <f t="shared" si="32"/>
        <v>34.387657142857158</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39.859666666666648</v>
      </c>
      <c r="W242" s="6">
        <f t="shared" si="32"/>
        <v>56.94238095238093</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0.44800000000000006</v>
      </c>
      <c r="W243" s="6">
        <f t="shared" si="32"/>
        <v>0.64000000000000012</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0.44800000000000006</v>
      </c>
      <c r="W244" s="6">
        <f t="shared" si="32"/>
        <v>0.64000000000000012</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0.44800000000000006</v>
      </c>
      <c r="W245" s="6">
        <f t="shared" si="32"/>
        <v>0.64000000000000012</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0.44800000000000006</v>
      </c>
      <c r="W246" s="6">
        <f t="shared" si="32"/>
        <v>0.64000000000000012</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9.6133333333333297</v>
      </c>
      <c r="W247" s="6">
        <f t="shared" si="32"/>
        <v>13.733333333333329</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8.5779999999999994</v>
      </c>
      <c r="W248" s="6">
        <f t="shared" si="32"/>
        <v>12.254285714285714</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7.8849777777777765</v>
      </c>
      <c r="W249" s="6">
        <f t="shared" si="32"/>
        <v>11.264253968253968</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14.006400000000003</v>
      </c>
      <c r="W250" s="6">
        <f t="shared" si="32"/>
        <v>20.009142857142862</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24.071360000000009</v>
      </c>
      <c r="W251" s="6">
        <f t="shared" si="32"/>
        <v>34.387657142857158</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7.3039999999999985</v>
      </c>
      <c r="W252" s="6">
        <f t="shared" si="32"/>
        <v>10.434285714285712</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0.44800000000000006</v>
      </c>
      <c r="W253" s="6">
        <f t="shared" si="32"/>
        <v>0.64000000000000012</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0.44800000000000006</v>
      </c>
      <c r="W254" s="6">
        <f t="shared" si="32"/>
        <v>0.64000000000000012</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0.44800000000000006</v>
      </c>
      <c r="W255" s="6">
        <f t="shared" si="32"/>
        <v>0.64000000000000012</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0.44800000000000006</v>
      </c>
      <c r="W256" s="6">
        <f t="shared" si="32"/>
        <v>0.64000000000000012</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4.806222222222222</v>
      </c>
      <c r="W257" s="6">
        <f t="shared" si="32"/>
        <v>6.8660317460317462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7.0886666666666676</v>
      </c>
      <c r="W258" s="6">
        <f t="shared" si="32"/>
        <v>10.126666666666669</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7.5371851851851845</v>
      </c>
      <c r="W259" s="6">
        <f t="shared" si="32"/>
        <v>10.767407407407408</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11.195777777777781</v>
      </c>
      <c r="W260" s="6">
        <f t="shared" si="32"/>
        <v>15.99396825396826</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25.818488888888897</v>
      </c>
      <c r="W261" s="6">
        <f t="shared" si="32"/>
        <v>36.883555555555567</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51.701999999999984</v>
      </c>
      <c r="W262" s="6">
        <f t="shared" si="32"/>
        <v>73.859999999999985</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0.44800000000000006</v>
      </c>
      <c r="W263" s="6">
        <f t="shared" si="32"/>
        <v>0.64000000000000012</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0.44800000000000006</v>
      </c>
      <c r="W264" s="6">
        <f t="shared" si="32"/>
        <v>0.64000000000000012</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0.44800000000000006</v>
      </c>
      <c r="W265" s="6">
        <f t="shared" si="32"/>
        <v>0.64000000000000012</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0.44800000000000006</v>
      </c>
      <c r="W266" s="6">
        <f t="shared" si="32"/>
        <v>0.64000000000000012</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4.806222222222222</v>
      </c>
      <c r="W267" s="6">
        <f t="shared" si="32"/>
        <v>6.8660317460317462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7.0886666666666676</v>
      </c>
      <c r="W268" s="6">
        <f t="shared" si="32"/>
        <v>10.126666666666669</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7.5371851851851845</v>
      </c>
      <c r="W269" s="6">
        <f t="shared" si="32"/>
        <v>10.767407407407408</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11.195777777777781</v>
      </c>
      <c r="W270" s="6">
        <f t="shared" si="32"/>
        <v>15.99396825396826</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25.818488888888897</v>
      </c>
      <c r="W271" s="6">
        <f t="shared" si="32"/>
        <v>36.883555555555567</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17.823999999999995</v>
      </c>
      <c r="W272" s="6">
        <f t="shared" ref="W272:W306" si="98">X272*0.8</f>
        <v>25.462857142857136</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0.44800000000000006</v>
      </c>
      <c r="W273" s="6">
        <f t="shared" si="98"/>
        <v>0.64000000000000012</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0.44800000000000006</v>
      </c>
      <c r="W274" s="6">
        <f t="shared" si="98"/>
        <v>0.64000000000000012</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0.44800000000000006</v>
      </c>
      <c r="W275" s="6">
        <f t="shared" si="98"/>
        <v>0.64000000000000012</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0.44800000000000006</v>
      </c>
      <c r="W276" s="6">
        <f t="shared" si="98"/>
        <v>0.64000000000000012</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6.9657373737373742</v>
      </c>
      <c r="W321" s="6">
        <f>X321*0.8</f>
        <v>9.9510533910533923</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9.02125252525253</v>
      </c>
      <c r="W322" s="6">
        <f t="shared" ref="W322:W385" si="136">X322*0.8</f>
        <v>12.887503607503616</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9.1099797979797721</v>
      </c>
      <c r="W323" s="6">
        <f t="shared" si="136"/>
        <v>13.014256854256818</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16.949515151515133</v>
      </c>
      <c r="W324" s="6">
        <f t="shared" si="136"/>
        <v>24.213593073593049</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35.416436363636365</v>
      </c>
      <c r="W325" s="6">
        <f t="shared" si="136"/>
        <v>50.594909090909098</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41.568181818181763</v>
      </c>
      <c r="W326" s="6">
        <f t="shared" si="136"/>
        <v>59.383116883116806</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27.631919191919142</v>
      </c>
      <c r="W327" s="6">
        <f t="shared" si="136"/>
        <v>39.474170274170206</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2.4598373071528781</v>
      </c>
      <c r="W328" s="6">
        <f t="shared" si="136"/>
        <v>3.5140532959326833</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2.6048484848484863</v>
      </c>
      <c r="W329" s="6">
        <f t="shared" si="136"/>
        <v>3.7212121212121234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5.2219393939393912</v>
      </c>
      <c r="W330" s="6">
        <f t="shared" si="136"/>
        <v>7.4599134199134163</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9.234</v>
      </c>
      <c r="W331" s="6">
        <f t="shared" si="136"/>
        <v>13.191428571428572</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11.16326315789474</v>
      </c>
      <c r="W332" s="6">
        <f t="shared" si="136"/>
        <v>15.947518796992487</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9.2485146198830446</v>
      </c>
      <c r="W333" s="6">
        <f t="shared" si="136"/>
        <v>13.212163742690064</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17.47978947368421</v>
      </c>
      <c r="W334" s="6">
        <f t="shared" si="136"/>
        <v>24.971127819548876</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37.753515789473703</v>
      </c>
      <c r="W335" s="6">
        <f t="shared" si="136"/>
        <v>53.933593984962435</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55.295333333333353</v>
      </c>
      <c r="W336" s="6">
        <f t="shared" si="136"/>
        <v>78.993333333333368</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12.816028119507916</v>
      </c>
      <c r="W337" s="6">
        <f t="shared" si="136"/>
        <v>18.308611599297024</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0.82220000000000015</v>
      </c>
      <c r="W338" s="6">
        <f t="shared" si="136"/>
        <v>1.1745714285714288</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4.9306000000000001</v>
      </c>
      <c r="W339" s="6">
        <f t="shared" si="136"/>
        <v>7.0437142857142865</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9.0575000000000028</v>
      </c>
      <c r="W340" s="6">
        <f t="shared" si="136"/>
        <v>12.93928571428572</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9.234</v>
      </c>
      <c r="W341" s="6">
        <f t="shared" si="136"/>
        <v>13.191428571428572</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11.16326315789474</v>
      </c>
      <c r="W342" s="6">
        <f t="shared" si="136"/>
        <v>15.947518796992487</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9.2485146198830446</v>
      </c>
      <c r="W343" s="6">
        <f t="shared" si="136"/>
        <v>13.212163742690064</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17.47978947368421</v>
      </c>
      <c r="W344" s="6">
        <f t="shared" si="136"/>
        <v>24.971127819548876</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37.753515789473703</v>
      </c>
      <c r="W345" s="6">
        <f t="shared" si="136"/>
        <v>53.933593984962435</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34.2901818181818</v>
      </c>
      <c r="W346" s="6">
        <f t="shared" si="136"/>
        <v>48.985974025974002</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9.935780821917815</v>
      </c>
      <c r="W347" s="6">
        <f t="shared" si="136"/>
        <v>14.193972602739738</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3.5927272727272705</v>
      </c>
      <c r="W348" s="6">
        <f t="shared" si="136"/>
        <v>5.1324675324675297</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6.1194181818181832</v>
      </c>
      <c r="W349" s="6">
        <f t="shared" si="136"/>
        <v>8.7420259740259763</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8.7065454545454504</v>
      </c>
      <c r="W350" s="6">
        <f t="shared" si="136"/>
        <v>12.437922077922073</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9.234</v>
      </c>
      <c r="W351" s="6">
        <f t="shared" si="136"/>
        <v>13.191428571428572</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8.9132000000000033</v>
      </c>
      <c r="W352" s="6">
        <f t="shared" si="136"/>
        <v>12.733142857142862</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9.9578666666666713</v>
      </c>
      <c r="W353" s="6">
        <f t="shared" si="136"/>
        <v>14.225523809523816</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18.025999999999996</v>
      </c>
      <c r="W354" s="6">
        <f t="shared" si="136"/>
        <v>25.751428571428569</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31.809280000000008</v>
      </c>
      <c r="W355" s="6">
        <f t="shared" si="136"/>
        <v>45.441828571428587</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52.115999999999971</v>
      </c>
      <c r="W356" s="6">
        <f t="shared" si="136"/>
        <v>74.451428571428536</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26.91654736842106</v>
      </c>
      <c r="W357" s="6">
        <f t="shared" si="136"/>
        <v>38.452210526315802</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6.1887999999999925</v>
      </c>
      <c r="W358" s="6">
        <f t="shared" si="136"/>
        <v>8.841142857142847</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4.6539999999999981</v>
      </c>
      <c r="W359" s="6">
        <f t="shared" si="136"/>
        <v>6.6485714285714268</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4.0359999999999996</v>
      </c>
      <c r="W360" s="6">
        <f t="shared" si="136"/>
        <v>5.7657142857142851</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9.234</v>
      </c>
      <c r="W361" s="6">
        <f t="shared" si="136"/>
        <v>13.191428571428572</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8.9132000000000033</v>
      </c>
      <c r="W362" s="6">
        <f t="shared" si="136"/>
        <v>12.733142857142862</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9.9578666666666713</v>
      </c>
      <c r="W363" s="6">
        <f t="shared" si="136"/>
        <v>14.225523809523816</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18.025999999999996</v>
      </c>
      <c r="W364" s="6">
        <f t="shared" si="136"/>
        <v>25.751428571428569</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31.809280000000008</v>
      </c>
      <c r="W365" s="6">
        <f t="shared" si="136"/>
        <v>45.441828571428587</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3.1519999999999997</v>
      </c>
      <c r="W366" s="6">
        <f t="shared" si="136"/>
        <v>4.5028571428571427</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6.0168301886792452</v>
      </c>
      <c r="W367" s="6">
        <f t="shared" si="136"/>
        <v>8.595471698113208</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10.022400000000001</v>
      </c>
      <c r="W368" s="6">
        <f t="shared" si="136"/>
        <v>14.317714285714288</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21.699200000000001</v>
      </c>
      <c r="W369" s="6">
        <f t="shared" si="136"/>
        <v>30.998857142857148</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3.9159999999999999</v>
      </c>
      <c r="W370" s="6">
        <f t="shared" si="136"/>
        <v>5.5942857142857143</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4.9079999999999995</v>
      </c>
      <c r="W371" s="6">
        <f t="shared" si="136"/>
        <v>7.0114285714285716</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6.8077777777777797</v>
      </c>
      <c r="W372" s="6">
        <f t="shared" si="136"/>
        <v>9.7253968253968281</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8.2887901234567938</v>
      </c>
      <c r="W373" s="6">
        <f t="shared" si="136"/>
        <v>11.841128747795421</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15.482666666666665</v>
      </c>
      <c r="W374" s="6">
        <f t="shared" si="136"/>
        <v>22.118095238095236</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31.592533333333339</v>
      </c>
      <c r="W375" s="6">
        <f t="shared" si="136"/>
        <v>45.132190476190488</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62.530000000000008</v>
      </c>
      <c r="W376" s="6">
        <f t="shared" si="136"/>
        <v>89.32857142857145</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17.887692307692312</v>
      </c>
      <c r="W377" s="6">
        <f t="shared" si="136"/>
        <v>25.553846153846163</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0.95640000000000014</v>
      </c>
      <c r="W378" s="6">
        <f t="shared" si="136"/>
        <v>1.3662857142857145</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5.920799999999999</v>
      </c>
      <c r="W379" s="6">
        <f t="shared" si="136"/>
        <v>8.4582857142857133</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8.8710000000000004</v>
      </c>
      <c r="W380" s="6">
        <f t="shared" si="136"/>
        <v>12.672857142857145</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4.9079999999999995</v>
      </c>
      <c r="W381" s="6">
        <f t="shared" si="136"/>
        <v>7.0114285714285716</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6.8077777777777797</v>
      </c>
      <c r="W382" s="6">
        <f t="shared" si="136"/>
        <v>9.7253968253968281</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8.2887901234567938</v>
      </c>
      <c r="W383" s="6">
        <f t="shared" si="136"/>
        <v>11.841128747795421</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15.482666666666665</v>
      </c>
      <c r="W384" s="6">
        <f t="shared" si="136"/>
        <v>22.118095238095236</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31.592533333333339</v>
      </c>
      <c r="W385" s="6">
        <f t="shared" si="136"/>
        <v>45.132190476190488</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24.988799999999987</v>
      </c>
      <c r="W386" s="6">
        <f t="shared" ref="W386:W420" si="202">X386*0.8</f>
        <v>35.698285714285696</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6.5852203389830546</v>
      </c>
      <c r="W387" s="6">
        <f t="shared" si="202"/>
        <v>9.4074576271186494</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0.2518399999999999</v>
      </c>
      <c r="W388" s="6">
        <f t="shared" si="202"/>
        <v>0.35977142857142841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1.5654399999999997</v>
      </c>
      <c r="W389" s="6">
        <f t="shared" si="202"/>
        <v>2.2363428571428567</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3.511200000000001</v>
      </c>
      <c r="W390" s="6">
        <f t="shared" si="202"/>
        <v>5.0160000000000018</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customHeight="1" outlineLevel="2" x14ac:dyDescent="0.35">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customHeight="1" outlineLevel="2" x14ac:dyDescent="0.35">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customHeight="1" outlineLevel="2" x14ac:dyDescent="0.35">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customHeight="1" outlineLevel="2" x14ac:dyDescent="0.35">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customHeight="1" outlineLevel="2" x14ac:dyDescent="0.35">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customHeight="1" outlineLevel="2" x14ac:dyDescent="0.35">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customHeight="1" outlineLevel="2" x14ac:dyDescent="0.35">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customHeight="1" outlineLevel="2" x14ac:dyDescent="0.35">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customHeight="1" outlineLevel="2" x14ac:dyDescent="0.35">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customHeight="1" outlineLevel="2" x14ac:dyDescent="0.35">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customHeight="1" outlineLevel="2" x14ac:dyDescent="0.35">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customHeight="1" outlineLevel="2" x14ac:dyDescent="0.35">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customHeight="1" outlineLevel="2" x14ac:dyDescent="0.35">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customHeight="1" outlineLevel="2" x14ac:dyDescent="0.35">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customHeight="1" outlineLevel="2" x14ac:dyDescent="0.35">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customHeight="1" outlineLevel="2" x14ac:dyDescent="0.35">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customHeight="1" outlineLevel="2" x14ac:dyDescent="0.35">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customHeight="1" outlineLevel="2" x14ac:dyDescent="0.35">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customHeight="1" outlineLevel="2" x14ac:dyDescent="0.35">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customHeight="1" outlineLevel="2" x14ac:dyDescent="0.35">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x14ac:dyDescent="0.3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G638" s="94"/>
      <c r="H638" s="109" t="s">
        <v>405</v>
      </c>
      <c r="I638" s="104" t="s">
        <v>392</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G648" s="94"/>
      <c r="H648" s="109" t="s">
        <v>799</v>
      </c>
      <c r="I648" s="104" t="s">
        <v>392</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G658" s="94"/>
      <c r="H658" s="109" t="s">
        <v>800</v>
      </c>
      <c r="I658" s="104" t="s">
        <v>392</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G668" s="94"/>
      <c r="H668" s="109" t="s">
        <v>801</v>
      </c>
      <c r="I668" s="104" t="s">
        <v>392</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G678" s="94"/>
      <c r="H678" s="109" t="s">
        <v>802</v>
      </c>
      <c r="I678" s="104" t="s">
        <v>392</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G688" s="94"/>
      <c r="H688" s="109" t="s">
        <v>803</v>
      </c>
      <c r="I688" s="104" t="s">
        <v>392</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G698" s="94"/>
      <c r="H698" s="109" t="s">
        <v>804</v>
      </c>
      <c r="I698" s="104" t="s">
        <v>392</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G699" s="94"/>
      <c r="I699" s="104" t="s">
        <v>393</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G708" s="94"/>
      <c r="H708" s="109" t="s">
        <v>805</v>
      </c>
      <c r="I708" s="104" t="s">
        <v>392</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G709" s="94"/>
      <c r="I709" s="104" t="s">
        <v>393</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G718" s="94"/>
      <c r="H718" s="109" t="s">
        <v>806</v>
      </c>
      <c r="I718" s="104" t="s">
        <v>392</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G719" s="94"/>
      <c r="I719" s="104" t="s">
        <v>393</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5" customHeight="1" outlineLevel="1" collapsed="1" x14ac:dyDescent="0.3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customHeight="1" outlineLevel="1" x14ac:dyDescent="0.3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customHeight="1" outlineLevel="1" x14ac:dyDescent="0.35">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25" customHeight="1" outlineLevel="1" x14ac:dyDescent="0.3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customHeight="1" outlineLevel="1" x14ac:dyDescent="0.3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5" customHeight="1" outlineLevel="1" x14ac:dyDescent="0.35">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5" customHeight="1" outlineLevel="1" x14ac:dyDescent="0.35">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5" customHeight="1" outlineLevel="1" x14ac:dyDescent="0.35">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5" customHeight="1" outlineLevel="1" x14ac:dyDescent="0.35">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5" customHeight="1" outlineLevel="1" x14ac:dyDescent="0.35">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5" customHeight="1" outlineLevel="1" x14ac:dyDescent="0.35">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5" customHeight="1" outlineLevel="1" x14ac:dyDescent="0.35">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5" customHeight="1" outlineLevel="1" x14ac:dyDescent="0.35">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5" customHeight="1" outlineLevel="1" x14ac:dyDescent="0.35">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5" customHeight="1" outlineLevel="1" x14ac:dyDescent="0.35">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802</v>
      </c>
      <c r="L798" s="104" t="s">
        <v>390</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803</v>
      </c>
      <c r="L808" s="104" t="s">
        <v>390</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804</v>
      </c>
      <c r="L818" s="104" t="s">
        <v>390</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139</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805</v>
      </c>
      <c r="L828" s="104" t="s">
        <v>390</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139</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806</v>
      </c>
      <c r="L838" s="104" t="s">
        <v>390</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139</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collapsed="1" x14ac:dyDescent="0.3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customHeight="1" outlineLevel="1" x14ac:dyDescent="0.3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customHeight="1" outlineLevel="1" x14ac:dyDescent="0.3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customHeight="1" outlineLevel="1" x14ac:dyDescent="0.3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customHeight="1" outlineLevel="1" x14ac:dyDescent="0.3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customHeight="1" outlineLevel="1" x14ac:dyDescent="0.3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customHeight="1" outlineLevel="1" x14ac:dyDescent="0.3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customHeight="1" outlineLevel="1" x14ac:dyDescent="0.3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customHeight="1" outlineLevel="1" x14ac:dyDescent="0.3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customHeight="1" outlineLevel="1" x14ac:dyDescent="0.3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customHeight="1" outlineLevel="2" x14ac:dyDescent="0.35">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customHeight="1" outlineLevel="2" x14ac:dyDescent="0.35">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customHeight="1" outlineLevel="2" x14ac:dyDescent="0.35">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customHeight="1" outlineLevel="2" x14ac:dyDescent="0.35">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customHeight="1" outlineLevel="2" x14ac:dyDescent="0.35">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customHeight="1" outlineLevel="2" x14ac:dyDescent="0.35">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customHeight="1" outlineLevel="2" x14ac:dyDescent="0.35">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customHeight="1" outlineLevel="2" x14ac:dyDescent="0.35">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customHeight="1" outlineLevel="2" x14ac:dyDescent="0.35">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customHeight="1" outlineLevel="2" x14ac:dyDescent="0.35">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customHeight="1" outlineLevel="2" x14ac:dyDescent="0.35">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customHeight="1" outlineLevel="2" x14ac:dyDescent="0.35">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customHeight="1" outlineLevel="2" x14ac:dyDescent="0.35">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customHeight="1" outlineLevel="2" x14ac:dyDescent="0.35">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customHeight="1" outlineLevel="2" x14ac:dyDescent="0.35">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customHeight="1" outlineLevel="2" x14ac:dyDescent="0.35">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customHeight="1" outlineLevel="2" x14ac:dyDescent="0.35">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customHeight="1" outlineLevel="2" x14ac:dyDescent="0.35">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customHeight="1" outlineLevel="2" x14ac:dyDescent="0.35">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customHeight="1" outlineLevel="2" x14ac:dyDescent="0.35">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customHeight="1" outlineLevel="2" x14ac:dyDescent="0.35">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customHeight="1" outlineLevel="2" x14ac:dyDescent="0.35">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customHeight="1" outlineLevel="2" x14ac:dyDescent="0.35">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customHeight="1" outlineLevel="2" x14ac:dyDescent="0.35">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customHeight="1" outlineLevel="2" x14ac:dyDescent="0.35">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customHeight="1" outlineLevel="2" x14ac:dyDescent="0.35">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customHeight="1" outlineLevel="2" x14ac:dyDescent="0.35">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customHeight="1" outlineLevel="2" x14ac:dyDescent="0.35">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customHeight="1" outlineLevel="2" x14ac:dyDescent="0.35">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customHeight="1" outlineLevel="2" x14ac:dyDescent="0.35">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customHeight="1" outlineLevel="2" x14ac:dyDescent="0.35">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customHeight="1" outlineLevel="2" x14ac:dyDescent="0.35">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customHeight="1" outlineLevel="2" x14ac:dyDescent="0.35">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customHeight="1" outlineLevel="2" x14ac:dyDescent="0.35">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customHeight="1" outlineLevel="2" x14ac:dyDescent="0.35">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customHeight="1" outlineLevel="2" x14ac:dyDescent="0.35">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customHeight="1" outlineLevel="2" x14ac:dyDescent="0.35">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customHeight="1" outlineLevel="2" x14ac:dyDescent="0.35">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customHeight="1" outlineLevel="2" x14ac:dyDescent="0.35">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customHeight="1" outlineLevel="2" x14ac:dyDescent="0.35">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customHeight="1" outlineLevel="2" x14ac:dyDescent="0.35">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customHeight="1" outlineLevel="2" x14ac:dyDescent="0.35">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customHeight="1" outlineLevel="2" x14ac:dyDescent="0.35">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customHeight="1" outlineLevel="2" x14ac:dyDescent="0.35">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customHeight="1" outlineLevel="2" x14ac:dyDescent="0.35">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customHeight="1" outlineLevel="2" x14ac:dyDescent="0.35">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customHeight="1" outlineLevel="2" x14ac:dyDescent="0.35">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customHeight="1" outlineLevel="2" x14ac:dyDescent="0.35">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customHeight="1" outlineLevel="2" x14ac:dyDescent="0.35">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customHeight="1" outlineLevel="2" x14ac:dyDescent="0.35">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customHeight="1" outlineLevel="2" x14ac:dyDescent="0.35">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customHeight="1" outlineLevel="2" x14ac:dyDescent="0.35">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customHeight="1" outlineLevel="2" x14ac:dyDescent="0.35">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customHeight="1" outlineLevel="2" x14ac:dyDescent="0.35">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customHeight="1" outlineLevel="2" x14ac:dyDescent="0.35">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customHeight="1" outlineLevel="2" x14ac:dyDescent="0.35">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customHeight="1" outlineLevel="2" x14ac:dyDescent="0.35">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customHeight="1" outlineLevel="2" x14ac:dyDescent="0.35">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customHeight="1" outlineLevel="2" x14ac:dyDescent="0.35">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customHeight="1" outlineLevel="2" x14ac:dyDescent="0.35">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customHeight="1" outlineLevel="2" x14ac:dyDescent="0.35">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customHeight="1" outlineLevel="2" x14ac:dyDescent="0.35">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customHeight="1" outlineLevel="2" x14ac:dyDescent="0.35">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customHeight="1" outlineLevel="2" x14ac:dyDescent="0.35">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customHeight="1" outlineLevel="2" x14ac:dyDescent="0.35">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customHeight="1" outlineLevel="2" x14ac:dyDescent="0.35">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customHeight="1" outlineLevel="2" x14ac:dyDescent="0.35">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customHeight="1" outlineLevel="2" x14ac:dyDescent="0.35">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customHeight="1" outlineLevel="2" x14ac:dyDescent="0.35">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customHeight="1" outlineLevel="2" x14ac:dyDescent="0.35">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customHeight="1" outlineLevel="2" x14ac:dyDescent="0.35">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customHeight="1" outlineLevel="2" x14ac:dyDescent="0.35">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customHeight="1" outlineLevel="2" x14ac:dyDescent="0.35">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customHeight="1" outlineLevel="2" x14ac:dyDescent="0.35">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customHeight="1" outlineLevel="2" x14ac:dyDescent="0.35">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customHeight="1" outlineLevel="2" x14ac:dyDescent="0.35">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customHeight="1" outlineLevel="2" x14ac:dyDescent="0.35">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customHeight="1" outlineLevel="2" x14ac:dyDescent="0.35">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customHeight="1" outlineLevel="2" x14ac:dyDescent="0.35">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customHeight="1" outlineLevel="2" x14ac:dyDescent="0.35">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customHeight="1" outlineLevel="2" x14ac:dyDescent="0.35">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customHeight="1" outlineLevel="2" x14ac:dyDescent="0.35">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customHeight="1" outlineLevel="2" x14ac:dyDescent="0.35">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customHeight="1" outlineLevel="2" x14ac:dyDescent="0.35">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customHeight="1" outlineLevel="2" x14ac:dyDescent="0.35">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customHeight="1" outlineLevel="2" x14ac:dyDescent="0.35">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customHeight="1" outlineLevel="2" x14ac:dyDescent="0.35">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customHeight="1" outlineLevel="2" x14ac:dyDescent="0.35">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customHeight="1" outlineLevel="2" x14ac:dyDescent="0.35">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customHeight="1" outlineLevel="2" x14ac:dyDescent="0.35">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collapsed="1" x14ac:dyDescent="0.3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customHeight="1" outlineLevel="1" x14ac:dyDescent="0.35">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customHeight="1" outlineLevel="1" x14ac:dyDescent="0.35">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customHeight="1" outlineLevel="1" x14ac:dyDescent="0.35">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customHeight="1" outlineLevel="1" x14ac:dyDescent="0.35">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customHeight="1" outlineLevel="1" x14ac:dyDescent="0.35">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customHeight="1" outlineLevel="1" x14ac:dyDescent="0.35">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customHeight="1" outlineLevel="1" x14ac:dyDescent="0.35">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customHeight="1" outlineLevel="1" x14ac:dyDescent="0.35">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customHeight="1" outlineLevel="1" x14ac:dyDescent="0.3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4" customHeight="1" outlineLevel="1" x14ac:dyDescent="0.35">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4"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1072</v>
      </c>
      <c r="I23" s="89"/>
      <c r="J23" s="89" t="s">
        <v>392</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393</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394</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395</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396</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397</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398</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399</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400</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401</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5" customHeight="1" outlineLevel="1" collapsed="1" x14ac:dyDescent="0.3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15" customHeight="1" outlineLevel="1" x14ac:dyDescent="0.3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5" customHeight="1" outlineLevel="1" collapsed="1" x14ac:dyDescent="0.3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15" customHeight="1" outlineLevel="1" x14ac:dyDescent="0.3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5" customHeight="1" outlineLevel="1" collapsed="1" x14ac:dyDescent="0.3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150</v>
      </c>
      <c r="I180" s="118" t="s">
        <v>151</v>
      </c>
      <c r="J180" s="118" t="s">
        <v>152</v>
      </c>
      <c r="K180" s="118" t="s">
        <v>153</v>
      </c>
      <c r="L180" s="118" t="s">
        <v>154</v>
      </c>
      <c r="M180" s="118" t="s">
        <v>331</v>
      </c>
      <c r="N180" s="118" t="s">
        <v>155</v>
      </c>
      <c r="O180" s="118" t="s">
        <v>1137</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6"/>
      <c r="H181" s="120" t="s">
        <v>1201</v>
      </c>
      <c r="I181" s="120" t="s">
        <v>1201</v>
      </c>
      <c r="J181" s="120" t="s">
        <v>1201</v>
      </c>
      <c r="K181" s="120" t="s">
        <v>1201</v>
      </c>
      <c r="L181" s="120" t="s">
        <v>1201</v>
      </c>
      <c r="M181" s="120" t="s">
        <v>1145</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hidden="1" customHeight="1" outlineLevel="2" x14ac:dyDescent="0.35">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hidden="1" customHeight="1" outlineLevel="2" x14ac:dyDescent="0.35">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hidden="1" customHeight="1" outlineLevel="2" x14ac:dyDescent="0.35">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hidden="1" customHeight="1" outlineLevel="2" x14ac:dyDescent="0.35">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hidden="1" customHeight="1" outlineLevel="2" x14ac:dyDescent="0.35">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hidden="1" customHeight="1" outlineLevel="2" x14ac:dyDescent="0.35">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hidden="1" customHeight="1" outlineLevel="2" x14ac:dyDescent="0.35">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hidden="1" customHeight="1" outlineLevel="2" x14ac:dyDescent="0.35">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hidden="1" customHeight="1" outlineLevel="2" x14ac:dyDescent="0.35">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hidden="1" customHeight="1" outlineLevel="2" x14ac:dyDescent="0.35">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hidden="1" customHeight="1" outlineLevel="2" x14ac:dyDescent="0.35">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hidden="1" customHeight="1" outlineLevel="2" x14ac:dyDescent="0.35">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hidden="1" customHeight="1" outlineLevel="2" x14ac:dyDescent="0.35">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hidden="1" customHeight="1" outlineLevel="2" x14ac:dyDescent="0.35">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hidden="1" customHeight="1" outlineLevel="2" x14ac:dyDescent="0.35">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hidden="1" customHeight="1" outlineLevel="2" x14ac:dyDescent="0.35">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hidden="1" customHeight="1" outlineLevel="2" x14ac:dyDescent="0.35">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hidden="1" customHeight="1" outlineLevel="2" x14ac:dyDescent="0.35">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hidden="1" customHeight="1" outlineLevel="2" x14ac:dyDescent="0.35">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hidden="1" customHeight="1" outlineLevel="2" x14ac:dyDescent="0.35">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hidden="1" customHeight="1" outlineLevel="2" x14ac:dyDescent="0.35">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hidden="1" customHeight="1" outlineLevel="2" x14ac:dyDescent="0.35">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hidden="1" customHeight="1" outlineLevel="2" x14ac:dyDescent="0.35">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hidden="1" customHeight="1" outlineLevel="2" x14ac:dyDescent="0.35">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hidden="1" customHeight="1" outlineLevel="2" x14ac:dyDescent="0.35">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hidden="1" customHeight="1" outlineLevel="2" x14ac:dyDescent="0.35">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hidden="1" customHeight="1" outlineLevel="2" x14ac:dyDescent="0.35">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hidden="1" customHeight="1" outlineLevel="2" x14ac:dyDescent="0.35">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hidden="1" customHeight="1" outlineLevel="2" x14ac:dyDescent="0.35">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hidden="1" customHeight="1" outlineLevel="2" x14ac:dyDescent="0.35">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hidden="1" customHeight="1" outlineLevel="2" x14ac:dyDescent="0.35">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405</v>
      </c>
      <c r="I627" s="104" t="s">
        <v>392</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799</v>
      </c>
      <c r="I637" s="104" t="s">
        <v>392</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800</v>
      </c>
      <c r="I647" s="104" t="s">
        <v>392</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801</v>
      </c>
      <c r="I657" s="104" t="s">
        <v>392</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802</v>
      </c>
      <c r="I667" s="104" t="s">
        <v>392</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803</v>
      </c>
      <c r="I677" s="104" t="s">
        <v>392</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804</v>
      </c>
      <c r="I687" s="104" t="s">
        <v>392</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393</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805</v>
      </c>
      <c r="I697" s="104" t="s">
        <v>392</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393</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806</v>
      </c>
      <c r="I707" s="104" t="s">
        <v>392</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393</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5" customHeight="1" outlineLevel="1" collapsed="1" x14ac:dyDescent="0.3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802</v>
      </c>
      <c r="L787" s="104" t="s">
        <v>390</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803</v>
      </c>
      <c r="L797" s="104" t="s">
        <v>390</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804</v>
      </c>
      <c r="L807" s="104" t="s">
        <v>390</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139</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805</v>
      </c>
      <c r="L817" s="104" t="s">
        <v>390</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139</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806</v>
      </c>
      <c r="L827" s="104" t="s">
        <v>390</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139</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15" hidden="1" customHeight="1" outlineLevel="3" x14ac:dyDescent="0.35">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5" customHeight="1" outlineLevel="2" collapsed="1" x14ac:dyDescent="0.35">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415</v>
      </c>
      <c r="C38" s="256">
        <f>INT(MAX($C$40:$C$169))+1</f>
        <v>5</v>
      </c>
      <c r="D38" s="279" t="s">
        <v>416</v>
      </c>
      <c r="E38" s="334"/>
      <c r="F38" s="334"/>
      <c r="G38" s="279"/>
      <c r="AQ38" s="279"/>
      <c r="AR38" s="266"/>
      <c r="AS38" s="254"/>
      <c r="AT38" s="254"/>
      <c r="AU38" s="254"/>
    </row>
    <row r="39" spans="1:47" outlineLevel="1" x14ac:dyDescent="0.35">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1205</v>
      </c>
      <c r="I51" s="802"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5">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750</v>
      </c>
      <c r="Z63" s="824"/>
      <c r="AA63" s="824"/>
      <c r="AB63" s="824"/>
      <c r="AC63" s="824"/>
      <c r="AD63" s="824"/>
      <c r="AE63" s="825"/>
      <c r="AF63" s="825"/>
      <c r="AG63" s="826"/>
      <c r="AH63" s="822"/>
      <c r="AI63" s="306" t="s">
        <v>1230</v>
      </c>
      <c r="AJ63" s="306"/>
      <c r="AK63" s="300"/>
      <c r="AL63" s="300"/>
      <c r="AM63" s="300"/>
      <c r="AN63" s="306" t="s">
        <v>1232</v>
      </c>
      <c r="AO63" s="306"/>
      <c r="AP63" s="306"/>
      <c r="AQ63" s="279"/>
      <c r="AR63" s="266"/>
      <c r="AS63" s="254"/>
      <c r="AT63" s="254"/>
      <c r="AU63" s="254"/>
    </row>
    <row r="64" spans="1:47" ht="45" customHeight="1" outlineLevel="2" x14ac:dyDescent="0.35">
      <c r="A64" s="254"/>
      <c r="B64" s="263"/>
      <c r="C64" s="256">
        <f>INT($C$29)+2</f>
        <v>3</v>
      </c>
      <c r="D64" s="279"/>
      <c r="E64" s="807" t="s">
        <v>1229</v>
      </c>
      <c r="F64" s="807" t="s">
        <v>1222</v>
      </c>
      <c r="G64" s="279"/>
      <c r="H64" s="284"/>
      <c r="I64" s="350" t="s">
        <v>465</v>
      </c>
      <c r="J64" s="350" t="s">
        <v>161</v>
      </c>
      <c r="K64" s="350" t="s">
        <v>160</v>
      </c>
      <c r="L64" s="350" t="s">
        <v>458</v>
      </c>
      <c r="M64" s="351"/>
      <c r="N64" s="829" t="s">
        <v>833</v>
      </c>
      <c r="O64" s="720" t="s">
        <v>832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1233</v>
      </c>
      <c r="AI64" s="350" t="s">
        <v>1225</v>
      </c>
      <c r="AJ64" s="350" t="s">
        <v>1224</v>
      </c>
      <c r="AK64" s="829" t="s">
        <v>1220</v>
      </c>
      <c r="AL64" s="829" t="s">
        <v>1231</v>
      </c>
      <c r="AM64" s="829" t="s">
        <v>1221</v>
      </c>
      <c r="AN64" s="829" t="s">
        <v>1226</v>
      </c>
      <c r="AO64" s="829" t="s">
        <v>1227</v>
      </c>
      <c r="AP64" s="829" t="s">
        <v>1228</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829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771</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763</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764</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765</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766</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767</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768</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769</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770</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15" hidden="1" customHeight="1" outlineLevel="3" x14ac:dyDescent="0.35">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 outlineLevel="1" x14ac:dyDescent="0.35">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0"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15" hidden="1" customHeight="1" outlineLevel="3" x14ac:dyDescent="0.35">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5">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5">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5">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5">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5" customHeight="1" outlineLevel="2" collapsed="1" x14ac:dyDescent="0.35">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5">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5">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5">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1134</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5">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5">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5">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5">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5">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5">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5">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5">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5">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5">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5">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5">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5">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5">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5">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35">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35">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35">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35">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35">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35">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35">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35">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35">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35">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35">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35">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35">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35">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35">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35">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35">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35">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35">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35">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35">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35">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35">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35">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35">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35">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35">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35">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35">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35">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35">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35">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35">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35">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35">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35">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35">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35">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35">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35">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35">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35">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35">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35">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35">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35">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35">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35">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35">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35">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35">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35">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35">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35">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35">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35">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35">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35">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35">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35">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35">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35">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35">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35">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35">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35">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35">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35">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35">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35">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35">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35">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5">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5">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5" customHeight="1" outlineLevel="2" x14ac:dyDescent="0.35">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5">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75" customHeight="1" outlineLevel="2" collapsed="1" x14ac:dyDescent="0.35">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5">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1"/>
      <c r="T850" s="932"/>
      <c r="U850" s="932"/>
      <c r="V850" s="932"/>
      <c r="W850" s="933"/>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1"/>
      <c r="T851" s="932"/>
      <c r="U851" s="932"/>
      <c r="V851" s="932"/>
      <c r="W851" s="933"/>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1"/>
      <c r="T852" s="932"/>
      <c r="U852" s="932"/>
      <c r="V852" s="932"/>
      <c r="W852" s="933"/>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1"/>
      <c r="T853" s="932"/>
      <c r="U853" s="932"/>
      <c r="V853" s="932"/>
      <c r="W853" s="933"/>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1"/>
      <c r="T854" s="932"/>
      <c r="U854" s="932"/>
      <c r="V854" s="932"/>
      <c r="W854" s="933"/>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1"/>
      <c r="T855" s="932"/>
      <c r="U855" s="932"/>
      <c r="V855" s="932"/>
      <c r="W855" s="933"/>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1"/>
      <c r="T856" s="932"/>
      <c r="U856" s="932"/>
      <c r="V856" s="932"/>
      <c r="W856" s="933"/>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1"/>
      <c r="T858" s="932"/>
      <c r="U858" s="932"/>
      <c r="V858" s="932"/>
      <c r="W858" s="933"/>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5" customHeight="1" outlineLevel="2" collapsed="1" x14ac:dyDescent="0.35">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17"/>
        <v>1</v>
      </c>
      <c r="G888" s="279"/>
      <c r="H888" s="894" t="s">
        <v>677</v>
      </c>
      <c r="I888" s="895"/>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17"/>
        <v>1</v>
      </c>
      <c r="G889" s="279"/>
      <c r="H889" s="896"/>
      <c r="I889" s="897"/>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17"/>
        <v>1</v>
      </c>
      <c r="G890" s="279"/>
      <c r="H890" s="898"/>
      <c r="I890" s="899"/>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19"/>
        <v>4</v>
      </c>
      <c r="D892" s="279"/>
      <c r="E892" s="437">
        <f>E891</f>
        <v>1</v>
      </c>
      <c r="F892" s="328" t="b">
        <f t="shared" si="317"/>
        <v>1</v>
      </c>
      <c r="G892" s="279"/>
      <c r="H892" s="894" t="s">
        <v>683</v>
      </c>
      <c r="I892" s="895"/>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19"/>
        <v>4</v>
      </c>
      <c r="D893" s="279"/>
      <c r="E893" s="437">
        <f>E892</f>
        <v>1</v>
      </c>
      <c r="F893" s="328" t="b">
        <f t="shared" si="317"/>
        <v>1</v>
      </c>
      <c r="G893" s="279"/>
      <c r="H893" s="896"/>
      <c r="I893" s="897"/>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19"/>
        <v>4</v>
      </c>
      <c r="D894" s="279"/>
      <c r="E894" s="437">
        <f>E893</f>
        <v>1</v>
      </c>
      <c r="F894" s="328" t="b">
        <f t="shared" si="317"/>
        <v>1</v>
      </c>
      <c r="G894" s="279"/>
      <c r="H894" s="898"/>
      <c r="I894" s="899"/>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19"/>
        <v>4</v>
      </c>
      <c r="D896" s="279"/>
      <c r="E896" s="437">
        <f>E895</f>
        <v>2</v>
      </c>
      <c r="F896" s="328" t="b">
        <f t="shared" si="317"/>
        <v>1</v>
      </c>
      <c r="G896" s="279"/>
      <c r="H896" s="894" t="s">
        <v>685</v>
      </c>
      <c r="I896" s="895"/>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19"/>
        <v>4</v>
      </c>
      <c r="D897" s="279"/>
      <c r="E897" s="437">
        <f>E896</f>
        <v>2</v>
      </c>
      <c r="F897" s="328" t="b">
        <f t="shared" si="317"/>
        <v>1</v>
      </c>
      <c r="G897" s="279"/>
      <c r="H897" s="896"/>
      <c r="I897" s="897"/>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19"/>
        <v>4</v>
      </c>
      <c r="D898" s="279"/>
      <c r="E898" s="437">
        <f>E897</f>
        <v>2</v>
      </c>
      <c r="F898" s="328" t="b">
        <f t="shared" si="317"/>
        <v>1</v>
      </c>
      <c r="G898" s="279"/>
      <c r="H898" s="898"/>
      <c r="I898" s="899"/>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19"/>
        <v>4</v>
      </c>
      <c r="D900" s="279"/>
      <c r="E900" s="437">
        <f>E899</f>
        <v>3</v>
      </c>
      <c r="F900" s="328" t="b">
        <f t="shared" si="317"/>
        <v>1</v>
      </c>
      <c r="G900" s="279"/>
      <c r="H900" s="894" t="s">
        <v>687</v>
      </c>
      <c r="I900" s="895"/>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19"/>
        <v>4</v>
      </c>
      <c r="D901" s="279"/>
      <c r="E901" s="437">
        <f>E900</f>
        <v>3</v>
      </c>
      <c r="F901" s="328" t="b">
        <f t="shared" si="317"/>
        <v>1</v>
      </c>
      <c r="G901" s="279"/>
      <c r="H901" s="896"/>
      <c r="I901" s="897"/>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19"/>
        <v>4</v>
      </c>
      <c r="D902" s="279"/>
      <c r="E902" s="437">
        <f>E901</f>
        <v>3</v>
      </c>
      <c r="F902" s="328" t="b">
        <f t="shared" si="317"/>
        <v>1</v>
      </c>
      <c r="G902" s="279"/>
      <c r="H902" s="898"/>
      <c r="I902" s="899"/>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19"/>
        <v>4</v>
      </c>
      <c r="D904" s="279"/>
      <c r="E904" s="437">
        <f>E903</f>
        <v>4</v>
      </c>
      <c r="F904" s="328" t="b">
        <f t="shared" si="317"/>
        <v>1</v>
      </c>
      <c r="G904" s="279"/>
      <c r="H904" s="894" t="s">
        <v>689</v>
      </c>
      <c r="I904" s="895"/>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19"/>
        <v>4</v>
      </c>
      <c r="D905" s="279"/>
      <c r="E905" s="437">
        <f>E904</f>
        <v>4</v>
      </c>
      <c r="F905" s="328" t="b">
        <f t="shared" si="317"/>
        <v>1</v>
      </c>
      <c r="G905" s="279"/>
      <c r="H905" s="896"/>
      <c r="I905" s="897"/>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19"/>
        <v>4</v>
      </c>
      <c r="D906" s="279"/>
      <c r="E906" s="437">
        <f>E905</f>
        <v>4</v>
      </c>
      <c r="F906" s="328" t="b">
        <f t="shared" si="317"/>
        <v>1</v>
      </c>
      <c r="G906" s="279"/>
      <c r="H906" s="898"/>
      <c r="I906" s="899"/>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19"/>
        <v>4</v>
      </c>
      <c r="D908" s="279"/>
      <c r="E908" s="437">
        <f>E907</f>
        <v>5</v>
      </c>
      <c r="F908" s="328" t="b">
        <f t="shared" si="317"/>
        <v>1</v>
      </c>
      <c r="G908" s="279"/>
      <c r="H908" s="894"/>
      <c r="I908" s="895"/>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19"/>
        <v>4</v>
      </c>
      <c r="D909" s="279"/>
      <c r="E909" s="437">
        <f>E908</f>
        <v>5</v>
      </c>
      <c r="F909" s="328" t="b">
        <f t="shared" si="317"/>
        <v>1</v>
      </c>
      <c r="G909" s="279"/>
      <c r="H909" s="896"/>
      <c r="I909" s="897"/>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19"/>
        <v>4</v>
      </c>
      <c r="D910" s="279"/>
      <c r="E910" s="437">
        <f>E909</f>
        <v>5</v>
      </c>
      <c r="F910" s="328" t="b">
        <f t="shared" si="317"/>
        <v>1</v>
      </c>
      <c r="G910" s="279"/>
      <c r="H910" s="898"/>
      <c r="I910" s="899"/>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19"/>
        <v>4</v>
      </c>
      <c r="D912" s="279"/>
      <c r="E912" s="437">
        <f>E911</f>
        <v>6</v>
      </c>
      <c r="F912" s="328" t="b">
        <f t="shared" si="317"/>
        <v>1</v>
      </c>
      <c r="G912" s="279"/>
      <c r="H912" s="894"/>
      <c r="I912" s="895"/>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19"/>
        <v>4</v>
      </c>
      <c r="D913" s="279"/>
      <c r="E913" s="437">
        <f>E912</f>
        <v>6</v>
      </c>
      <c r="F913" s="328" t="b">
        <f t="shared" si="317"/>
        <v>1</v>
      </c>
      <c r="G913" s="279"/>
      <c r="H913" s="896"/>
      <c r="I913" s="897"/>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19"/>
        <v>4</v>
      </c>
      <c r="D914" s="279"/>
      <c r="E914" s="437">
        <f>E913</f>
        <v>6</v>
      </c>
      <c r="F914" s="328" t="b">
        <f t="shared" si="317"/>
        <v>1</v>
      </c>
      <c r="G914" s="279"/>
      <c r="H914" s="898"/>
      <c r="I914" s="899"/>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19"/>
        <v>4</v>
      </c>
      <c r="D916" s="279"/>
      <c r="E916" s="437">
        <f>E915</f>
        <v>7</v>
      </c>
      <c r="F916" s="328" t="b">
        <f t="shared" si="317"/>
        <v>1</v>
      </c>
      <c r="G916" s="279"/>
      <c r="H916" s="894"/>
      <c r="I916" s="895"/>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19"/>
        <v>4</v>
      </c>
      <c r="D917" s="279"/>
      <c r="E917" s="437">
        <f>E916</f>
        <v>7</v>
      </c>
      <c r="F917" s="328" t="b">
        <f t="shared" si="317"/>
        <v>1</v>
      </c>
      <c r="G917" s="279"/>
      <c r="H917" s="896"/>
      <c r="I917" s="897"/>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19"/>
        <v>4</v>
      </c>
      <c r="D918" s="279"/>
      <c r="E918" s="437">
        <f>E917</f>
        <v>7</v>
      </c>
      <c r="F918" s="328" t="b">
        <f t="shared" si="317"/>
        <v>1</v>
      </c>
      <c r="G918" s="279"/>
      <c r="H918" s="898"/>
      <c r="I918" s="899"/>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19"/>
        <v>4</v>
      </c>
      <c r="D920" s="279"/>
      <c r="E920" s="437">
        <f>E919</f>
        <v>8</v>
      </c>
      <c r="F920" s="328" t="b">
        <f t="shared" si="320"/>
        <v>1</v>
      </c>
      <c r="G920" s="279"/>
      <c r="H920" s="894" t="s">
        <v>1067</v>
      </c>
      <c r="I920" s="895"/>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19"/>
        <v>4</v>
      </c>
      <c r="D921" s="279"/>
      <c r="E921" s="437">
        <f>E920</f>
        <v>8</v>
      </c>
      <c r="F921" s="328" t="b">
        <f t="shared" si="320"/>
        <v>1</v>
      </c>
      <c r="G921" s="279"/>
      <c r="H921" s="896"/>
      <c r="I921" s="897"/>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19"/>
        <v>4</v>
      </c>
      <c r="D922" s="279"/>
      <c r="E922" s="437">
        <f>E921</f>
        <v>8</v>
      </c>
      <c r="F922" s="328" t="b">
        <f t="shared" si="320"/>
        <v>1</v>
      </c>
      <c r="G922" s="279"/>
      <c r="H922" s="898"/>
      <c r="I922" s="899"/>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21"/>
        <v>4</v>
      </c>
      <c r="D924" s="279"/>
      <c r="E924" s="437">
        <f>E923</f>
        <v>9</v>
      </c>
      <c r="F924" s="328" t="b">
        <f t="shared" si="320"/>
        <v>1</v>
      </c>
      <c r="G924" s="279"/>
      <c r="H924" s="894" t="s">
        <v>1068</v>
      </c>
      <c r="I924" s="895"/>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21"/>
        <v>4</v>
      </c>
      <c r="D925" s="279"/>
      <c r="E925" s="437">
        <f>E924</f>
        <v>9</v>
      </c>
      <c r="F925" s="328" t="b">
        <f t="shared" si="320"/>
        <v>1</v>
      </c>
      <c r="G925" s="279"/>
      <c r="H925" s="896"/>
      <c r="I925" s="897"/>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21"/>
        <v>4</v>
      </c>
      <c r="D926" s="279"/>
      <c r="E926" s="437">
        <f>E925</f>
        <v>9</v>
      </c>
      <c r="F926" s="328" t="b">
        <f t="shared" si="320"/>
        <v>1</v>
      </c>
      <c r="G926" s="279"/>
      <c r="H926" s="898"/>
      <c r="I926" s="899"/>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21"/>
        <v>4</v>
      </c>
      <c r="D928" s="279"/>
      <c r="E928" s="437">
        <f>E927</f>
        <v>10</v>
      </c>
      <c r="F928" s="328" t="b">
        <f t="shared" si="320"/>
        <v>1</v>
      </c>
      <c r="G928" s="279"/>
      <c r="H928" s="894" t="s">
        <v>1069</v>
      </c>
      <c r="I928" s="895"/>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21"/>
        <v>4</v>
      </c>
      <c r="D929" s="279"/>
      <c r="E929" s="437">
        <f>E928</f>
        <v>10</v>
      </c>
      <c r="F929" s="328" t="b">
        <f t="shared" si="320"/>
        <v>1</v>
      </c>
      <c r="G929" s="279"/>
      <c r="H929" s="896"/>
      <c r="I929" s="897"/>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21"/>
        <v>4</v>
      </c>
      <c r="D930" s="279"/>
      <c r="E930" s="437">
        <f>E929</f>
        <v>10</v>
      </c>
      <c r="F930" s="328" t="b">
        <f t="shared" si="320"/>
        <v>1</v>
      </c>
      <c r="G930" s="279"/>
      <c r="H930" s="898"/>
      <c r="I930" s="899"/>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21"/>
        <v>4</v>
      </c>
      <c r="D932" s="279"/>
      <c r="E932" s="437">
        <f>E931</f>
        <v>11</v>
      </c>
      <c r="F932" s="328" t="b">
        <f t="shared" si="320"/>
        <v>1</v>
      </c>
      <c r="G932" s="279"/>
      <c r="H932" s="894" t="s">
        <v>1069</v>
      </c>
      <c r="I932" s="895"/>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21"/>
        <v>4</v>
      </c>
      <c r="D933" s="279"/>
      <c r="E933" s="437">
        <f>E932</f>
        <v>11</v>
      </c>
      <c r="F933" s="328" t="b">
        <f t="shared" si="320"/>
        <v>1</v>
      </c>
      <c r="G933" s="279"/>
      <c r="H933" s="896"/>
      <c r="I933" s="897"/>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21"/>
        <v>4</v>
      </c>
      <c r="D934" s="279"/>
      <c r="E934" s="437">
        <f>E933</f>
        <v>11</v>
      </c>
      <c r="F934" s="328" t="b">
        <f t="shared" si="320"/>
        <v>1</v>
      </c>
      <c r="G934" s="279"/>
      <c r="H934" s="898"/>
      <c r="I934" s="899"/>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21"/>
        <v>4</v>
      </c>
      <c r="D936" s="279"/>
      <c r="E936" s="437">
        <f>E935</f>
        <v>12</v>
      </c>
      <c r="F936" s="328" t="b">
        <f t="shared" si="320"/>
        <v>1</v>
      </c>
      <c r="G936" s="279"/>
      <c r="H936" s="894" t="s">
        <v>1069</v>
      </c>
      <c r="I936" s="895"/>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21"/>
        <v>4</v>
      </c>
      <c r="D937" s="279"/>
      <c r="E937" s="437">
        <f>E936</f>
        <v>12</v>
      </c>
      <c r="F937" s="328" t="b">
        <f t="shared" si="320"/>
        <v>1</v>
      </c>
      <c r="G937" s="279"/>
      <c r="H937" s="896"/>
      <c r="I937" s="897"/>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21"/>
        <v>4</v>
      </c>
      <c r="D938" s="279"/>
      <c r="E938" s="437">
        <f>E937</f>
        <v>12</v>
      </c>
      <c r="F938" s="328" t="b">
        <f t="shared" si="320"/>
        <v>1</v>
      </c>
      <c r="G938" s="279"/>
      <c r="H938" s="898"/>
      <c r="I938" s="899"/>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21"/>
        <v>4</v>
      </c>
      <c r="D940" s="279"/>
      <c r="E940" s="437">
        <f>E939</f>
        <v>13</v>
      </c>
      <c r="F940" s="328" t="b">
        <f t="shared" si="320"/>
        <v>1</v>
      </c>
      <c r="G940" s="279"/>
      <c r="H940" s="894" t="s">
        <v>698</v>
      </c>
      <c r="I940" s="895"/>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21"/>
        <v>4</v>
      </c>
      <c r="D941" s="279"/>
      <c r="E941" s="437">
        <f>E940</f>
        <v>13</v>
      </c>
      <c r="F941" s="328" t="b">
        <f t="shared" si="320"/>
        <v>1</v>
      </c>
      <c r="G941" s="279"/>
      <c r="H941" s="896"/>
      <c r="I941" s="897"/>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21"/>
        <v>4</v>
      </c>
      <c r="D942" s="279"/>
      <c r="E942" s="437">
        <f>E941</f>
        <v>13</v>
      </c>
      <c r="F942" s="328" t="b">
        <f t="shared" si="320"/>
        <v>1</v>
      </c>
      <c r="G942" s="279"/>
      <c r="H942" s="898"/>
      <c r="I942" s="899"/>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21"/>
        <v>4</v>
      </c>
      <c r="D944" s="279"/>
      <c r="E944" s="437">
        <f>E943</f>
        <v>14</v>
      </c>
      <c r="F944" s="328" t="b">
        <f t="shared" si="320"/>
        <v>1</v>
      </c>
      <c r="G944" s="279"/>
      <c r="H944" s="894" t="s">
        <v>700</v>
      </c>
      <c r="I944" s="895"/>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21"/>
        <v>4</v>
      </c>
      <c r="D945" s="279"/>
      <c r="E945" s="437">
        <f>E944</f>
        <v>14</v>
      </c>
      <c r="F945" s="328" t="b">
        <f t="shared" si="320"/>
        <v>1</v>
      </c>
      <c r="G945" s="279"/>
      <c r="H945" s="896"/>
      <c r="I945" s="897"/>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21"/>
        <v>4</v>
      </c>
      <c r="D946" s="279"/>
      <c r="E946" s="437">
        <f>E945</f>
        <v>14</v>
      </c>
      <c r="F946" s="328" t="b">
        <f t="shared" si="320"/>
        <v>1</v>
      </c>
      <c r="G946" s="279"/>
      <c r="H946" s="898"/>
      <c r="I946" s="899"/>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21"/>
        <v>4</v>
      </c>
      <c r="D948" s="279"/>
      <c r="E948" s="437">
        <f>E947</f>
        <v>15</v>
      </c>
      <c r="F948" s="328" t="b">
        <f t="shared" si="320"/>
        <v>1</v>
      </c>
      <c r="G948" s="279"/>
      <c r="H948" s="894" t="s">
        <v>702</v>
      </c>
      <c r="I948" s="895"/>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21"/>
        <v>4</v>
      </c>
      <c r="D949" s="279"/>
      <c r="E949" s="437">
        <f>E948</f>
        <v>15</v>
      </c>
      <c r="F949" s="328" t="b">
        <f t="shared" si="320"/>
        <v>1</v>
      </c>
      <c r="G949" s="279"/>
      <c r="H949" s="896"/>
      <c r="I949" s="897"/>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21"/>
        <v>4</v>
      </c>
      <c r="D950" s="279"/>
      <c r="E950" s="437">
        <f>E949</f>
        <v>15</v>
      </c>
      <c r="F950" s="328" t="b">
        <f t="shared" si="320"/>
        <v>1</v>
      </c>
      <c r="G950" s="279"/>
      <c r="H950" s="898"/>
      <c r="I950" s="899"/>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21"/>
        <v>4</v>
      </c>
      <c r="D952" s="279"/>
      <c r="E952" s="437">
        <f>E951</f>
        <v>16</v>
      </c>
      <c r="F952" s="328" t="b">
        <f t="shared" si="322"/>
        <v>1</v>
      </c>
      <c r="G952" s="279"/>
      <c r="H952" s="894"/>
      <c r="I952" s="895"/>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21"/>
        <v>4</v>
      </c>
      <c r="D953" s="279"/>
      <c r="E953" s="437">
        <f>E952</f>
        <v>16</v>
      </c>
      <c r="F953" s="328" t="b">
        <f t="shared" si="322"/>
        <v>1</v>
      </c>
      <c r="G953" s="279"/>
      <c r="H953" s="896"/>
      <c r="I953" s="897"/>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21"/>
        <v>4</v>
      </c>
      <c r="D954" s="279"/>
      <c r="E954" s="437">
        <f>E953</f>
        <v>16</v>
      </c>
      <c r="F954" s="328" t="b">
        <f t="shared" si="322"/>
        <v>1</v>
      </c>
      <c r="G954" s="279"/>
      <c r="H954" s="898"/>
      <c r="I954" s="899"/>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24"/>
        <v>4</v>
      </c>
      <c r="D956" s="279"/>
      <c r="E956" s="437">
        <f>E955</f>
        <v>17</v>
      </c>
      <c r="F956" s="328" t="b">
        <f t="shared" si="322"/>
        <v>1</v>
      </c>
      <c r="G956" s="279"/>
      <c r="H956" s="894" t="s">
        <v>705</v>
      </c>
      <c r="I956" s="895"/>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24"/>
        <v>4</v>
      </c>
      <c r="D957" s="279"/>
      <c r="E957" s="437">
        <f>E956</f>
        <v>17</v>
      </c>
      <c r="F957" s="328" t="b">
        <f t="shared" si="322"/>
        <v>1</v>
      </c>
      <c r="G957" s="279"/>
      <c r="H957" s="896"/>
      <c r="I957" s="897"/>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24"/>
        <v>4</v>
      </c>
      <c r="D958" s="279"/>
      <c r="E958" s="437">
        <f>E957</f>
        <v>17</v>
      </c>
      <c r="F958" s="328" t="b">
        <f t="shared" si="322"/>
        <v>1</v>
      </c>
      <c r="G958" s="279"/>
      <c r="H958" s="898"/>
      <c r="I958" s="899"/>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24"/>
        <v>4</v>
      </c>
      <c r="D960" s="279"/>
      <c r="E960" s="437">
        <f>E959</f>
        <v>18</v>
      </c>
      <c r="F960" s="328" t="b">
        <f t="shared" si="322"/>
        <v>1</v>
      </c>
      <c r="G960" s="279"/>
      <c r="H960" s="894" t="s">
        <v>707</v>
      </c>
      <c r="I960" s="895"/>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24"/>
        <v>4</v>
      </c>
      <c r="D961" s="279"/>
      <c r="E961" s="437">
        <f>E960</f>
        <v>18</v>
      </c>
      <c r="F961" s="328" t="b">
        <f t="shared" si="322"/>
        <v>1</v>
      </c>
      <c r="G961" s="279"/>
      <c r="H961" s="896"/>
      <c r="I961" s="897"/>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24"/>
        <v>4</v>
      </c>
      <c r="D962" s="279"/>
      <c r="E962" s="437">
        <f>E961</f>
        <v>18</v>
      </c>
      <c r="F962" s="328" t="b">
        <f t="shared" si="322"/>
        <v>1</v>
      </c>
      <c r="G962" s="279"/>
      <c r="H962" s="898"/>
      <c r="I962" s="899"/>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24"/>
        <v>4</v>
      </c>
      <c r="D964" s="279"/>
      <c r="E964" s="437">
        <f>E963</f>
        <v>19</v>
      </c>
      <c r="F964" s="328" t="b">
        <f t="shared" si="322"/>
        <v>1</v>
      </c>
      <c r="G964" s="279"/>
      <c r="H964" s="894" t="s">
        <v>709</v>
      </c>
      <c r="I964" s="895"/>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24"/>
        <v>4</v>
      </c>
      <c r="D965" s="279"/>
      <c r="E965" s="437">
        <f>E964</f>
        <v>19</v>
      </c>
      <c r="F965" s="328" t="b">
        <f t="shared" si="322"/>
        <v>1</v>
      </c>
      <c r="G965" s="279"/>
      <c r="H965" s="896"/>
      <c r="I965" s="897"/>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24"/>
        <v>4</v>
      </c>
      <c r="D966" s="279"/>
      <c r="E966" s="437">
        <f>E965</f>
        <v>19</v>
      </c>
      <c r="F966" s="328" t="b">
        <f t="shared" si="322"/>
        <v>1</v>
      </c>
      <c r="G966" s="279"/>
      <c r="H966" s="898"/>
      <c r="I966" s="899"/>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24"/>
        <v>4</v>
      </c>
      <c r="D968" s="279"/>
      <c r="E968" s="437">
        <f>E967</f>
        <v>20</v>
      </c>
      <c r="F968" s="328" t="b">
        <f t="shared" si="322"/>
        <v>1</v>
      </c>
      <c r="G968" s="279"/>
      <c r="H968" s="894" t="s">
        <v>711</v>
      </c>
      <c r="I968" s="895"/>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24"/>
        <v>4</v>
      </c>
      <c r="D969" s="279"/>
      <c r="E969" s="437">
        <f>E968</f>
        <v>20</v>
      </c>
      <c r="F969" s="328" t="b">
        <f t="shared" si="322"/>
        <v>1</v>
      </c>
      <c r="G969" s="279"/>
      <c r="H969" s="896"/>
      <c r="I969" s="897"/>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24"/>
        <v>4</v>
      </c>
      <c r="D970" s="279"/>
      <c r="E970" s="437">
        <f>E969</f>
        <v>20</v>
      </c>
      <c r="F970" s="328" t="b">
        <f t="shared" si="322"/>
        <v>1</v>
      </c>
      <c r="G970" s="279"/>
      <c r="H970" s="898"/>
      <c r="I970" s="899"/>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24"/>
        <v>4</v>
      </c>
      <c r="D972" s="279"/>
      <c r="E972" s="437">
        <f>E971</f>
        <v>21</v>
      </c>
      <c r="F972" s="328" t="b">
        <f t="shared" si="322"/>
        <v>1</v>
      </c>
      <c r="G972" s="279"/>
      <c r="H972" s="894" t="s">
        <v>713</v>
      </c>
      <c r="I972" s="895"/>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24"/>
        <v>4</v>
      </c>
      <c r="D973" s="279"/>
      <c r="E973" s="437">
        <f>E972</f>
        <v>21</v>
      </c>
      <c r="F973" s="328" t="b">
        <f t="shared" si="322"/>
        <v>1</v>
      </c>
      <c r="G973" s="279"/>
      <c r="H973" s="896"/>
      <c r="I973" s="897"/>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24"/>
        <v>4</v>
      </c>
      <c r="D974" s="279"/>
      <c r="E974" s="437">
        <f>E973</f>
        <v>21</v>
      </c>
      <c r="F974" s="328" t="b">
        <f t="shared" si="322"/>
        <v>1</v>
      </c>
      <c r="G974" s="279"/>
      <c r="H974" s="898"/>
      <c r="I974" s="899"/>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24"/>
        <v>4</v>
      </c>
      <c r="D976" s="279"/>
      <c r="E976" s="437">
        <f>E975</f>
        <v>22</v>
      </c>
      <c r="F976" s="328" t="b">
        <f t="shared" si="322"/>
        <v>1</v>
      </c>
      <c r="G976" s="279"/>
      <c r="H976" s="894" t="s">
        <v>715</v>
      </c>
      <c r="I976" s="895"/>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24"/>
        <v>4</v>
      </c>
      <c r="D977" s="279"/>
      <c r="E977" s="437">
        <f>E976</f>
        <v>22</v>
      </c>
      <c r="F977" s="328" t="b">
        <f t="shared" si="322"/>
        <v>1</v>
      </c>
      <c r="G977" s="279"/>
      <c r="H977" s="896"/>
      <c r="I977" s="897"/>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24"/>
        <v>4</v>
      </c>
      <c r="D978" s="279"/>
      <c r="E978" s="437">
        <f>E977</f>
        <v>22</v>
      </c>
      <c r="F978" s="328" t="b">
        <f t="shared" si="322"/>
        <v>1</v>
      </c>
      <c r="G978" s="279"/>
      <c r="H978" s="898"/>
      <c r="I978" s="899"/>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24"/>
        <v>4</v>
      </c>
      <c r="D980" s="279"/>
      <c r="E980" s="437">
        <f>E979</f>
        <v>23</v>
      </c>
      <c r="F980" s="328" t="b">
        <f t="shared" si="322"/>
        <v>1</v>
      </c>
      <c r="G980" s="279"/>
      <c r="H980" s="894" t="s">
        <v>717</v>
      </c>
      <c r="I980" s="895"/>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24"/>
        <v>4</v>
      </c>
      <c r="D981" s="279"/>
      <c r="E981" s="437">
        <f>E980</f>
        <v>23</v>
      </c>
      <c r="F981" s="328" t="b">
        <f t="shared" si="322"/>
        <v>1</v>
      </c>
      <c r="G981" s="279"/>
      <c r="H981" s="896"/>
      <c r="I981" s="897"/>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24"/>
        <v>4</v>
      </c>
      <c r="D982" s="279"/>
      <c r="E982" s="437">
        <f>E981</f>
        <v>23</v>
      </c>
      <c r="F982" s="328" t="b">
        <f t="shared" si="322"/>
        <v>1</v>
      </c>
      <c r="G982" s="279"/>
      <c r="H982" s="898"/>
      <c r="I982" s="899"/>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24"/>
        <v>4</v>
      </c>
      <c r="D984" s="279"/>
      <c r="E984" s="437">
        <f>E983</f>
        <v>24</v>
      </c>
      <c r="F984" s="328" t="b">
        <f t="shared" si="325"/>
        <v>1</v>
      </c>
      <c r="G984" s="279"/>
      <c r="H984" s="894" t="s">
        <v>719</v>
      </c>
      <c r="I984" s="895"/>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24"/>
        <v>4</v>
      </c>
      <c r="D985" s="279"/>
      <c r="E985" s="437">
        <f>E984</f>
        <v>24</v>
      </c>
      <c r="F985" s="328" t="b">
        <f t="shared" si="325"/>
        <v>1</v>
      </c>
      <c r="G985" s="279"/>
      <c r="H985" s="896"/>
      <c r="I985" s="897"/>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24"/>
        <v>4</v>
      </c>
      <c r="D986" s="279"/>
      <c r="E986" s="437">
        <f>E985</f>
        <v>24</v>
      </c>
      <c r="F986" s="328" t="b">
        <f t="shared" si="325"/>
        <v>1</v>
      </c>
      <c r="G986" s="279"/>
      <c r="H986" s="898"/>
      <c r="I986" s="899"/>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26"/>
        <v>4</v>
      </c>
      <c r="D988" s="279"/>
      <c r="E988" s="437">
        <f>E987</f>
        <v>25</v>
      </c>
      <c r="F988" s="328" t="b">
        <f t="shared" si="325"/>
        <v>1</v>
      </c>
      <c r="G988" s="279"/>
      <c r="H988" s="894" t="s">
        <v>1063</v>
      </c>
      <c r="I988" s="895"/>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26"/>
        <v>4</v>
      </c>
      <c r="D989" s="279"/>
      <c r="E989" s="437">
        <f>E988</f>
        <v>25</v>
      </c>
      <c r="F989" s="328" t="b">
        <f t="shared" si="325"/>
        <v>1</v>
      </c>
      <c r="G989" s="279"/>
      <c r="H989" s="896"/>
      <c r="I989" s="897"/>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26"/>
        <v>4</v>
      </c>
      <c r="D990" s="279"/>
      <c r="E990" s="437">
        <f>E989</f>
        <v>25</v>
      </c>
      <c r="F990" s="328" t="b">
        <f t="shared" si="325"/>
        <v>1</v>
      </c>
      <c r="G990" s="279"/>
      <c r="H990" s="898"/>
      <c r="I990" s="899"/>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26"/>
        <v>4</v>
      </c>
      <c r="D992" s="279"/>
      <c r="E992" s="437">
        <f>E991</f>
        <v>26</v>
      </c>
      <c r="F992" s="328" t="b">
        <f t="shared" si="325"/>
        <v>1</v>
      </c>
      <c r="G992" s="279"/>
      <c r="H992" s="894" t="s">
        <v>721</v>
      </c>
      <c r="I992" s="895"/>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26"/>
        <v>4</v>
      </c>
      <c r="D993" s="279"/>
      <c r="E993" s="437">
        <f>E992</f>
        <v>26</v>
      </c>
      <c r="F993" s="328" t="b">
        <f t="shared" si="325"/>
        <v>1</v>
      </c>
      <c r="G993" s="279"/>
      <c r="H993" s="896"/>
      <c r="I993" s="897"/>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26"/>
        <v>4</v>
      </c>
      <c r="D994" s="279"/>
      <c r="E994" s="437">
        <f>E993</f>
        <v>26</v>
      </c>
      <c r="F994" s="328" t="b">
        <f t="shared" si="325"/>
        <v>1</v>
      </c>
      <c r="G994" s="279"/>
      <c r="H994" s="898"/>
      <c r="I994" s="899"/>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15" customHeight="1" outlineLevel="2" x14ac:dyDescent="0.35">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15" hidden="1" customHeight="1" outlineLevel="3" x14ac:dyDescent="0.35">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5" customHeight="1" outlineLevel="2" collapsed="1" x14ac:dyDescent="0.35">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5">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5">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912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908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909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910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912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908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909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910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912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908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909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910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912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908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909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910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912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908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909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910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912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908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909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910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912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908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909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910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912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908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909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910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912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908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909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910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84</v>
      </c>
    </row>
    <row r="3" spans="1:2" x14ac:dyDescent="0.35">
      <c r="A3" t="s">
        <v>85</v>
      </c>
      <c r="B3" s="206">
        <v>1</v>
      </c>
    </row>
    <row r="4" spans="1:2" ht="7.4" customHeight="1" x14ac:dyDescent="0.35"/>
    <row r="5" spans="1:2" x14ac:dyDescent="0.35">
      <c r="A5" t="s">
        <v>87</v>
      </c>
      <c r="B5" s="206">
        <v>1.25</v>
      </c>
    </row>
    <row r="7" spans="1:2" x14ac:dyDescent="0.35">
      <c r="A7" s="67" t="s">
        <v>86</v>
      </c>
    </row>
    <row r="8" spans="1:2" x14ac:dyDescent="0.35">
      <c r="A8" t="s">
        <v>88</v>
      </c>
      <c r="B8" s="206">
        <v>11</v>
      </c>
    </row>
    <row r="9" spans="1:2" ht="7.4" customHeight="1" x14ac:dyDescent="0.35"/>
    <row r="10" spans="1:2" x14ac:dyDescent="0.35">
      <c r="A10" t="s">
        <v>89</v>
      </c>
      <c r="B10" s="206">
        <v>10</v>
      </c>
    </row>
    <row r="12" spans="1:2" x14ac:dyDescent="0.35">
      <c r="A12" s="67" t="s">
        <v>271</v>
      </c>
    </row>
    <row r="13" spans="1:2" x14ac:dyDescent="0.35">
      <c r="A13" t="s">
        <v>1269</v>
      </c>
      <c r="B13" s="867">
        <v>7.4999999999999997E-2</v>
      </c>
    </row>
    <row r="14" spans="1:2" ht="9.75" customHeight="1" x14ac:dyDescent="0.35"/>
    <row r="15" spans="1:2" x14ac:dyDescent="0.35">
      <c r="A15" t="s">
        <v>1270</v>
      </c>
      <c r="B15" s="867">
        <v>7.4999999999999997E-2</v>
      </c>
    </row>
    <row r="17" spans="1:2" x14ac:dyDescent="0.35">
      <c r="A17" s="67" t="s">
        <v>90</v>
      </c>
    </row>
    <row r="18" spans="1:2" x14ac:dyDescent="0.35">
      <c r="A18" t="s">
        <v>1268</v>
      </c>
      <c r="B18" s="867">
        <v>0.15</v>
      </c>
    </row>
    <row r="19" spans="1:2" ht="9.75" customHeight="1" x14ac:dyDescent="0.35"/>
    <row r="20" spans="1:2" x14ac:dyDescent="0.35">
      <c r="A20" t="s">
        <v>1267</v>
      </c>
      <c r="B20" s="867">
        <v>7.4999999999999997E-2</v>
      </c>
    </row>
    <row r="22" spans="1:2" x14ac:dyDescent="0.35">
      <c r="A22" t="s">
        <v>91</v>
      </c>
      <c r="B22"/>
    </row>
    <row r="23" spans="1:2" x14ac:dyDescent="0.35">
      <c r="A23" t="s">
        <v>391</v>
      </c>
      <c r="B23" s="206">
        <v>1.3</v>
      </c>
    </row>
    <row r="24" spans="1:2" x14ac:dyDescent="0.35">
      <c r="A24" t="s">
        <v>59</v>
      </c>
      <c r="B24" s="206">
        <v>1.1000000000000001</v>
      </c>
    </row>
    <row r="25" spans="1:2" x14ac:dyDescent="0.35">
      <c r="A25" t="s">
        <v>60</v>
      </c>
      <c r="B25" s="206">
        <v>1.1000000000000001</v>
      </c>
    </row>
    <row r="26" spans="1:2" x14ac:dyDescent="0.35">
      <c r="A26" t="s">
        <v>61</v>
      </c>
      <c r="B26" s="206">
        <v>1.2</v>
      </c>
    </row>
    <row r="27" spans="1:2" x14ac:dyDescent="0.35">
      <c r="A27" t="s">
        <v>62</v>
      </c>
      <c r="B27" s="206">
        <v>1</v>
      </c>
    </row>
    <row r="28" spans="1:2" x14ac:dyDescent="0.35">
      <c r="A28" t="s">
        <v>890</v>
      </c>
      <c r="B28" s="206">
        <v>1</v>
      </c>
    </row>
    <row r="29" spans="1:2" x14ac:dyDescent="0.35">
      <c r="A29" t="s">
        <v>891</v>
      </c>
      <c r="B29" s="206">
        <v>1</v>
      </c>
    </row>
    <row r="30" spans="1:2" x14ac:dyDescent="0.35">
      <c r="A30" t="s">
        <v>892</v>
      </c>
      <c r="B30" s="206">
        <v>1</v>
      </c>
    </row>
    <row r="31" spans="1:2" x14ac:dyDescent="0.35">
      <c r="A31" t="s">
        <v>1203</v>
      </c>
      <c r="B31" s="206">
        <v>1</v>
      </c>
    </row>
    <row r="33" spans="1:2" x14ac:dyDescent="0.35">
      <c r="A33" t="s">
        <v>92</v>
      </c>
      <c r="B33"/>
    </row>
    <row r="34" spans="1:2" x14ac:dyDescent="0.35">
      <c r="A34" t="s">
        <v>391</v>
      </c>
      <c r="B34" s="206">
        <v>1.2</v>
      </c>
    </row>
    <row r="35" spans="1:2" x14ac:dyDescent="0.35">
      <c r="A35" t="s">
        <v>59</v>
      </c>
      <c r="B35" s="206">
        <v>1.1000000000000001</v>
      </c>
    </row>
    <row r="36" spans="1:2" x14ac:dyDescent="0.35">
      <c r="A36" t="s">
        <v>60</v>
      </c>
      <c r="B36" s="206">
        <v>1.1000000000000001</v>
      </c>
    </row>
    <row r="37" spans="1:2" x14ac:dyDescent="0.35">
      <c r="A37" t="s">
        <v>61</v>
      </c>
      <c r="B37" s="206">
        <v>1.2</v>
      </c>
    </row>
    <row r="38" spans="1:2" x14ac:dyDescent="0.35">
      <c r="A38" t="s">
        <v>62</v>
      </c>
      <c r="B38" s="206">
        <v>1</v>
      </c>
    </row>
    <row r="39" spans="1:2" x14ac:dyDescent="0.35">
      <c r="A39" t="s">
        <v>890</v>
      </c>
      <c r="B39" s="206">
        <v>1</v>
      </c>
    </row>
    <row r="40" spans="1:2" x14ac:dyDescent="0.35">
      <c r="A40" t="s">
        <v>891</v>
      </c>
      <c r="B40" s="206">
        <v>1</v>
      </c>
    </row>
    <row r="41" spans="1:2" x14ac:dyDescent="0.35">
      <c r="A41" t="s">
        <v>892</v>
      </c>
      <c r="B41" s="206">
        <v>1</v>
      </c>
    </row>
    <row r="42" spans="1:2" x14ac:dyDescent="0.35">
      <c r="A42" t="s">
        <v>1203</v>
      </c>
      <c r="B42" s="206">
        <v>1</v>
      </c>
    </row>
    <row r="44" spans="1:2" x14ac:dyDescent="0.35">
      <c r="A44" t="s">
        <v>96</v>
      </c>
      <c r="B44"/>
    </row>
    <row r="45" spans="1:2" x14ac:dyDescent="0.35">
      <c r="A45" t="s">
        <v>391</v>
      </c>
      <c r="B45" s="206">
        <v>1</v>
      </c>
    </row>
    <row r="46" spans="1:2" x14ac:dyDescent="0.35">
      <c r="A46" t="s">
        <v>59</v>
      </c>
      <c r="B46" s="206">
        <v>1</v>
      </c>
    </row>
    <row r="47" spans="1:2" x14ac:dyDescent="0.35">
      <c r="A47" t="s">
        <v>60</v>
      </c>
      <c r="B47" s="206">
        <v>1</v>
      </c>
    </row>
    <row r="48" spans="1:2" x14ac:dyDescent="0.35">
      <c r="A48" t="s">
        <v>61</v>
      </c>
      <c r="B48" s="206">
        <v>1</v>
      </c>
    </row>
    <row r="49" spans="1:3" x14ac:dyDescent="0.35">
      <c r="A49" t="s">
        <v>62</v>
      </c>
      <c r="B49" s="206">
        <v>1</v>
      </c>
    </row>
    <row r="50" spans="1:3" x14ac:dyDescent="0.35">
      <c r="A50" t="s">
        <v>890</v>
      </c>
      <c r="B50" s="206">
        <v>1</v>
      </c>
    </row>
    <row r="51" spans="1:3" x14ac:dyDescent="0.35">
      <c r="A51" t="s">
        <v>891</v>
      </c>
      <c r="B51" s="206">
        <v>1</v>
      </c>
    </row>
    <row r="52" spans="1:3" x14ac:dyDescent="0.35">
      <c r="A52" t="s">
        <v>892</v>
      </c>
      <c r="B52" s="206">
        <v>1</v>
      </c>
    </row>
    <row r="53" spans="1:3" x14ac:dyDescent="0.35">
      <c r="A53" t="s">
        <v>1203</v>
      </c>
      <c r="B53" s="206">
        <v>1</v>
      </c>
    </row>
    <row r="55" spans="1:3" x14ac:dyDescent="0.35">
      <c r="A55" s="67" t="s">
        <v>93</v>
      </c>
    </row>
    <row r="56" spans="1:3" x14ac:dyDescent="0.35">
      <c r="A56" t="s">
        <v>94</v>
      </c>
      <c r="B56" s="744">
        <f>MIN(364,INT((C56 - DATE(YEAR(C56),1,1))))</f>
        <v>104</v>
      </c>
      <c r="C56" s="769">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15" customHeight="1" outlineLevel="1" x14ac:dyDescent="0.3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5">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5">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5">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35">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3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3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1251</v>
      </c>
      <c r="B2" s="206">
        <v>5000000</v>
      </c>
    </row>
    <row r="4" spans="1:2" x14ac:dyDescent="0.35">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5" customHeight="1" x14ac:dyDescent="0.3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5" customHeight="1" x14ac:dyDescent="0.3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5" customHeight="1" x14ac:dyDescent="0.35">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5" customHeight="1" x14ac:dyDescent="0.35">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5" customHeight="1" x14ac:dyDescent="0.35">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5" customHeight="1" x14ac:dyDescent="0.35">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5" customHeight="1" x14ac:dyDescent="0.35">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5" customHeight="1" x14ac:dyDescent="0.35">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5" customHeight="1" x14ac:dyDescent="0.35">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5" customHeight="1" x14ac:dyDescent="0.35">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5" customHeight="1" x14ac:dyDescent="0.35">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5"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5" customHeight="1" x14ac:dyDescent="0.35">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5" customHeight="1" x14ac:dyDescent="0.3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2023-09-27T02:12:01Z</dcterms:modified>
</cp:coreProperties>
</file>