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BDE1B237-55FE-4A6C-9CC8-B9790021D167}" xr6:coauthVersionLast="47" xr6:coauthVersionMax="47" xr10:uidLastSave="{00000000-0000-0000-0000-000000000000}"/>
  <bookViews>
    <workbookView xWindow="2115" yWindow="525" windowWidth="27105" windowHeight="1479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1451" i="14" l="1"/>
  <c r="AA1451" i="14" s="1"/>
  <c r="AB1451" i="14" s="1"/>
  <c r="AA1453" i="14"/>
  <c r="AB1453" i="14" s="1"/>
  <c r="Z1453" i="14"/>
  <c r="X1453" i="14"/>
  <c r="V1453" i="14"/>
  <c r="W1453" i="14" s="1"/>
  <c r="X1451" i="14"/>
  <c r="V1451" i="14"/>
  <c r="W1451" i="14" s="1"/>
  <c r="Y1418" i="14"/>
  <c r="U1418" i="14" s="1"/>
  <c r="Y841" i="14"/>
  <c r="U841" i="14"/>
  <c r="U843" i="14"/>
  <c r="U1428" i="14"/>
  <c r="Y1417" i="14"/>
  <c r="Z1417" i="14" s="1"/>
  <c r="AA1417" i="14" s="1"/>
  <c r="AB1417" i="14" s="1"/>
  <c r="X1417" i="14"/>
  <c r="U1417" i="14"/>
  <c r="V1417" i="14" s="1"/>
  <c r="W1417" i="14" s="1"/>
  <c r="U1416" i="14"/>
  <c r="Y1428" i="14"/>
  <c r="Z213" i="13"/>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43" i="14"/>
  <c r="V843" i="14"/>
  <c r="W843" i="14" s="1"/>
  <c r="Y558" i="14"/>
  <c r="Y557" i="14"/>
  <c r="Y556" i="14"/>
  <c r="U556" i="14" s="1"/>
  <c r="V556" i="14" s="1"/>
  <c r="W556" i="14" s="1"/>
  <c r="Y555" i="14"/>
  <c r="U555" i="14" s="1"/>
  <c r="V555" i="14" s="1"/>
  <c r="W555" i="14" s="1"/>
  <c r="Y554" i="14"/>
  <c r="U554" i="14" s="1"/>
  <c r="V554" i="14" s="1"/>
  <c r="W554" i="14" s="1"/>
  <c r="Y553" i="14"/>
  <c r="U553" i="14" s="1"/>
  <c r="Y552" i="14"/>
  <c r="U552" i="14" s="1"/>
  <c r="V552" i="14" s="1"/>
  <c r="W552" i="14" s="1"/>
  <c r="Y551" i="14"/>
  <c r="V553" i="14"/>
  <c r="W553" i="14" s="1"/>
  <c r="Z555" i="14"/>
  <c r="AA555" i="14" s="1"/>
  <c r="AB555" i="14" s="1"/>
  <c r="Z553" i="14"/>
  <c r="AA553" i="14" s="1"/>
  <c r="AB553" i="14" s="1"/>
  <c r="X553" i="14"/>
  <c r="Z552" i="14"/>
  <c r="AA552" i="14" s="1"/>
  <c r="AB552" i="14" s="1"/>
  <c r="X552" i="14"/>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4" i="14" l="1"/>
  <c r="Z554" i="14"/>
  <c r="AA554" i="14" s="1"/>
  <c r="AB554" i="14" s="1"/>
  <c r="Z556" i="14"/>
  <c r="AA556" i="14" s="1"/>
  <c r="AB556" i="14" s="1"/>
  <c r="Z551" i="14"/>
  <c r="AA551" i="14" s="1"/>
  <c r="AB551" i="14" s="1"/>
  <c r="U551" i="14"/>
  <c r="V551" i="14" s="1"/>
  <c r="W551" i="14" s="1"/>
  <c r="X557" i="14"/>
  <c r="U557" i="14"/>
  <c r="V557" i="14" s="1"/>
  <c r="W557" i="14" s="1"/>
  <c r="Z558" i="14"/>
  <c r="AA558" i="14" s="1"/>
  <c r="AB558" i="14" s="1"/>
  <c r="U558" i="14"/>
  <c r="V558" i="14" s="1"/>
  <c r="W558" i="14" s="1"/>
  <c r="X551" i="14"/>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7"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Y1428"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<sst xmlns="http://schemas.openxmlformats.org/spreadsheetml/2006/main" count="4896" uniqueCount="2925">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</sst>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Ref>
          </c:cat>
          <c:val>
            <c:numRef>
              <c:f>Sheep!$AW$179:$AW$187</c:f>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Ref>
          </c:cat>
          <c:val>
            <c:numRef>
              <c:f>Sheep!$BA$179:$BA$187</c:f>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Ref>
          </c:cat>
          <c:val>
            <c:numRef>
              <c:f>Sheep!$BC$179:$BC$187</c:f>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marker val="1"/>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Ref>
                </c:cat>
                <c:val>
                  <c:numRef>
                    <c:extLst>
                      <c:ext uri="{02D57815-91ED-43cb-92C2-25804820EDAC}">
                        <c15:formulaRef>
                          <c15:sqref>Sheep!$AX$179:$AX$187</c15:sqref>
                        </c15:formulaRef>
                      </c:ext>
                    </c:extLst>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Ref>
                </c:cat>
                <c:val>
                  <c:numRef>
                    <c:extLst xmlns:c15="http://schemas.microsoft.com/office/drawing/2012/chart">
                      <c:ext xmlns:c15="http://schemas.microsoft.com/office/drawing/2012/chart" uri="{02D57815-91ED-43cb-92C2-25804820EDAC}">
                        <c15:formulaRef>
                          <c15:sqref>Sheep!$AY$179:$AY$187</c15:sqref>
                        </c15:formulaRef>
                      </c:ext>
                    </c:extLst>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Ref>
                </c:cat>
                <c:val>
                  <c:numRef>
                    <c:extLst xmlns:c15="http://schemas.microsoft.com/office/drawing/2012/chart">
                      <c:ext xmlns:c15="http://schemas.microsoft.com/office/drawing/2012/chart" uri="{02D57815-91ED-43cb-92C2-25804820EDAC}">
                        <c15:formulaRef>
                          <c15:sqref>Sheep!$AZ$179:$AZ$187</c15:sqref>
                        </c15:formulaRef>
                      </c:ext>
                    </c:extLst>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Ref>
                </c:cat>
                <c:val>
                  <c:numRef>
                    <c:extLst xmlns:c15="http://schemas.microsoft.com/office/drawing/2012/chart">
                      <c:ext xmlns:c15="http://schemas.microsoft.com/office/drawing/2012/chart" uri="{02D57815-91ED-43cb-92C2-25804820EDAC}">
                        <c15:formulaRef>
                          <c15:sqref>Sheep!$BB$179:$BB$187</c15:sqref>
                        </c15:formulaRef>
                      </c:ext>
                    </c:extLst>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Ref>
                </c:cat>
                <c:val>
                  <c:numRef>
                    <c:extLst xmlns:c15="http://schemas.microsoft.com/office/drawing/2012/chart">
                      <c:ext xmlns:c15="http://schemas.microsoft.com/office/drawing/2012/chart" uri="{02D57815-91ED-43cb-92C2-25804820EDAC}">
                        <c15:formulaRef>
                          <c15:sqref>Sheep!$BD$179:$BD$187</c15:sqref>
                        </c15:formulaRef>
                      </c:ext>
                    </c:extLst>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2821</v>
      </c>
      <c r="M36" t="s">
        <v>2822</v>
      </c>
    </row>
    <row r="37" spans="1:27" x14ac:dyDescent="0.25">
      <c r="G37" s="351" t="s">
        <v>4</v>
      </c>
      <c r="I37" s="351" t="s">
        <v>2406</v>
      </c>
      <c r="K37" s="351" t="str" cm="1">
        <f t="array" ref="K37:K43">Price!B72:B78</f>
        <v>lime</v>
      </c>
      <c r="M37" s="450" t="s">
        <v>2823</v>
      </c>
    </row>
    <row r="38" spans="1:27" x14ac:dyDescent="0.25">
      <c r="G38" s="352" t="s">
        <v>2398</v>
      </c>
      <c r="I38" s="352" t="s">
        <v>142</v>
      </c>
      <c r="K38" s="352" t="str">
        <v>at_seeding</v>
      </c>
      <c r="M38" s="451" t="s">
        <v>2824</v>
      </c>
    </row>
    <row r="39" spans="1:27" ht="45" x14ac:dyDescent="0.25">
      <c r="G39" s="352" t="s">
        <v>10</v>
      </c>
      <c r="I39" s="352" t="s">
        <v>2675</v>
      </c>
      <c r="K39" s="352" t="str">
        <v>mid</v>
      </c>
      <c r="M39" s="451" t="s">
        <v>2825</v>
      </c>
    </row>
    <row r="40" spans="1:27" ht="30" x14ac:dyDescent="0.25">
      <c r="G40" t="s">
        <v>85</v>
      </c>
      <c r="H40" s="356"/>
      <c r="I40" s="352" t="s">
        <v>4</v>
      </c>
      <c r="K40" s="352" t="str">
        <v>late_cereal</v>
      </c>
      <c r="M40" s="452" t="s">
        <v>2826</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2661</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6" t="s">
        <v>2412</v>
      </c>
      <c r="K47" s="496"/>
      <c r="L47" s="496"/>
      <c r="M47" s="496" t="s">
        <v>2416</v>
      </c>
      <c r="N47" s="496"/>
      <c r="O47" s="496"/>
      <c r="P47" s="496" t="s">
        <v>2417</v>
      </c>
      <c r="Q47" s="496"/>
      <c r="R47" s="496"/>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2810</v>
      </c>
      <c r="C73">
        <v>780</v>
      </c>
    </row>
    <row r="74" spans="1:18" x14ac:dyDescent="0.25">
      <c r="A74" s="449" t="s">
        <v>2657</v>
      </c>
      <c r="B74" s="448" t="s">
        <v>2812</v>
      </c>
      <c r="C74">
        <v>520</v>
      </c>
    </row>
    <row r="75" spans="1:18" x14ac:dyDescent="0.25">
      <c r="A75" s="449" t="s">
        <v>2658</v>
      </c>
      <c r="B75" s="448" t="s">
        <v>2811</v>
      </c>
      <c r="C75">
        <v>520</v>
      </c>
    </row>
    <row r="76" spans="1:18" x14ac:dyDescent="0.25">
      <c r="A76" s="449" t="s">
        <v>139</v>
      </c>
      <c r="B76" t="s">
        <v>2813</v>
      </c>
      <c r="C76">
        <v>500</v>
      </c>
    </row>
    <row r="77" spans="1:18" x14ac:dyDescent="0.25">
      <c r="A77" s="449" t="s">
        <v>59</v>
      </c>
      <c r="B77" s="392" t="s">
        <v>2809</v>
      </c>
      <c r="C77">
        <v>339</v>
      </c>
    </row>
    <row r="78" spans="1:18" x14ac:dyDescent="0.25">
      <c r="A78" s="449" t="s">
        <v>60</v>
      </c>
      <c r="B78" t="s">
        <v>2808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2670</v>
      </c>
      <c r="K9" s="18"/>
      <c r="L9" s="21" t="s">
        <v>2670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2671</v>
      </c>
      <c r="K10" s="22"/>
      <c r="L10" s="21" t="s">
        <v>2672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2799</v>
      </c>
      <c r="K22" s="21"/>
      <c r="L22" s="21" t="s">
        <v>2799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2800</v>
      </c>
      <c r="K23" s="18"/>
      <c r="L23" s="18" t="s">
        <v>2801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2798</v>
      </c>
      <c r="K24" s="22"/>
      <c r="L24" s="18" t="s">
        <v>2802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2285</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2284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opLeftCell="A6" zoomScale="85" zoomScaleNormal="85" workbookViewId="0">
      <pane xSplit="10" ySplit="7" topLeftCell="K298" activePane="bottomRight" state="frozen"/>
      <selection activeCell="A6" sqref="A6"/>
      <selection pane="topRight" activeCell="K6" sqref="K6"/>
      <selection pane="bottomLeft" activeCell="A22" sqref="A22"/>
      <selection pane="bottomRight" activeCell="A398" activeCellId="1" sqref="A385:XFD387 A398:XFD39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501" t="s">
        <v>2837</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45081.535065046301</v>
      </c>
      <c r="J12" s="498" t="s">
        <v>2896</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2674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2804</v>
      </c>
      <c r="X93" s="107"/>
      <c r="Y93" s="107"/>
      <c r="Z93" s="107"/>
      <c r="AA93" s="107"/>
      <c r="AB93" s="107"/>
      <c r="AC93" s="76"/>
      <c r="AD93" s="76" t="s">
        <v>2803</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2789</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2805</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2807</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2806</v>
      </c>
    </row>
    <row r="114" spans="1:48" hidden="1" outlineLevel="3" x14ac:dyDescent="0.25">
      <c r="A114" s="45"/>
      <c r="B114" s="54"/>
      <c r="C114" s="87">
        <f>INT($C$81+3)</f>
        <v>4</v>
      </c>
      <c r="D114" s="73"/>
      <c r="E114" s="70"/>
      <c r="F114" s="70"/>
      <c r="G114" s="73"/>
      <c r="H114" s="76" t="s">
        <v>249</v>
      </c>
      <c r="I114" s="97">
        <v>50</v>
      </c>
      <c r="J114" s="76" t="s">
        <v>2795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2304</v>
      </c>
      <c r="I138" s="133"/>
      <c r="J138" s="133"/>
      <c r="K138" s="309">
        <f>SUM(K134:K137)</f>
        <v>0.4467741935483871</v>
      </c>
      <c r="L138" s="134"/>
      <c r="M138" s="76"/>
      <c r="N138" s="76" t="s">
        <v>2790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collapsed="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hidden="1" outlineLevel="2" x14ac:dyDescent="0.25">
      <c r="A164" s="45"/>
      <c r="B164" s="54"/>
      <c r="C164" s="87">
        <f>INT($C$150)+2</f>
        <v>3</v>
      </c>
      <c r="D164" s="73"/>
      <c r="E164" s="70"/>
      <c r="F164" s="70"/>
      <c r="G164" s="73"/>
      <c r="H164" s="137"/>
      <c r="I164" s="95" t="s">
        <v>266</v>
      </c>
      <c r="J164" s="107"/>
      <c r="K164" s="107"/>
      <c r="L164" s="76"/>
      <c r="M164" s="76"/>
      <c r="N164" s="76" t="s">
        <v>267</v>
      </c>
      <c r="O164" s="76" t="s">
        <v>2903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2662</v>
      </c>
      <c r="AM164" s="95"/>
      <c r="AN164" s="73"/>
      <c r="AO164" s="57"/>
      <c r="AP164" s="45"/>
      <c r="AQ164" s="45"/>
      <c r="AR164" s="45"/>
      <c r="AS164" s="459"/>
      <c r="AT164" s="459"/>
      <c r="AV164" t="s">
        <v>2794</v>
      </c>
    </row>
    <row r="165" spans="1:58"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2904</v>
      </c>
      <c r="P165" s="141" t="s">
        <v>2905</v>
      </c>
      <c r="Q165" s="141" t="s">
        <v>2906</v>
      </c>
      <c r="R165" s="141" t="s">
        <v>2907</v>
      </c>
      <c r="S165" s="141" t="s">
        <v>2908</v>
      </c>
      <c r="T165" s="141" t="s">
        <v>2909</v>
      </c>
      <c r="U165" s="139" t="s">
        <v>279</v>
      </c>
      <c r="V165" s="139" t="s">
        <v>280</v>
      </c>
      <c r="W165" s="140" t="s">
        <v>281</v>
      </c>
      <c r="X165" s="140" t="s">
        <v>2791</v>
      </c>
      <c r="Y165" s="140" t="s">
        <v>2792</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2793</v>
      </c>
      <c r="BA165" s="439" t="s">
        <v>319</v>
      </c>
      <c r="BD165" t="s">
        <v>2394</v>
      </c>
    </row>
    <row r="166" spans="1:58" hidden="1" outlineLevel="3" x14ac:dyDescent="0.25">
      <c r="A166" s="45"/>
      <c r="B166" s="54"/>
      <c r="C166" s="87">
        <f>INT($C$150+3)</f>
        <v>4</v>
      </c>
      <c r="D166" s="73"/>
      <c r="E166" s="70">
        <v>0</v>
      </c>
      <c r="F166" s="70"/>
      <c r="G166" s="73"/>
      <c r="H166" s="142" t="s">
        <v>2899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hidden="1" outlineLevel="3" x14ac:dyDescent="0.25">
      <c r="A167" s="45"/>
      <c r="B167" s="54"/>
      <c r="C167" s="87">
        <f t="shared" ref="C167:C174" si="30">INT($C$150)+3</f>
        <v>4</v>
      </c>
      <c r="D167" s="73"/>
      <c r="E167" s="70">
        <v>1</v>
      </c>
      <c r="F167" s="70"/>
      <c r="G167" s="73"/>
      <c r="H167" s="76" t="s">
        <v>2900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hidden="1" outlineLevel="3" x14ac:dyDescent="0.25">
      <c r="A168" s="45"/>
      <c r="B168" s="54"/>
      <c r="C168" s="87">
        <f t="shared" si="30"/>
        <v>4</v>
      </c>
      <c r="D168" s="73"/>
      <c r="E168" s="70">
        <v>2</v>
      </c>
      <c r="F168" s="70"/>
      <c r="G168" s="73"/>
      <c r="H168" s="76" t="s">
        <v>2901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hidden="1"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2395</v>
      </c>
    </row>
    <row r="170" spans="1:58" hidden="1"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hidden="1"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2396</v>
      </c>
    </row>
    <row r="172" spans="1:58" hidden="1"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2897</v>
      </c>
    </row>
    <row r="173" spans="1:58" hidden="1"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collapsed="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hidden="1"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2902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hidden="1"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hidden="1"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hidden="1"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hidden="1"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hidden="1"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hidden="1" outlineLevel="3" x14ac:dyDescent="0.25">
      <c r="A183" s="45"/>
      <c r="B183" s="54"/>
      <c r="C183" s="87">
        <f t="shared" si="33"/>
        <v>4</v>
      </c>
      <c r="D183" s="73"/>
      <c r="E183" s="70">
        <f t="shared" ref="E183:F188" si="35">E182</f>
        <v>0</v>
      </c>
      <c r="F183" s="70">
        <f t="shared" si="35"/>
        <v>0</v>
      </c>
      <c r="G183" s="73"/>
      <c r="H183" s="97" t="s">
        <v>2664</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hidden="1"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hidden="1"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hidden="1"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hidden="1"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hidden="1"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hidden="1"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hidden="1"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hidden="1" outlineLevel="3" x14ac:dyDescent="0.25">
      <c r="A191" s="45"/>
      <c r="B191" s="54"/>
      <c r="C191" s="87">
        <f t="shared" si="47"/>
        <v>4</v>
      </c>
      <c r="D191" s="73"/>
      <c r="E191" s="70"/>
      <c r="F191" s="70">
        <f t="shared" si="48"/>
        <v>1</v>
      </c>
      <c r="G191" s="73"/>
      <c r="H191" s="97" t="s">
        <v>2665</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2898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hidden="1"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hidden="1"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hidden="1"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hidden="1"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hidden="1"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hidden="1"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hidden="1"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hidden="1" outlineLevel="3" x14ac:dyDescent="0.25">
      <c r="A199" s="45"/>
      <c r="B199" s="54"/>
      <c r="C199" s="87">
        <f t="shared" si="51"/>
        <v>4</v>
      </c>
      <c r="D199" s="73"/>
      <c r="E199" s="70"/>
      <c r="F199" s="70">
        <f t="shared" si="48"/>
        <v>2</v>
      </c>
      <c r="G199" s="73"/>
      <c r="H199" s="97" t="s">
        <v>2665</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hidden="1"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hidden="1"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hidden="1"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hidden="1"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hidden="1"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hidden="1"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hidden="1"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hidden="1"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hidden="1"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hidden="1"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hidden="1"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hidden="1"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hidden="1"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hidden="1"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hidden="1"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hidden="1"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hidden="1" outlineLevel="3" x14ac:dyDescent="0.25">
      <c r="A216" s="45"/>
      <c r="B216" s="54"/>
      <c r="C216" s="87">
        <f t="shared" si="56"/>
        <v>4</v>
      </c>
      <c r="D216" s="73"/>
      <c r="E216" s="70"/>
      <c r="F216" s="70">
        <f t="shared" si="48"/>
        <v>4</v>
      </c>
      <c r="G216" s="73"/>
      <c r="H216" s="97" t="s">
        <v>2666</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hidden="1"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hidden="1"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hidden="1"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hidden="1"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hidden="1"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hidden="1"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hidden="1"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hidden="1" outlineLevel="3" x14ac:dyDescent="0.25">
      <c r="A224" s="45"/>
      <c r="B224" s="54"/>
      <c r="C224" s="87">
        <f t="shared" si="58"/>
        <v>4</v>
      </c>
      <c r="D224" s="73"/>
      <c r="E224" s="70"/>
      <c r="F224" s="70">
        <f t="shared" si="48"/>
        <v>5</v>
      </c>
      <c r="G224" s="73"/>
      <c r="H224" s="97" t="s">
        <v>2667</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hidden="1"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hidden="1"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hidden="1"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hidden="1"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hidden="1"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hidden="1"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hidden="1"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hidden="1"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hidden="1"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hidden="1"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hidden="1"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hidden="1"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hidden="1"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hidden="1"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hidden="1"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hidden="1"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hidden="1"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hidden="1"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hidden="1"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hidden="1"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collapsed="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hidden="1"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hidden="1"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hidden="1"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hidden="1"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hidden="1"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hidden="1"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hidden="1"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hidden="1"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hidden="1"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hidden="1"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hidden="1"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hidden="1"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hidden="1"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hidden="1"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hidden="1"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hidden="1"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hidden="1"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hidden="1"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2440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2441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abSelected="1" topLeftCell="A3" zoomScale="80" zoomScaleNormal="80" workbookViewId="0">
      <pane xSplit="9" ySplit="36" topLeftCell="J1441"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502" t="s">
        <v>2886</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45125.454404166601</v>
      </c>
      <c r="J12" s="504" t="s">
        <v>2924</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hidden="1"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hidden="1"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hidden="1" outlineLevel="1" collapsed="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2632</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2659</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2660</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2841</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2629</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2840</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2839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2840</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2840</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2859</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2682</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13</v>
      </c>
      <c r="V77" s="97">
        <v>13</v>
      </c>
      <c r="W77" s="97">
        <v>13</v>
      </c>
      <c r="X77" s="97">
        <v>13</v>
      </c>
      <c r="Y77" s="97">
        <v>13</v>
      </c>
      <c r="Z77" s="97">
        <v>13</v>
      </c>
      <c r="AA77" s="97">
        <v>13</v>
      </c>
      <c r="AB77" s="97">
        <v>13</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13</v>
      </c>
      <c r="V78" s="260">
        <f t="shared" si="11"/>
        <v>13</v>
      </c>
      <c r="W78" s="260">
        <f t="shared" si="11"/>
        <v>13</v>
      </c>
      <c r="X78" s="260">
        <f t="shared" si="11"/>
        <v>13</v>
      </c>
      <c r="Y78" s="260">
        <f t="shared" si="11"/>
        <v>13</v>
      </c>
      <c r="Z78" s="260">
        <f t="shared" si="11"/>
        <v>13</v>
      </c>
      <c r="AA78" s="260">
        <f t="shared" si="11"/>
        <v>13</v>
      </c>
      <c r="AB78" s="260">
        <f t="shared" si="11"/>
        <v>13</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13</v>
      </c>
      <c r="V79" s="260">
        <f t="shared" si="11"/>
        <v>13</v>
      </c>
      <c r="W79" s="260">
        <f t="shared" si="11"/>
        <v>13</v>
      </c>
      <c r="X79" s="260">
        <f t="shared" si="11"/>
        <v>13</v>
      </c>
      <c r="Y79" s="260">
        <f t="shared" si="11"/>
        <v>13</v>
      </c>
      <c r="Z79" s="260">
        <f t="shared" si="11"/>
        <v>13</v>
      </c>
      <c r="AA79" s="260">
        <f t="shared" si="11"/>
        <v>13</v>
      </c>
      <c r="AB79" s="260">
        <f t="shared" si="11"/>
        <v>13</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13</v>
      </c>
      <c r="V88" s="260">
        <f t="shared" ref="V88:AB88" si="14">V77</f>
        <v>13</v>
      </c>
      <c r="W88" s="260">
        <f t="shared" si="14"/>
        <v>13</v>
      </c>
      <c r="X88" s="260">
        <f t="shared" si="14"/>
        <v>13</v>
      </c>
      <c r="Y88" s="260">
        <f t="shared" si="14"/>
        <v>13</v>
      </c>
      <c r="Z88" s="260">
        <f t="shared" si="14"/>
        <v>13</v>
      </c>
      <c r="AA88" s="260">
        <f t="shared" si="14"/>
        <v>13</v>
      </c>
      <c r="AB88" s="260">
        <f t="shared" si="14"/>
        <v>13</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579</v>
      </c>
      <c r="G107" s="73"/>
      <c r="H107" s="76" t="s">
        <v>2884</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hidden="1"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863</v>
      </c>
      <c r="F235" s="70" t="s">
        <v>2688</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2687</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hidden="1"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hidden="1"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2686</v>
      </c>
      <c r="G333" s="73"/>
      <c r="H333" s="76" t="s">
        <v>2475</v>
      </c>
      <c r="I333" s="96" t="s">
        <v>570</v>
      </c>
      <c r="J333" s="96"/>
      <c r="K333" s="97">
        <v>9.375E-2</v>
      </c>
      <c r="L333" s="97">
        <v>0.20499999999999999</v>
      </c>
      <c r="M333" s="97">
        <v>0</v>
      </c>
      <c r="N333" s="97">
        <v>0</v>
      </c>
      <c r="O333" s="97">
        <v>0</v>
      </c>
      <c r="P333" s="97">
        <v>0</v>
      </c>
      <c r="Q333" s="76"/>
      <c r="R333" s="97" t="s">
        <v>2680</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2857</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hidden="1"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hidden="1"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hidden="1"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1104</v>
      </c>
      <c r="G352" s="73"/>
      <c r="H352" s="391" t="s">
        <v>2858</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1142</v>
      </c>
      <c r="G384" s="73"/>
      <c r="H384" s="76" t="s">
        <v>2683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2679</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1190</v>
      </c>
      <c r="G432" s="73"/>
      <c r="H432" s="76" t="s">
        <v>2689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1191</v>
      </c>
      <c r="G433" s="73"/>
      <c r="H433" s="76" t="s">
        <v>2690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1192</v>
      </c>
      <c r="G434" s="73"/>
      <c r="H434" s="76" t="s">
        <v>2691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1193</v>
      </c>
      <c r="G435" s="73"/>
      <c r="H435" s="76" t="s">
        <v>2692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1194</v>
      </c>
      <c r="G436" s="73"/>
      <c r="H436" s="76" t="s">
        <v>2693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1195</v>
      </c>
      <c r="G437" s="73"/>
      <c r="H437" s="76" t="s">
        <v>2694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1196</v>
      </c>
      <c r="G438" s="73"/>
      <c r="H438" s="76" t="s">
        <v>2695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1226</v>
      </c>
      <c r="G464" s="73"/>
      <c r="H464" s="76" t="s">
        <v>2696</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2684</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1227</v>
      </c>
      <c r="G465" s="73"/>
      <c r="H465" s="76" t="s">
        <v>2697</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1228</v>
      </c>
      <c r="G466" s="73"/>
      <c r="H466" s="76" t="s">
        <v>2698</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1229</v>
      </c>
      <c r="G467" s="73"/>
      <c r="H467" s="76" t="s">
        <v>2699</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1230</v>
      </c>
      <c r="G468" s="73"/>
      <c r="H468" s="76" t="s">
        <v>2700</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1231</v>
      </c>
      <c r="G469" s="73"/>
      <c r="H469" s="76" t="s">
        <v>2701</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1232</v>
      </c>
      <c r="G470" s="73"/>
      <c r="H470" s="76" t="s">
        <v>2702</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1235</v>
      </c>
      <c r="G472" s="73"/>
      <c r="H472" s="76" t="s">
        <v>2703</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1236</v>
      </c>
      <c r="G473" s="73"/>
      <c r="H473" s="76" t="s">
        <v>2704</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1237</v>
      </c>
      <c r="G474" s="73"/>
      <c r="H474" s="76" t="s">
        <v>2705</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1238</v>
      </c>
      <c r="G475" s="73"/>
      <c r="H475" s="76" t="s">
        <v>2706</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1239</v>
      </c>
      <c r="G476" s="73"/>
      <c r="H476" s="76" t="s">
        <v>2707</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1240</v>
      </c>
      <c r="G477" s="73"/>
      <c r="H477" s="76" t="s">
        <v>2708</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1241</v>
      </c>
      <c r="G478" s="73"/>
      <c r="H478" s="76" t="s">
        <v>2709</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1254</v>
      </c>
      <c r="G488" s="73"/>
      <c r="H488" s="76" t="s">
        <v>2710</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1255</v>
      </c>
      <c r="G489" s="73"/>
      <c r="H489" s="76" t="s">
        <v>2711</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1256</v>
      </c>
      <c r="G490" s="73"/>
      <c r="H490" s="76" t="s">
        <v>2712</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1257</v>
      </c>
      <c r="G491" s="73"/>
      <c r="H491" s="76" t="s">
        <v>2713</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1258</v>
      </c>
      <c r="G492" s="73"/>
      <c r="H492" s="76" t="s">
        <v>2714</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1259</v>
      </c>
      <c r="G493" s="73"/>
      <c r="H493" s="76" t="s">
        <v>2715</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1260</v>
      </c>
      <c r="G494" s="73"/>
      <c r="H494" s="76" t="s">
        <v>2716</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2788</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1262</v>
      </c>
      <c r="G496" s="73"/>
      <c r="H496" s="76" t="s">
        <v>2717</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2819</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1263</v>
      </c>
      <c r="G497" s="73"/>
      <c r="H497" s="76" t="s">
        <v>2718</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1264</v>
      </c>
      <c r="G498" s="73"/>
      <c r="H498" s="76" t="s">
        <v>2719</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1265</v>
      </c>
      <c r="G499" s="73"/>
      <c r="H499" s="76" t="s">
        <v>2720</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1266</v>
      </c>
      <c r="G500" s="73"/>
      <c r="H500" s="76" t="s">
        <v>2721</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1267</v>
      </c>
      <c r="G501" s="73"/>
      <c r="H501" s="76" t="s">
        <v>2722</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1268</v>
      </c>
      <c r="G502" s="73"/>
      <c r="H502" s="76" t="s">
        <v>2723</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1271</v>
      </c>
      <c r="G504" s="73"/>
      <c r="H504" s="76" t="s">
        <v>2724</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1272</v>
      </c>
      <c r="G505" s="73"/>
      <c r="H505" s="76" t="s">
        <v>2725</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1273</v>
      </c>
      <c r="G506" s="73"/>
      <c r="H506" s="76" t="s">
        <v>2726</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1274</v>
      </c>
      <c r="G507" s="73"/>
      <c r="H507" s="76" t="s">
        <v>2727</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1275</v>
      </c>
      <c r="G508" s="73"/>
      <c r="H508" s="76" t="s">
        <v>2728</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1276</v>
      </c>
      <c r="G509" s="73"/>
      <c r="H509" s="76" t="s">
        <v>2729</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1277</v>
      </c>
      <c r="G510" s="73"/>
      <c r="H510" s="76" t="s">
        <v>2730</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1280</v>
      </c>
      <c r="G512" s="73"/>
      <c r="H512" s="76" t="s">
        <v>2731</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1281</v>
      </c>
      <c r="G513" s="73"/>
      <c r="H513" s="76" t="s">
        <v>2732</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1282</v>
      </c>
      <c r="G514" s="73"/>
      <c r="H514" s="76" t="s">
        <v>2733</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1283</v>
      </c>
      <c r="G515" s="73"/>
      <c r="H515" s="76" t="s">
        <v>2734</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1284</v>
      </c>
      <c r="G516" s="73"/>
      <c r="H516" s="76" t="s">
        <v>2735</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1285</v>
      </c>
      <c r="G517" s="73"/>
      <c r="H517" s="76" t="s">
        <v>2736</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1286</v>
      </c>
      <c r="G518" s="73"/>
      <c r="H518" s="76" t="s">
        <v>2737</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2747</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2748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2749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2750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2751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2752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2753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2754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2755</v>
      </c>
      <c r="G527" s="73"/>
      <c r="H527" s="76" t="s">
        <v>2779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2756</v>
      </c>
      <c r="G528" s="73"/>
      <c r="H528" s="76" t="s">
        <v>2780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2757</v>
      </c>
      <c r="G529" s="73"/>
      <c r="H529" s="76" t="s">
        <v>2781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2758</v>
      </c>
      <c r="G530" s="73"/>
      <c r="H530" s="76" t="s">
        <v>2782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2759</v>
      </c>
      <c r="G531" s="73"/>
      <c r="H531" s="76" t="s">
        <v>2783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2760</v>
      </c>
      <c r="G532" s="73"/>
      <c r="H532" s="76" t="s">
        <v>2784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2761</v>
      </c>
      <c r="G533" s="73"/>
      <c r="H533" s="76" t="s">
        <v>2785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2762</v>
      </c>
      <c r="G534" s="73"/>
      <c r="H534" s="76" t="s">
        <v>2786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2763</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2764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2765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2766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2767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2768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2769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2770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2771</v>
      </c>
      <c r="G543" s="73"/>
      <c r="H543" s="76" t="s">
        <v>2873</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2772</v>
      </c>
      <c r="G544" s="73"/>
      <c r="H544" s="76" t="s">
        <v>2780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2773</v>
      </c>
      <c r="G545" s="73"/>
      <c r="H545" s="76" t="s">
        <v>2781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2774</v>
      </c>
      <c r="G546" s="73"/>
      <c r="H546" s="76" t="s">
        <v>2782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2775</v>
      </c>
      <c r="G547" s="73"/>
      <c r="H547" s="76" t="s">
        <v>2783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2776</v>
      </c>
      <c r="G548" s="73"/>
      <c r="H548" s="76" t="s">
        <v>2784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2777</v>
      </c>
      <c r="G549" s="73"/>
      <c r="H549" s="76" t="s">
        <v>2785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2778</v>
      </c>
      <c r="G550" s="73"/>
      <c r="H550" s="76" t="s">
        <v>2786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2875</v>
      </c>
      <c r="G551" s="73"/>
      <c r="H551" s="76" t="s">
        <v>2874</v>
      </c>
      <c r="I551" s="96">
        <v>1</v>
      </c>
      <c r="J551" s="96"/>
      <c r="K551" s="76"/>
      <c r="L551" s="76"/>
      <c r="M551" s="76"/>
      <c r="N551" s="76"/>
      <c r="O551" s="76"/>
      <c r="P551" s="76"/>
      <c r="Q551" s="76"/>
      <c r="R551" s="76"/>
      <c r="S551" s="76"/>
      <c r="T551" s="76"/>
      <c r="U551" s="97">
        <f>Y551-$I551*(-0.3347)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2862</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2876</v>
      </c>
      <c r="G552" s="73"/>
      <c r="H552" s="76" t="s">
        <v>2780</v>
      </c>
      <c r="I552" s="96">
        <v>2</v>
      </c>
      <c r="J552" s="96"/>
      <c r="K552" s="76"/>
      <c r="L552" s="76"/>
      <c r="M552" s="76"/>
      <c r="N552" s="76"/>
      <c r="O552" s="76"/>
      <c r="P552" s="76"/>
      <c r="Q552" s="76"/>
      <c r="R552" s="76"/>
      <c r="S552" s="76"/>
      <c r="T552" s="76"/>
      <c r="U552" s="97">
        <f t="shared" ref="U552:U558" si="102">Y552-$I552*(-0.3347)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2877</v>
      </c>
      <c r="G553" s="73"/>
      <c r="H553" s="76" t="s">
        <v>2781</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2878</v>
      </c>
      <c r="G554" s="73"/>
      <c r="H554" s="76" t="s">
        <v>2782</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2879</v>
      </c>
      <c r="G555" s="73"/>
      <c r="H555" s="76" t="s">
        <v>2783</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2880</v>
      </c>
      <c r="G556" s="73"/>
      <c r="H556" s="76" t="s">
        <v>2784</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2881</v>
      </c>
      <c r="G557" s="73"/>
      <c r="H557" s="76" t="s">
        <v>2785</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2882</v>
      </c>
      <c r="G558" s="73"/>
      <c r="H558" s="76" t="s">
        <v>2786</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1316</v>
      </c>
      <c r="G585" s="73"/>
      <c r="H585" s="76" t="s">
        <v>2738</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2676</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1317</v>
      </c>
      <c r="G586" s="73"/>
      <c r="H586" s="76" t="s">
        <v>2739</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1320</v>
      </c>
      <c r="G588" s="73"/>
      <c r="H588" s="76" t="s">
        <v>2740</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1321</v>
      </c>
      <c r="G589" s="73"/>
      <c r="H589" s="76" t="s">
        <v>2741</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1324</v>
      </c>
      <c r="G591" s="73"/>
      <c r="H591" s="76" t="s">
        <v>2742</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1325</v>
      </c>
      <c r="G592" s="73"/>
      <c r="H592" s="76" t="s">
        <v>2743</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hidden="1"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hidden="1"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hidden="1"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hidden="1"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hidden="1"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hidden="1"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1477</v>
      </c>
      <c r="G699" s="73"/>
      <c r="H699" s="76" t="s">
        <v>2827</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2833</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1478</v>
      </c>
      <c r="G700" s="73"/>
      <c r="H700" s="76" t="s">
        <v>2828</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1479</v>
      </c>
      <c r="G701" s="73"/>
      <c r="H701" s="76" t="s">
        <v>2829</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1480</v>
      </c>
      <c r="G702" s="73"/>
      <c r="H702" s="76" t="s">
        <v>2830</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1481</v>
      </c>
      <c r="G703" s="73"/>
      <c r="H703" s="76" t="s">
        <v>2831</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1482</v>
      </c>
      <c r="G704" s="73"/>
      <c r="H704" s="76" t="s">
        <v>2832</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hidden="1"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hidden="1"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hidden="1"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hidden="1"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hidden="1"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hidden="1"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hidden="1"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hidden="1"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hidden="1"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hidden="1"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hidden="1"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hidden="1"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2681</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hidden="1"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hidden="1"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hidden="1"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hidden="1"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hidden="1"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hidden="1"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2677</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1644</v>
      </c>
      <c r="G784" s="73"/>
      <c r="H784" s="76" t="s">
        <v>2838</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2834</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2818</v>
      </c>
      <c r="AE791" s="76"/>
      <c r="AF791" s="97">
        <v>1</v>
      </c>
      <c r="AG791" s="97">
        <v>1</v>
      </c>
      <c r="AH791" s="73"/>
      <c r="AI791" s="57"/>
      <c r="AJ791" s="45"/>
      <c r="AK791" s="45"/>
      <c r="AL791" s="45"/>
    </row>
    <row r="792" spans="1:38" hidden="1"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2599</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2600</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2601</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2602</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2603</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2604</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2605</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2606</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2607</v>
      </c>
      <c r="G836" s="73"/>
      <c r="H836" s="76" t="s">
        <v>2814</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2608</v>
      </c>
      <c r="G837" s="73"/>
      <c r="H837" s="76" t="s">
        <v>2816</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2609</v>
      </c>
      <c r="G838" s="73"/>
      <c r="H838" s="76" t="s">
        <v>2815</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2610</v>
      </c>
      <c r="G839" s="73"/>
      <c r="H839" s="76" t="s">
        <v>2817</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2611</v>
      </c>
      <c r="G840" s="73"/>
      <c r="H840" s="76" t="s">
        <v>2871</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2883</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2612</v>
      </c>
      <c r="G841" s="73"/>
      <c r="H841" s="76" t="s">
        <v>2816</v>
      </c>
      <c r="I841" s="96" t="s">
        <v>570</v>
      </c>
      <c r="J841" s="96"/>
      <c r="K841" s="76"/>
      <c r="L841" s="76"/>
      <c r="M841" s="76"/>
      <c r="N841" s="76"/>
      <c r="O841" s="76"/>
      <c r="P841" s="76"/>
      <c r="Q841" s="76"/>
      <c r="R841" s="76"/>
      <c r="S841" s="76"/>
      <c r="T841" s="76"/>
      <c r="U841" s="97">
        <f>Y841</f>
        <v>-0.4</v>
      </c>
      <c r="V841" s="262">
        <f t="shared" ref="V841:V843" si="213">U841</f>
        <v>-0.4</v>
      </c>
      <c r="W841" s="262">
        <f t="shared" ref="W841:W843" si="214">V841</f>
        <v>-0.4</v>
      </c>
      <c r="X841" s="262">
        <f t="shared" ref="X841:X843" si="215">Y841</f>
        <v>-0.4</v>
      </c>
      <c r="Y841" s="97">
        <f>-(0.4)</f>
        <v>-0.4</v>
      </c>
      <c r="Z841" s="262">
        <f t="shared" ref="Z841:Z843" si="216">Y841</f>
        <v>-0.4</v>
      </c>
      <c r="AA841" s="262">
        <f t="shared" ref="AA841:AA843" si="217">Z841</f>
        <v>-0.4</v>
      </c>
      <c r="AB841" s="262">
        <f t="shared" ref="AB841:AB843" si="218">AA841</f>
        <v>-0.4</v>
      </c>
      <c r="AC841" s="76"/>
      <c r="AD841" s="97" t="s">
        <v>2872</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2613</v>
      </c>
      <c r="G842" s="73"/>
      <c r="H842" s="76" t="s">
        <v>2815</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2614</v>
      </c>
      <c r="G843" s="73"/>
      <c r="H843" s="76" t="s">
        <v>2817</v>
      </c>
      <c r="I843" s="96" t="s">
        <v>570</v>
      </c>
      <c r="J843" s="96"/>
      <c r="K843" s="76"/>
      <c r="L843" s="76"/>
      <c r="M843" s="76"/>
      <c r="N843" s="76"/>
      <c r="O843" s="76"/>
      <c r="P843" s="76"/>
      <c r="Q843" s="76"/>
      <c r="R843" s="76"/>
      <c r="S843" s="76"/>
      <c r="T843" s="76"/>
      <c r="U843" s="97">
        <f>Y843-(-1.1573)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2615</v>
      </c>
      <c r="G844" s="73"/>
      <c r="H844" s="76" t="s">
        <v>2623</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2631</v>
      </c>
      <c r="AE844" s="76"/>
      <c r="AF844" s="76">
        <v>1</v>
      </c>
      <c r="AG844" s="76">
        <v>1</v>
      </c>
      <c r="AH844" s="73"/>
      <c r="AI844" s="57"/>
      <c r="AJ844" s="45"/>
      <c r="AK844" s="45"/>
      <c r="AL844" s="45"/>
    </row>
    <row r="845" spans="1:38" outlineLevel="2" x14ac:dyDescent="0.25">
      <c r="A845" s="45"/>
      <c r="B845" s="54"/>
      <c r="C845" s="47">
        <f t="shared" si="204"/>
        <v>3</v>
      </c>
      <c r="D845" s="73"/>
      <c r="E845" s="70"/>
      <c r="F845" s="70" t="s">
        <v>2616</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2627</v>
      </c>
      <c r="AE845" s="76"/>
      <c r="AF845" s="97">
        <v>1</v>
      </c>
      <c r="AG845" s="97">
        <v>1</v>
      </c>
      <c r="AH845" s="73"/>
      <c r="AI845" s="57"/>
      <c r="AJ845" s="45"/>
      <c r="AK845" s="45"/>
      <c r="AL845" s="45"/>
    </row>
    <row r="846" spans="1:38" outlineLevel="2" x14ac:dyDescent="0.25">
      <c r="A846" s="45"/>
      <c r="B846" s="54"/>
      <c r="C846" s="47">
        <f t="shared" si="204"/>
        <v>3</v>
      </c>
      <c r="D846" s="73"/>
      <c r="E846" s="70"/>
      <c r="F846" s="70" t="s">
        <v>2617</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2618</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2630</v>
      </c>
      <c r="AE847" s="76"/>
      <c r="AF847" s="76">
        <v>1</v>
      </c>
      <c r="AG847" s="76">
        <v>1</v>
      </c>
      <c r="AH847" s="73"/>
      <c r="AI847" s="57"/>
      <c r="AJ847" s="45"/>
      <c r="AK847" s="45"/>
      <c r="AL847" s="45"/>
    </row>
    <row r="848" spans="1:38" outlineLevel="2" x14ac:dyDescent="0.25">
      <c r="A848" s="45"/>
      <c r="B848" s="54"/>
      <c r="C848" s="47">
        <f t="shared" si="204"/>
        <v>3</v>
      </c>
      <c r="D848" s="73"/>
      <c r="E848" s="70"/>
      <c r="F848" s="70" t="s">
        <v>2619</v>
      </c>
      <c r="G848" s="73"/>
      <c r="H848" s="76" t="s">
        <v>2685</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0.64400000000000002</v>
      </c>
      <c r="Y848" s="97">
        <v>0.64400000000000002</v>
      </c>
      <c r="Z848" s="262">
        <f t="shared" si="221"/>
        <v>0.64400000000000002</v>
      </c>
      <c r="AA848" s="262">
        <f t="shared" si="222"/>
        <v>0.64400000000000002</v>
      </c>
      <c r="AB848" s="262">
        <f t="shared" si="223"/>
        <v>0.64400000000000002</v>
      </c>
      <c r="AC848" s="76"/>
      <c r="AD848" s="97" t="s">
        <v>2851</v>
      </c>
      <c r="AE848" s="76"/>
      <c r="AF848" s="76">
        <v>1</v>
      </c>
      <c r="AG848" s="76">
        <v>1</v>
      </c>
      <c r="AH848" s="73"/>
      <c r="AI848" s="57"/>
      <c r="AJ848" s="45"/>
      <c r="AK848" s="45"/>
      <c r="AL848" s="45"/>
    </row>
    <row r="849" spans="1:38" outlineLevel="2" x14ac:dyDescent="0.25">
      <c r="A849" s="45"/>
      <c r="B849" s="54"/>
      <c r="C849" s="47">
        <f t="shared" si="204"/>
        <v>3</v>
      </c>
      <c r="D849" s="73"/>
      <c r="E849" s="70"/>
      <c r="F849" s="70" t="s">
        <v>2620</v>
      </c>
      <c r="G849" s="73"/>
      <c r="H849" s="76" t="s">
        <v>2624</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3.1459999999999999</v>
      </c>
      <c r="Y849" s="97">
        <v>3.1459999999999999</v>
      </c>
      <c r="Z849" s="262">
        <f t="shared" ref="Z849:AA849" si="227">Y849</f>
        <v>3.1459999999999999</v>
      </c>
      <c r="AA849" s="262">
        <f t="shared" si="227"/>
        <v>3.1459999999999999</v>
      </c>
      <c r="AB849" s="262">
        <f t="shared" ref="AB849" si="228">AA849</f>
        <v>3.1459999999999999</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2621</v>
      </c>
      <c r="G850" s="73"/>
      <c r="H850" s="76" t="s">
        <v>2625</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5.6059999999999999</v>
      </c>
      <c r="Y850" s="97">
        <v>5.6059999999999999</v>
      </c>
      <c r="Z850" s="262">
        <f t="shared" ref="Z850:AB850" si="230">Y850</f>
        <v>5.6059999999999999</v>
      </c>
      <c r="AA850" s="262">
        <f t="shared" si="230"/>
        <v>5.6059999999999999</v>
      </c>
      <c r="AB850" s="262">
        <f t="shared" si="230"/>
        <v>5.6059999999999999</v>
      </c>
      <c r="AC850" s="76"/>
      <c r="AD850" s="97" t="s">
        <v>2887</v>
      </c>
      <c r="AE850" s="76"/>
      <c r="AF850" s="97">
        <v>1</v>
      </c>
      <c r="AG850" s="97">
        <v>1</v>
      </c>
      <c r="AH850" s="73"/>
      <c r="AI850" s="57"/>
      <c r="AJ850" s="45"/>
      <c r="AK850" s="45"/>
      <c r="AL850" s="45"/>
    </row>
    <row r="851" spans="1:38" outlineLevel="2" x14ac:dyDescent="0.25">
      <c r="A851" s="45"/>
      <c r="B851" s="54"/>
      <c r="C851" s="47">
        <f t="shared" si="204"/>
        <v>3</v>
      </c>
      <c r="D851" s="73"/>
      <c r="E851" s="70"/>
      <c r="F851" s="70" t="s">
        <v>2622</v>
      </c>
      <c r="G851" s="73"/>
      <c r="H851" s="76" t="s">
        <v>2626</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2630</v>
      </c>
      <c r="AE851" s="76"/>
      <c r="AF851" s="76">
        <v>1</v>
      </c>
      <c r="AG851" s="76">
        <v>1</v>
      </c>
      <c r="AH851" s="73"/>
      <c r="AI851" s="57"/>
      <c r="AJ851" s="45"/>
      <c r="AK851" s="45"/>
      <c r="AL851" s="45"/>
    </row>
    <row r="852" spans="1:38" hidden="1" outlineLevel="1" collapsed="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hidden="1"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hidden="1"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2633</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2634</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2635</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2636</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2637</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2638</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2639</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2640</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2641</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2642</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2643</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2644</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2645</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2646</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2647</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2648</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37"/>
        <v>4</v>
      </c>
      <c r="D949" s="73"/>
      <c r="E949" s="70"/>
      <c r="F949" s="70" t="s">
        <v>2649</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37"/>
        <v>4</v>
      </c>
      <c r="D950" s="73"/>
      <c r="E950" s="70"/>
      <c r="F950" s="70" t="s">
        <v>2650</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37"/>
        <v>4</v>
      </c>
      <c r="D951" s="73"/>
      <c r="E951" s="70"/>
      <c r="F951" s="70" t="s">
        <v>2651</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37"/>
        <v>4</v>
      </c>
      <c r="D952" s="73"/>
      <c r="E952" s="70"/>
      <c r="F952" s="70" t="s">
        <v>2652</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37"/>
        <v>4</v>
      </c>
      <c r="D953" s="73"/>
      <c r="E953" s="70"/>
      <c r="F953" s="70" t="s">
        <v>2653</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37"/>
        <v>4</v>
      </c>
      <c r="D954" s="73"/>
      <c r="E954" s="70"/>
      <c r="F954" s="70" t="s">
        <v>2654</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37"/>
        <v>4</v>
      </c>
      <c r="D955" s="73"/>
      <c r="E955" s="70"/>
      <c r="F955" s="70" t="s">
        <v>2655</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37"/>
        <v>4</v>
      </c>
      <c r="D956" s="73"/>
      <c r="E956" s="70"/>
      <c r="F956" s="70" t="s">
        <v>2656</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1806</v>
      </c>
      <c r="G959" s="73"/>
      <c r="H959" s="136" t="s">
        <v>2885</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hidden="1"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hidden="1"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hidden="1"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hidden="1"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hidden="1"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hidden="1"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hidden="1"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hidden="1"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2" t="s">
        <v>1801</v>
      </c>
      <c r="G1116" s="73"/>
      <c r="H1116" s="274" t="s">
        <v>2744</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2842</v>
      </c>
      <c r="I1125" s="96" t="s">
        <v>2846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2843</v>
      </c>
      <c r="I1126" s="96" t="s">
        <v>2847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2844</v>
      </c>
      <c r="I1127" s="96" t="s">
        <v>2848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2845</v>
      </c>
      <c r="I1128" s="96" t="s">
        <v>2849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2678</v>
      </c>
      <c r="AE1221" s="188"/>
      <c r="AF1221" s="423">
        <v>1</v>
      </c>
      <c r="AG1221" s="423">
        <v>1</v>
      </c>
      <c r="AH1221" s="73"/>
      <c r="AI1221" s="57"/>
      <c r="AJ1221" s="45"/>
      <c r="AK1221" s="45"/>
      <c r="AL1221" s="45"/>
    </row>
    <row r="1222" spans="1:38" hidden="1"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2842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2843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2844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2845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25"/>
      <c r="F1233" s="425" t="s">
        <v>2077</v>
      </c>
      <c r="G1233" s="426"/>
      <c r="H1233" s="191" t="s">
        <v>2745</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hidden="1"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2842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2843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2844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2845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2163</v>
      </c>
      <c r="G1403" s="73"/>
      <c r="H1403" s="76" t="s">
        <v>2860</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2861</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2165</v>
      </c>
      <c r="G1405" s="73"/>
      <c r="H1405" s="390" t="s">
        <v>2593</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2166</v>
      </c>
      <c r="G1406" s="73"/>
      <c r="H1406" s="390" t="s">
        <v>2594</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2167</v>
      </c>
      <c r="G1407" s="73"/>
      <c r="H1407" s="390" t="s">
        <v>2595</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2495</v>
      </c>
      <c r="G1408" s="73"/>
      <c r="H1408" s="390" t="s">
        <v>2596</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2496</v>
      </c>
      <c r="G1409" s="73"/>
      <c r="H1409" s="390" t="s">
        <v>2597</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2497</v>
      </c>
      <c r="G1410" s="73"/>
      <c r="H1410" s="390" t="s">
        <v>2598</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2842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2843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2844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2845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2168</v>
      </c>
      <c r="G1415" s="73"/>
      <c r="H1415" s="76" t="s">
        <v>2746</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2498</v>
      </c>
      <c r="G1416" s="73"/>
      <c r="H1416" s="76" t="s">
        <v>2863</v>
      </c>
      <c r="I1416" s="76"/>
      <c r="J1416" s="76"/>
      <c r="K1416" s="76"/>
      <c r="L1416" s="76"/>
      <c r="M1416" s="76"/>
      <c r="N1416" s="76"/>
      <c r="O1416" s="76"/>
      <c r="P1416" s="76"/>
      <c r="Q1416" s="76"/>
      <c r="R1416" s="76"/>
      <c r="S1416" s="76"/>
      <c r="T1416" s="76"/>
      <c r="U1416" s="97">
        <f>Y1416</f>
        <v>-4.5568499999999998</v>
      </c>
      <c r="V1416" s="262">
        <f t="shared" ref="V1416" si="309">U1416</f>
        <v>-4.5568499999999998</v>
      </c>
      <c r="W1416" s="262">
        <f t="shared" ref="W1416" si="310">V1416</f>
        <v>-4.5568499999999998</v>
      </c>
      <c r="X1416" s="262">
        <f t="shared" ref="X1416" si="311">Y1416</f>
        <v>-4.5568499999999998</v>
      </c>
      <c r="Y1416" s="97">
        <v>-4.5568499999999998</v>
      </c>
      <c r="Z1416" s="262">
        <f t="shared" ref="Z1416" si="312">Y1416</f>
        <v>-4.5568499999999998</v>
      </c>
      <c r="AA1416" s="262">
        <f t="shared" ref="AA1416" si="313">Z1416</f>
        <v>-4.5568499999999998</v>
      </c>
      <c r="AB1416" s="262">
        <f t="shared" ref="AB1416" si="314">AA1416</f>
        <v>-4.5568499999999998</v>
      </c>
      <c r="AC1416" s="76"/>
      <c r="AD1416" s="97" t="s">
        <v>2862</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97">
        <f>Y1417</f>
        <v>0.69092500000000001</v>
      </c>
      <c r="V1417" s="262">
        <f t="shared" ref="V1417" si="315">U1417</f>
        <v>0.69092500000000001</v>
      </c>
      <c r="W1417" s="262">
        <f t="shared" ref="W1417" si="316">V1417</f>
        <v>0.69092500000000001</v>
      </c>
      <c r="X1417" s="262">
        <f t="shared" ref="X1417" si="317">Y1417</f>
        <v>0.69092500000000001</v>
      </c>
      <c r="Y1417" s="97">
        <f>--0.690925</f>
        <v>0.69092500000000001</v>
      </c>
      <c r="Z1417" s="262">
        <f t="shared" ref="Z1417" si="318">Y1417</f>
        <v>0.69092500000000001</v>
      </c>
      <c r="AA1417" s="262">
        <f t="shared" ref="AA1417" si="319">Z1417</f>
        <v>0.69092500000000001</v>
      </c>
      <c r="AB1417" s="262">
        <f t="shared" ref="AB1417" si="320">AA1417</f>
        <v>0.69092500000000001</v>
      </c>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21">INT($C$29)+3</f>
        <v>4</v>
      </c>
      <c r="D1418" s="73"/>
      <c r="E1418" s="70"/>
      <c r="F1418" s="70" t="s">
        <v>2500</v>
      </c>
      <c r="G1418" s="73"/>
      <c r="H1418" s="391" t="s">
        <v>2864</v>
      </c>
      <c r="I1418" s="76"/>
      <c r="J1418" s="76"/>
      <c r="K1418" s="76"/>
      <c r="L1418" s="76"/>
      <c r="M1418" s="76"/>
      <c r="N1418" s="76"/>
      <c r="O1418" s="76"/>
      <c r="P1418" s="76"/>
      <c r="Q1418" s="76"/>
      <c r="R1418" s="76"/>
      <c r="S1418" s="76"/>
      <c r="T1418" s="76"/>
      <c r="U1418" s="97">
        <f>Y1418</f>
        <v>-0.15570000000000001</v>
      </c>
      <c r="V1418" s="262">
        <f t="shared" ref="V1418" si="322">U1418</f>
        <v>-0.15570000000000001</v>
      </c>
      <c r="W1418" s="262">
        <f t="shared" ref="W1418" si="323">V1418</f>
        <v>-0.15570000000000001</v>
      </c>
      <c r="X1418" s="262">
        <f t="shared" ref="X1418" si="324">Y1418</f>
        <v>-0.15570000000000001</v>
      </c>
      <c r="Y1418" s="97">
        <f>-(0.1557)</f>
        <v>-0.15570000000000001</v>
      </c>
      <c r="Z1418" s="262">
        <f t="shared" ref="Z1418" si="325">Y1418</f>
        <v>-0.15570000000000001</v>
      </c>
      <c r="AA1418" s="262">
        <f t="shared" ref="AA1418" si="326">Z1418</f>
        <v>-0.15570000000000001</v>
      </c>
      <c r="AB1418" s="262">
        <f t="shared" ref="AB1418" si="327">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21"/>
        <v>4</v>
      </c>
      <c r="D1419" s="73"/>
      <c r="E1419" s="70"/>
      <c r="F1419" s="70" t="s">
        <v>2501</v>
      </c>
      <c r="G1419" s="73"/>
      <c r="H1419" s="391" t="s">
        <v>2865</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21"/>
        <v>4</v>
      </c>
      <c r="D1420" s="73"/>
      <c r="E1420" s="70"/>
      <c r="F1420" s="70" t="s">
        <v>2502</v>
      </c>
      <c r="G1420" s="73"/>
      <c r="H1420" s="390" t="s">
        <v>2595</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21"/>
        <v>4</v>
      </c>
      <c r="D1421" s="73"/>
      <c r="E1421" s="70"/>
      <c r="F1421" s="70" t="s">
        <v>2503</v>
      </c>
      <c r="G1421" s="73"/>
      <c r="H1421" s="390" t="s">
        <v>2596</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21"/>
        <v>4</v>
      </c>
      <c r="D1422" s="73"/>
      <c r="E1422" s="70"/>
      <c r="F1422" s="70" t="s">
        <v>2504</v>
      </c>
      <c r="G1422" s="73"/>
      <c r="H1422" s="390" t="s">
        <v>2597</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21"/>
        <v>4</v>
      </c>
      <c r="D1423" s="73"/>
      <c r="E1423" s="70"/>
      <c r="F1423" s="70" t="s">
        <v>2505</v>
      </c>
      <c r="G1423" s="73"/>
      <c r="H1423" s="390" t="s">
        <v>2598</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21"/>
        <v>4</v>
      </c>
      <c r="D1424" s="73"/>
      <c r="E1424" s="70"/>
      <c r="F1424" s="70" t="str">
        <f>SUBSTITUTE(F1420,",4)",",8)")</f>
        <v>C(U2,23,8)</v>
      </c>
      <c r="G1424" s="73"/>
      <c r="H1424" s="390" t="s">
        <v>2867</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21"/>
        <v>4</v>
      </c>
      <c r="D1425" s="73"/>
      <c r="E1425" s="70"/>
      <c r="F1425" s="70" t="str">
        <f>SUBSTITUTE(F1421,",5)",",9)")</f>
        <v>C(U2,23,9)</v>
      </c>
      <c r="G1425" s="73"/>
      <c r="H1425" s="390" t="s">
        <v>2868</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21"/>
        <v>4</v>
      </c>
      <c r="D1426" s="73"/>
      <c r="E1426" s="70"/>
      <c r="F1426" s="70" t="str">
        <f>SUBSTITUTE(F1422,",6)",",10)")</f>
        <v>C(U2,23,10)</v>
      </c>
      <c r="G1426" s="73"/>
      <c r="H1426" s="390" t="s">
        <v>2869</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21"/>
        <v>4</v>
      </c>
      <c r="D1427" s="73"/>
      <c r="E1427" s="70"/>
      <c r="F1427" s="70" t="str">
        <f>SUBSTITUTE(F1423,",7)",",11)")</f>
        <v>C(U2,23,11)</v>
      </c>
      <c r="G1427" s="73"/>
      <c r="H1427" s="390" t="s">
        <v>2870</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8">INT($C$29)+2</f>
        <v>3</v>
      </c>
      <c r="D1428" s="73"/>
      <c r="E1428" s="70"/>
      <c r="F1428" s="70" t="s">
        <v>2506</v>
      </c>
      <c r="G1428" s="73"/>
      <c r="H1428" s="76" t="s">
        <v>2866</v>
      </c>
      <c r="I1428" s="76"/>
      <c r="J1428" s="76"/>
      <c r="K1428" s="76"/>
      <c r="L1428" s="76"/>
      <c r="M1428" s="76"/>
      <c r="N1428" s="76"/>
      <c r="O1428" s="76"/>
      <c r="P1428" s="76"/>
      <c r="Q1428" s="76"/>
      <c r="R1428" s="76"/>
      <c r="S1428" s="76"/>
      <c r="T1428" s="76"/>
      <c r="U1428" s="97">
        <f>Y1428-1.61859</f>
        <v>2.0276899999999998</v>
      </c>
      <c r="V1428" s="262">
        <f t="shared" ref="V1428" si="329">U1428</f>
        <v>2.0276899999999998</v>
      </c>
      <c r="W1428" s="262">
        <f t="shared" ref="W1428" si="330">V1428</f>
        <v>2.0276899999999998</v>
      </c>
      <c r="X1428" s="262">
        <f t="shared" ref="X1428" si="331">Y1428</f>
        <v>3.64628</v>
      </c>
      <c r="Y1428" s="97">
        <f>--3.64628</f>
        <v>3.64628</v>
      </c>
      <c r="Z1428" s="262">
        <f t="shared" ref="Z1428" si="332">Y1428</f>
        <v>3.64628</v>
      </c>
      <c r="AA1428" s="262">
        <f t="shared" ref="AA1428" si="333">Z1428</f>
        <v>3.64628</v>
      </c>
      <c r="AB1428" s="262">
        <f t="shared" ref="AB1428" si="334">AA1428</f>
        <v>3.64628</v>
      </c>
      <c r="AC1428" s="76"/>
      <c r="AD1428" s="97"/>
      <c r="AE1428" s="76"/>
      <c r="AF1428" s="97">
        <v>1</v>
      </c>
      <c r="AG1428" s="97">
        <v>1</v>
      </c>
      <c r="AH1428" s="73"/>
      <c r="AI1428" s="57"/>
      <c r="AJ1428" s="45"/>
      <c r="AK1428" s="45"/>
      <c r="AL1428" s="45"/>
    </row>
    <row r="1429" spans="1:38" outlineLevel="2" x14ac:dyDescent="0.25">
      <c r="A1429" s="45"/>
      <c r="B1429" s="54"/>
      <c r="C1429" s="47">
        <f t="shared" si="328"/>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35">U1429</f>
        <v>-0.43659999999999999</v>
      </c>
      <c r="W1429" s="262">
        <f t="shared" si="335"/>
        <v>-0.43659999999999999</v>
      </c>
      <c r="X1429" s="262">
        <f t="shared" ref="X1429:X1433" si="336">Y1429</f>
        <v>-0.54688000000000003</v>
      </c>
      <c r="Y1429" s="97">
        <v>-0.54688000000000003</v>
      </c>
      <c r="Z1429" s="262">
        <f t="shared" ref="Z1429:AB1429" si="337">Y1429</f>
        <v>-0.54688000000000003</v>
      </c>
      <c r="AA1429" s="262">
        <f t="shared" si="337"/>
        <v>-0.54688000000000003</v>
      </c>
      <c r="AB1429" s="262">
        <f t="shared" si="337"/>
        <v>-0.54688000000000003</v>
      </c>
      <c r="AC1429" s="76"/>
      <c r="AD1429" s="97" t="s">
        <v>2673</v>
      </c>
      <c r="AE1429" s="76"/>
      <c r="AF1429" s="97">
        <v>1</v>
      </c>
      <c r="AG1429" s="97">
        <v>1</v>
      </c>
      <c r="AH1429" s="73"/>
      <c r="AI1429" s="57"/>
      <c r="AJ1429" s="45"/>
      <c r="AK1429" s="45"/>
      <c r="AL1429" s="45"/>
    </row>
    <row r="1430" spans="1:38" outlineLevel="2" x14ac:dyDescent="0.25">
      <c r="A1430" s="45"/>
      <c r="B1430" s="54"/>
      <c r="C1430" s="47">
        <f t="shared" si="328"/>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35"/>
        <v>3.7200000000000002E-3</v>
      </c>
      <c r="W1430" s="262">
        <f t="shared" si="335"/>
        <v>3.7200000000000002E-3</v>
      </c>
      <c r="X1430" s="262">
        <f t="shared" si="336"/>
        <v>5.4739999999999997E-3</v>
      </c>
      <c r="Y1430" s="97">
        <v>5.4739999999999997E-3</v>
      </c>
      <c r="Z1430" s="262">
        <f t="shared" ref="Z1430:AB1430" si="338">Y1430</f>
        <v>5.4739999999999997E-3</v>
      </c>
      <c r="AA1430" s="262">
        <f t="shared" si="338"/>
        <v>5.4739999999999997E-3</v>
      </c>
      <c r="AB1430" s="262">
        <f t="shared" si="338"/>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9">INT($C$29)+3</f>
        <v>4</v>
      </c>
      <c r="D1431" s="73"/>
      <c r="E1431" s="70"/>
      <c r="F1431" s="70" t="s">
        <v>2509</v>
      </c>
      <c r="G1431" s="73"/>
      <c r="H1431" s="391" t="s">
        <v>2916</v>
      </c>
      <c r="I1431" s="76"/>
      <c r="J1431" s="76"/>
      <c r="K1431" s="76"/>
      <c r="L1431" s="76"/>
      <c r="M1431" s="76"/>
      <c r="N1431" s="76"/>
      <c r="O1431" s="76"/>
      <c r="P1431" s="76"/>
      <c r="Q1431" s="76"/>
      <c r="R1431" s="76"/>
      <c r="S1431" s="76"/>
      <c r="T1431" s="76"/>
      <c r="U1431" s="97">
        <v>-5.1499999999999997E-2</v>
      </c>
      <c r="V1431" s="262">
        <f t="shared" si="335"/>
        <v>-5.1499999999999997E-2</v>
      </c>
      <c r="W1431" s="262">
        <f t="shared" si="335"/>
        <v>-5.1499999999999997E-2</v>
      </c>
      <c r="X1431" s="262">
        <f t="shared" si="336"/>
        <v>-2.75E-2</v>
      </c>
      <c r="Y1431" s="97">
        <v>-2.75E-2</v>
      </c>
      <c r="Z1431" s="262">
        <f t="shared" ref="Z1431:AB1431" si="340">Y1431</f>
        <v>-2.75E-2</v>
      </c>
      <c r="AA1431" s="262">
        <f t="shared" si="340"/>
        <v>-2.75E-2</v>
      </c>
      <c r="AB1431" s="262">
        <f t="shared" si="340"/>
        <v>-2.75E-2</v>
      </c>
      <c r="AC1431" s="76"/>
      <c r="AD1431" s="76"/>
      <c r="AE1431" s="76"/>
      <c r="AF1431" s="97">
        <v>1</v>
      </c>
      <c r="AG1431" s="97">
        <v>1</v>
      </c>
      <c r="AH1431" s="73"/>
      <c r="AI1431" s="57"/>
      <c r="AJ1431" s="45"/>
      <c r="AK1431" s="45"/>
      <c r="AL1431" s="45"/>
    </row>
    <row r="1432" spans="1:38" outlineLevel="2" x14ac:dyDescent="0.25">
      <c r="A1432" s="45"/>
      <c r="B1432" s="54"/>
      <c r="C1432" s="47">
        <f t="shared" si="339"/>
        <v>4</v>
      </c>
      <c r="D1432" s="73"/>
      <c r="E1432" s="70"/>
      <c r="F1432" s="70" t="s">
        <v>2510</v>
      </c>
      <c r="G1432" s="73"/>
      <c r="H1432" s="391" t="s">
        <v>2917</v>
      </c>
      <c r="I1432" s="76"/>
      <c r="J1432" s="76"/>
      <c r="K1432" s="76"/>
      <c r="L1432" s="76"/>
      <c r="M1432" s="76"/>
      <c r="N1432" s="76"/>
      <c r="O1432" s="76"/>
      <c r="P1432" s="76"/>
      <c r="Q1432" s="76"/>
      <c r="R1432" s="76"/>
      <c r="S1432" s="76"/>
      <c r="T1432" s="76"/>
      <c r="U1432" s="97">
        <f>-U1431/(2*9.5*30.4)</f>
        <v>8.916204986149583E-5</v>
      </c>
      <c r="V1432" s="262">
        <f t="shared" si="335"/>
        <v>8.916204986149583E-5</v>
      </c>
      <c r="W1432" s="262">
        <f t="shared" si="335"/>
        <v>8.916204986149583E-5</v>
      </c>
      <c r="X1432" s="262">
        <f t="shared" si="336"/>
        <v>4.7610803324099718E-5</v>
      </c>
      <c r="Y1432" s="97">
        <f>-Y1431/(2*9.5*30.4)</f>
        <v>4.7610803324099718E-5</v>
      </c>
      <c r="Z1432" s="262">
        <f t="shared" ref="Z1432" si="341">Y1432</f>
        <v>4.7610803324099718E-5</v>
      </c>
      <c r="AA1432" s="262">
        <f t="shared" ref="AA1432" si="342">Z1432</f>
        <v>4.7610803324099718E-5</v>
      </c>
      <c r="AB1432" s="262">
        <f t="shared" ref="AB1432" si="343">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9"/>
        <v>4</v>
      </c>
      <c r="D1433" s="73"/>
      <c r="E1433" s="70"/>
      <c r="F1433" s="70" t="s">
        <v>2511</v>
      </c>
      <c r="G1433" s="73"/>
      <c r="H1433" s="391" t="s">
        <v>2918</v>
      </c>
      <c r="I1433" s="76"/>
      <c r="J1433" s="76"/>
      <c r="K1433" s="76"/>
      <c r="L1433" s="76"/>
      <c r="M1433" s="76"/>
      <c r="N1433" s="76"/>
      <c r="O1433" s="76"/>
      <c r="P1433" s="76"/>
      <c r="Q1433" s="76"/>
      <c r="R1433" s="76"/>
      <c r="S1433" s="76"/>
      <c r="T1433" s="76"/>
      <c r="U1433" s="97">
        <v>-4.0000000000000001E-3</v>
      </c>
      <c r="V1433" s="262">
        <f t="shared" si="335"/>
        <v>-4.0000000000000001E-3</v>
      </c>
      <c r="W1433" s="262">
        <f t="shared" si="335"/>
        <v>-4.0000000000000001E-3</v>
      </c>
      <c r="X1433" s="262">
        <f t="shared" si="336"/>
        <v>-4.0000000000000001E-3</v>
      </c>
      <c r="Y1433" s="97">
        <v>-4.0000000000000001E-3</v>
      </c>
      <c r="Z1433" s="262">
        <f t="shared" ref="Z1433:AB1433" si="344">Y1433</f>
        <v>-4.0000000000000001E-3</v>
      </c>
      <c r="AA1433" s="262">
        <f t="shared" si="344"/>
        <v>-4.0000000000000001E-3</v>
      </c>
      <c r="AB1433" s="262">
        <f t="shared" si="344"/>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9"/>
        <v>4</v>
      </c>
      <c r="D1434" s="73"/>
      <c r="E1434" s="70"/>
      <c r="F1434" s="70" t="s">
        <v>2512</v>
      </c>
      <c r="G1434" s="73"/>
      <c r="H1434" s="390" t="s">
        <v>2919</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9"/>
        <v>4</v>
      </c>
      <c r="D1435" s="73"/>
      <c r="E1435" s="70"/>
      <c r="F1435" s="70" t="s">
        <v>2513</v>
      </c>
      <c r="G1435" s="73"/>
      <c r="H1435" s="391" t="s">
        <v>2920</v>
      </c>
      <c r="I1435" s="76"/>
      <c r="J1435" s="76"/>
      <c r="K1435" s="76"/>
      <c r="L1435" s="76"/>
      <c r="M1435" s="76"/>
      <c r="N1435" s="76"/>
      <c r="O1435" s="76"/>
      <c r="P1435" s="76"/>
      <c r="Q1435" s="76"/>
      <c r="R1435" s="76"/>
      <c r="S1435" s="76"/>
      <c r="T1435" s="76"/>
      <c r="U1435" s="97">
        <v>-2.75E-2</v>
      </c>
      <c r="V1435" s="262">
        <f t="shared" ref="V1435:W1435" si="345">U1435</f>
        <v>-2.75E-2</v>
      </c>
      <c r="W1435" s="262">
        <f t="shared" si="345"/>
        <v>-2.75E-2</v>
      </c>
      <c r="X1435" s="262">
        <f t="shared" ref="X1435" si="346">Y1435</f>
        <v>-2.5499999999999998E-2</v>
      </c>
      <c r="Y1435" s="97">
        <v>-2.5499999999999998E-2</v>
      </c>
      <c r="Z1435" s="262">
        <f t="shared" ref="Z1435:AB1435" si="347">Y1435</f>
        <v>-2.5499999999999998E-2</v>
      </c>
      <c r="AA1435" s="262">
        <f t="shared" si="347"/>
        <v>-2.5499999999999998E-2</v>
      </c>
      <c r="AB1435" s="262">
        <f t="shared" si="347"/>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9"/>
        <v>4</v>
      </c>
      <c r="D1436" s="73"/>
      <c r="E1436" s="70"/>
      <c r="F1436" s="70" t="s">
        <v>2514</v>
      </c>
      <c r="G1436" s="73"/>
      <c r="H1436" s="390" t="s">
        <v>2921</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9"/>
        <v>4</v>
      </c>
      <c r="D1437" s="73"/>
      <c r="E1437" s="70"/>
      <c r="F1437" s="70" t="str">
        <f>SUBSTITUTE(F1433,",4)",",8)")</f>
        <v>C(U2,24,8)</v>
      </c>
      <c r="G1437" s="73"/>
      <c r="H1437" s="391" t="s">
        <v>2915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2" x14ac:dyDescent="0.25">
      <c r="A1438" s="45"/>
      <c r="B1438" s="54"/>
      <c r="C1438" s="47">
        <f t="shared" si="339"/>
        <v>4</v>
      </c>
      <c r="D1438" s="73"/>
      <c r="E1438" s="70"/>
      <c r="F1438" s="70" t="str">
        <f>SUBSTITUTE(F1434,",5)",",9)")</f>
        <v>C(U2,24,9)</v>
      </c>
      <c r="G1438" s="73"/>
      <c r="H1438" s="391" t="s">
        <v>2912</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25">
      <c r="A1439" s="45"/>
      <c r="B1439" s="54"/>
      <c r="C1439" s="47">
        <f t="shared" si="339"/>
        <v>4</v>
      </c>
      <c r="D1439" s="73"/>
      <c r="E1439" s="70"/>
      <c r="F1439" s="70" t="str">
        <f>SUBSTITUTE(F1435,",6)",",10)")</f>
        <v>C(U2,24,10)</v>
      </c>
      <c r="G1439" s="73"/>
      <c r="H1439" s="391" t="s">
        <v>2913</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x14ac:dyDescent="0.25">
      <c r="A1440" s="45"/>
      <c r="B1440" s="54"/>
      <c r="C1440" s="47">
        <f t="shared" si="339"/>
        <v>4</v>
      </c>
      <c r="D1440" s="73"/>
      <c r="E1440" s="70"/>
      <c r="F1440" s="70" t="str">
        <f>SUBSTITUTE(F1436,",7)",",11)")</f>
        <v>C(U2,24,11)</v>
      </c>
      <c r="G1440" s="73"/>
      <c r="H1440" s="391" t="s">
        <v>2914</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8">INT($C$29)+2</f>
        <v>3</v>
      </c>
      <c r="D1441" s="73"/>
      <c r="E1441" s="70"/>
      <c r="F1441" s="70" t="s">
        <v>2515</v>
      </c>
      <c r="G1441" s="73"/>
      <c r="H1441" s="76" t="s">
        <v>2922</v>
      </c>
      <c r="I1441" s="76"/>
      <c r="J1441" s="76"/>
      <c r="K1441" s="76"/>
      <c r="L1441" s="76"/>
      <c r="M1441" s="76"/>
      <c r="N1441" s="76"/>
      <c r="O1441" s="76"/>
      <c r="P1441" s="76"/>
      <c r="Q1441" s="76"/>
      <c r="R1441" s="76"/>
      <c r="S1441" s="76"/>
      <c r="T1441" s="76"/>
      <c r="U1441" s="97">
        <f>19.4829</f>
        <v>19.482900000000001</v>
      </c>
      <c r="V1441" s="262">
        <f t="shared" ref="V1441:W1444" si="349">U1441</f>
        <v>19.482900000000001</v>
      </c>
      <c r="W1441" s="262">
        <f t="shared" si="349"/>
        <v>19.482900000000001</v>
      </c>
      <c r="X1441" s="262">
        <f t="shared" ref="X1441:X1444" si="350">Y1441</f>
        <v>16.702999999999999</v>
      </c>
      <c r="Y1441" s="97">
        <v>16.702999999999999</v>
      </c>
      <c r="Z1441" s="262">
        <f t="shared" ref="Z1441:AB1441" si="351">Y1441</f>
        <v>16.702999999999999</v>
      </c>
      <c r="AA1441" s="262">
        <f t="shared" si="351"/>
        <v>16.702999999999999</v>
      </c>
      <c r="AB1441" s="262">
        <f t="shared" si="351"/>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8"/>
        <v>3</v>
      </c>
      <c r="D1442" s="73"/>
      <c r="E1442" s="70"/>
      <c r="F1442" s="70" t="s">
        <v>2564</v>
      </c>
      <c r="G1442" s="73"/>
      <c r="H1442" s="76" t="s">
        <v>2628</v>
      </c>
      <c r="I1442" s="76"/>
      <c r="J1442" s="76"/>
      <c r="K1442" s="76"/>
      <c r="L1442" s="76"/>
      <c r="M1442" s="76"/>
      <c r="N1442" s="76"/>
      <c r="O1442" s="76"/>
      <c r="P1442" s="76"/>
      <c r="Q1442" s="76"/>
      <c r="R1442" s="76"/>
      <c r="S1442" s="76"/>
      <c r="T1442" s="76"/>
      <c r="U1442" s="97">
        <v>-9.8000000000000004E-2</v>
      </c>
      <c r="V1442" s="262">
        <f t="shared" si="349"/>
        <v>-9.8000000000000004E-2</v>
      </c>
      <c r="W1442" s="262">
        <f t="shared" si="349"/>
        <v>-9.8000000000000004E-2</v>
      </c>
      <c r="X1442" s="262">
        <f t="shared" si="350"/>
        <v>-3.9480000000000001E-2</v>
      </c>
      <c r="Y1442" s="97">
        <v>-3.9480000000000001E-2</v>
      </c>
      <c r="Z1442" s="262">
        <f t="shared" ref="Z1442:AB1442" si="352">Y1442</f>
        <v>-3.9480000000000001E-2</v>
      </c>
      <c r="AA1442" s="262">
        <f t="shared" si="352"/>
        <v>-3.9480000000000001E-2</v>
      </c>
      <c r="AB1442" s="262">
        <f t="shared" si="352"/>
        <v>-3.9480000000000001E-2</v>
      </c>
      <c r="AC1442" s="76"/>
      <c r="AD1442" s="97" t="s">
        <v>2923</v>
      </c>
      <c r="AE1442" s="76"/>
      <c r="AF1442" s="97">
        <v>1</v>
      </c>
      <c r="AG1442" s="97">
        <v>1</v>
      </c>
      <c r="AH1442" s="73"/>
      <c r="AI1442" s="57"/>
      <c r="AJ1442" s="45"/>
      <c r="AK1442" s="45"/>
      <c r="AL1442" s="45"/>
    </row>
    <row r="1443" spans="1:38" outlineLevel="2" x14ac:dyDescent="0.25">
      <c r="A1443" s="45"/>
      <c r="B1443" s="54"/>
      <c r="C1443" s="47">
        <f t="shared" si="328"/>
        <v>3</v>
      </c>
      <c r="D1443" s="73"/>
      <c r="E1443" s="70"/>
      <c r="F1443" s="70" t="s">
        <v>2565</v>
      </c>
      <c r="G1443" s="73"/>
      <c r="H1443" s="76" t="s">
        <v>2588</v>
      </c>
      <c r="I1443" s="76"/>
      <c r="J1443" s="76"/>
      <c r="K1443" s="76"/>
      <c r="L1443" s="76"/>
      <c r="M1443" s="76"/>
      <c r="N1443" s="76"/>
      <c r="O1443" s="76"/>
      <c r="P1443" s="76"/>
      <c r="Q1443" s="76"/>
      <c r="R1443" s="76"/>
      <c r="S1443" s="76"/>
      <c r="T1443" s="76"/>
      <c r="U1443" s="97">
        <v>0</v>
      </c>
      <c r="V1443" s="262">
        <f t="shared" si="349"/>
        <v>0</v>
      </c>
      <c r="W1443" s="262">
        <f t="shared" si="349"/>
        <v>0</v>
      </c>
      <c r="X1443" s="262">
        <f t="shared" si="350"/>
        <v>0</v>
      </c>
      <c r="Y1443" s="97">
        <v>0</v>
      </c>
      <c r="Z1443" s="262">
        <f t="shared" ref="Z1443:AB1443" si="353">Y1443</f>
        <v>0</v>
      </c>
      <c r="AA1443" s="262">
        <f t="shared" si="353"/>
        <v>0</v>
      </c>
      <c r="AB1443" s="262">
        <f t="shared" si="353"/>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54">INT($C$29)+3</f>
        <v>4</v>
      </c>
      <c r="D1444" s="73"/>
      <c r="E1444" s="70"/>
      <c r="F1444" s="70" t="s">
        <v>2566</v>
      </c>
      <c r="G1444" s="73"/>
      <c r="H1444" s="391" t="s">
        <v>2589</v>
      </c>
      <c r="I1444" s="76"/>
      <c r="J1444" s="76"/>
      <c r="K1444" s="76"/>
      <c r="L1444" s="76"/>
      <c r="M1444" s="76"/>
      <c r="N1444" s="76"/>
      <c r="O1444" s="76"/>
      <c r="P1444" s="76"/>
      <c r="Q1444" s="76"/>
      <c r="R1444" s="76"/>
      <c r="S1444" s="76"/>
      <c r="T1444" s="76"/>
      <c r="U1444" s="97">
        <v>0</v>
      </c>
      <c r="V1444" s="262">
        <f t="shared" si="349"/>
        <v>0</v>
      </c>
      <c r="W1444" s="262">
        <f t="shared" si="349"/>
        <v>0</v>
      </c>
      <c r="X1444" s="262">
        <f t="shared" si="350"/>
        <v>0</v>
      </c>
      <c r="Y1444" s="97">
        <v>0</v>
      </c>
      <c r="Z1444" s="262">
        <f t="shared" ref="Z1444:AB1444" si="355">Y1444</f>
        <v>0</v>
      </c>
      <c r="AA1444" s="262">
        <f t="shared" si="355"/>
        <v>0</v>
      </c>
      <c r="AB1444" s="262">
        <f t="shared" si="355"/>
        <v>0</v>
      </c>
      <c r="AC1444" s="76"/>
      <c r="AD1444" s="76"/>
      <c r="AE1444" s="76"/>
      <c r="AF1444" s="97">
        <v>1</v>
      </c>
      <c r="AG1444" s="97">
        <v>1</v>
      </c>
      <c r="AH1444" s="73"/>
      <c r="AI1444" s="57"/>
      <c r="AJ1444" s="45"/>
      <c r="AK1444" s="45"/>
      <c r="AL1444" s="45"/>
    </row>
    <row r="1445" spans="1:38" outlineLevel="3" x14ac:dyDescent="0.25">
      <c r="A1445" s="45"/>
      <c r="B1445" s="54"/>
      <c r="C1445" s="47">
        <f t="shared" si="354"/>
        <v>4</v>
      </c>
      <c r="D1445" s="73"/>
      <c r="E1445" s="70"/>
      <c r="F1445" s="70" t="s">
        <v>2567</v>
      </c>
      <c r="G1445" s="73"/>
      <c r="H1445" s="391" t="s">
        <v>2854</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54"/>
        <v>4</v>
      </c>
      <c r="D1446" s="73"/>
      <c r="E1446" s="70"/>
      <c r="F1446" s="70" t="s">
        <v>2568</v>
      </c>
      <c r="G1446" s="73"/>
      <c r="H1446" s="391" t="s">
        <v>2590</v>
      </c>
      <c r="I1446" s="76"/>
      <c r="J1446" s="76"/>
      <c r="K1446" s="76"/>
      <c r="L1446" s="76"/>
      <c r="M1446" s="76"/>
      <c r="N1446" s="76"/>
      <c r="O1446" s="76"/>
      <c r="P1446" s="76"/>
      <c r="Q1446" s="76"/>
      <c r="R1446" s="76"/>
      <c r="S1446" s="76"/>
      <c r="T1446" s="76"/>
      <c r="U1446" s="97">
        <v>0</v>
      </c>
      <c r="V1446" s="262">
        <f t="shared" ref="V1446:W1446" si="356">U1446</f>
        <v>0</v>
      </c>
      <c r="W1446" s="262">
        <f t="shared" si="356"/>
        <v>0</v>
      </c>
      <c r="X1446" s="262">
        <f t="shared" ref="X1446" si="357">Y1446</f>
        <v>0</v>
      </c>
      <c r="Y1446" s="97">
        <v>0</v>
      </c>
      <c r="Z1446" s="262">
        <f t="shared" ref="Z1446:AB1446" si="358">Y1446</f>
        <v>0</v>
      </c>
      <c r="AA1446" s="262">
        <f t="shared" si="358"/>
        <v>0</v>
      </c>
      <c r="AB1446" s="262">
        <f t="shared" si="358"/>
        <v>0</v>
      </c>
      <c r="AC1446" s="76"/>
      <c r="AD1446" s="76"/>
      <c r="AE1446" s="76"/>
      <c r="AF1446" s="97">
        <v>1</v>
      </c>
      <c r="AG1446" s="97">
        <v>1</v>
      </c>
      <c r="AH1446" s="73"/>
      <c r="AI1446" s="57"/>
      <c r="AJ1446" s="45"/>
      <c r="AK1446" s="45"/>
      <c r="AL1446" s="45"/>
    </row>
    <row r="1447" spans="1:38" outlineLevel="3" x14ac:dyDescent="0.25">
      <c r="A1447" s="45"/>
      <c r="B1447" s="54"/>
      <c r="C1447" s="47">
        <f t="shared" si="354"/>
        <v>4</v>
      </c>
      <c r="D1447" s="73"/>
      <c r="E1447" s="70"/>
      <c r="F1447" s="70" t="s">
        <v>2569</v>
      </c>
      <c r="G1447" s="73"/>
      <c r="H1447" s="390" t="s">
        <v>2853</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54"/>
        <v>4</v>
      </c>
      <c r="D1448" s="73"/>
      <c r="E1448" s="70"/>
      <c r="F1448" s="70" t="s">
        <v>2570</v>
      </c>
      <c r="G1448" s="73"/>
      <c r="H1448" s="391" t="s">
        <v>2591</v>
      </c>
      <c r="I1448" s="76"/>
      <c r="J1448" s="76"/>
      <c r="K1448" s="76"/>
      <c r="L1448" s="76"/>
      <c r="M1448" s="76"/>
      <c r="N1448" s="76"/>
      <c r="O1448" s="76"/>
      <c r="P1448" s="76"/>
      <c r="Q1448" s="76"/>
      <c r="R1448" s="76"/>
      <c r="S1448" s="76"/>
      <c r="T1448" s="76"/>
      <c r="U1448" s="97">
        <v>-3.7749999999999999E-2</v>
      </c>
      <c r="V1448" s="262">
        <f t="shared" ref="V1448:W1448" si="359">U1448</f>
        <v>-3.7749999999999999E-2</v>
      </c>
      <c r="W1448" s="262">
        <f t="shared" si="359"/>
        <v>-3.7749999999999999E-2</v>
      </c>
      <c r="X1448" s="262">
        <f t="shared" ref="X1448" si="360">Y1448</f>
        <v>-2.775E-2</v>
      </c>
      <c r="Y1448" s="97">
        <v>-2.775E-2</v>
      </c>
      <c r="Z1448" s="262">
        <f t="shared" ref="Z1448:AB1448" si="361">Y1448</f>
        <v>-2.775E-2</v>
      </c>
      <c r="AA1448" s="262">
        <f t="shared" si="361"/>
        <v>-2.775E-2</v>
      </c>
      <c r="AB1448" s="262">
        <f t="shared" si="361"/>
        <v>-2.775E-2</v>
      </c>
      <c r="AC1448" s="76"/>
      <c r="AD1448" s="76"/>
      <c r="AE1448" s="76"/>
      <c r="AF1448" s="97">
        <v>1</v>
      </c>
      <c r="AG1448" s="97">
        <v>1</v>
      </c>
      <c r="AH1448" s="73"/>
      <c r="AI1448" s="57"/>
      <c r="AJ1448" s="45"/>
      <c r="AK1448" s="45"/>
      <c r="AL1448" s="45"/>
    </row>
    <row r="1449" spans="1:38" outlineLevel="3" x14ac:dyDescent="0.25">
      <c r="A1449" s="45"/>
      <c r="B1449" s="54"/>
      <c r="C1449" s="47">
        <f t="shared" si="354"/>
        <v>4</v>
      </c>
      <c r="D1449" s="73"/>
      <c r="E1449" s="70"/>
      <c r="F1449" s="70" t="s">
        <v>2571</v>
      </c>
      <c r="G1449" s="73"/>
      <c r="H1449" s="390" t="s">
        <v>2855</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2" x14ac:dyDescent="0.25">
      <c r="A1450" s="45"/>
      <c r="B1450" s="54"/>
      <c r="C1450" s="47">
        <f t="shared" si="354"/>
        <v>4</v>
      </c>
      <c r="D1450" s="73"/>
      <c r="E1450" s="70"/>
      <c r="F1450" s="70" t="str">
        <f>SUBSTITUTE(F1446,",4)",",8)")</f>
        <v>C(U2,25,8)</v>
      </c>
      <c r="G1450" s="73"/>
      <c r="H1450" s="391" t="s">
        <v>2850</v>
      </c>
      <c r="I1450" s="96"/>
      <c r="J1450" s="76"/>
      <c r="K1450" s="76"/>
      <c r="L1450" s="76"/>
      <c r="M1450" s="76"/>
      <c r="N1450" s="76"/>
      <c r="O1450" s="76"/>
      <c r="P1450" s="76"/>
      <c r="Q1450" s="76"/>
      <c r="R1450" s="76"/>
      <c r="S1450" s="76"/>
      <c r="T1450" s="76"/>
      <c r="U1450" s="97">
        <v>0.05</v>
      </c>
      <c r="V1450" s="262">
        <f t="shared" ref="V1450" si="362">U1450</f>
        <v>0.05</v>
      </c>
      <c r="W1450" s="262">
        <f t="shared" ref="W1450" si="363">V1450</f>
        <v>0.05</v>
      </c>
      <c r="X1450" s="262">
        <f t="shared" ref="X1450" si="364">Y1450</f>
        <v>0</v>
      </c>
      <c r="Y1450" s="97">
        <v>0</v>
      </c>
      <c r="Z1450" s="262">
        <f t="shared" ref="Z1450:Z1451" si="365">Y1450</f>
        <v>0</v>
      </c>
      <c r="AA1450" s="262">
        <f t="shared" ref="AA1450:AA1451" si="366">Z1450</f>
        <v>0</v>
      </c>
      <c r="AB1450" s="262">
        <f t="shared" ref="AB1450:AB1451" si="367">AA1450</f>
        <v>0</v>
      </c>
      <c r="AC1450" s="76"/>
      <c r="AD1450" s="76"/>
      <c r="AE1450" s="76"/>
      <c r="AF1450" s="76">
        <v>1</v>
      </c>
      <c r="AG1450" s="76">
        <v>1</v>
      </c>
      <c r="AH1450" s="73"/>
      <c r="AI1450" s="57"/>
      <c r="AJ1450" s="45"/>
      <c r="AK1450" s="45"/>
      <c r="AL1450" s="45"/>
    </row>
    <row r="1451" spans="1:38" outlineLevel="2" x14ac:dyDescent="0.25">
      <c r="A1451" s="45"/>
      <c r="B1451" s="54"/>
      <c r="C1451" s="47">
        <f t="shared" si="354"/>
        <v>4</v>
      </c>
      <c r="D1451" s="73"/>
      <c r="E1451" s="70"/>
      <c r="F1451" s="70" t="str">
        <f>SUBSTITUTE(F1447,",5)",",9)")</f>
        <v>C(U2,25,9)</v>
      </c>
      <c r="G1451" s="73"/>
      <c r="H1451" s="391" t="s">
        <v>2911</v>
      </c>
      <c r="I1451" s="96"/>
      <c r="J1451" s="76"/>
      <c r="K1451" s="76"/>
      <c r="L1451" s="76"/>
      <c r="M1451" s="76"/>
      <c r="N1451" s="76"/>
      <c r="O1451" s="76"/>
      <c r="P1451" s="76"/>
      <c r="Q1451" s="76"/>
      <c r="R1451" s="76"/>
      <c r="S1451" s="76"/>
      <c r="T1451" s="76"/>
      <c r="U1451" s="97">
        <v>-9.3500000000000007E-3</v>
      </c>
      <c r="V1451" s="262">
        <f t="shared" ref="V1451" si="368">U1451</f>
        <v>-9.3500000000000007E-3</v>
      </c>
      <c r="W1451" s="262">
        <f t="shared" ref="W1451" si="369">V1451</f>
        <v>-9.3500000000000007E-3</v>
      </c>
      <c r="X1451" s="262">
        <f t="shared" ref="X1451" si="370">Y1451</f>
        <v>-9.3500000000000007E-3</v>
      </c>
      <c r="Y1451" s="97">
        <v>-9.3500000000000007E-3</v>
      </c>
      <c r="Z1451" s="262">
        <f t="shared" si="365"/>
        <v>-9.3500000000000007E-3</v>
      </c>
      <c r="AA1451" s="262">
        <f t="shared" si="366"/>
        <v>-9.3500000000000007E-3</v>
      </c>
      <c r="AB1451" s="262">
        <f t="shared" si="367"/>
        <v>-9.3500000000000007E-3</v>
      </c>
      <c r="AC1451" s="76"/>
      <c r="AD1451" s="76"/>
      <c r="AE1451" s="76"/>
      <c r="AF1451" s="76">
        <v>1</v>
      </c>
      <c r="AG1451" s="76">
        <v>1</v>
      </c>
      <c r="AH1451" s="73"/>
      <c r="AI1451" s="57"/>
      <c r="AJ1451" s="45"/>
      <c r="AK1451" s="45"/>
      <c r="AL1451" s="45"/>
    </row>
    <row r="1452" spans="1:38" outlineLevel="2" x14ac:dyDescent="0.25">
      <c r="A1452" s="45"/>
      <c r="B1452" s="54"/>
      <c r="C1452" s="47">
        <f t="shared" si="354"/>
        <v>4</v>
      </c>
      <c r="D1452" s="73"/>
      <c r="E1452" s="70"/>
      <c r="F1452" s="70" t="str">
        <f>SUBSTITUTE(F1448,",6)",",10)")</f>
        <v>C(U2,25,10)</v>
      </c>
      <c r="G1452" s="73"/>
      <c r="H1452" s="391" t="s">
        <v>2910</v>
      </c>
      <c r="I1452" s="96"/>
      <c r="J1452" s="76"/>
      <c r="K1452" s="76"/>
      <c r="L1452" s="76"/>
      <c r="M1452" s="76"/>
      <c r="N1452" s="76"/>
      <c r="O1452" s="76"/>
      <c r="P1452" s="76"/>
      <c r="Q1452" s="76"/>
      <c r="R1452" s="76"/>
      <c r="S1452" s="76"/>
      <c r="T1452" s="76"/>
      <c r="U1452" s="97">
        <v>-7.0369200000000003E-3</v>
      </c>
      <c r="V1452" s="262">
        <f t="shared" ref="V1452:V1453" si="371">U1452</f>
        <v>-7.0369200000000003E-3</v>
      </c>
      <c r="W1452" s="262">
        <f t="shared" ref="W1452:W1453" si="372">V1452</f>
        <v>-7.0369200000000003E-3</v>
      </c>
      <c r="X1452" s="262">
        <f t="shared" ref="X1452:X1453" si="373">Y1452</f>
        <v>-7.0369200000000003E-3</v>
      </c>
      <c r="Y1452" s="97">
        <v>-7.0369200000000003E-3</v>
      </c>
      <c r="Z1452" s="262">
        <f t="shared" ref="Z1452" si="374">Y1452</f>
        <v>-7.0369200000000003E-3</v>
      </c>
      <c r="AA1452" s="262">
        <f t="shared" ref="AA1452" si="375">Z1452</f>
        <v>-7.0369200000000003E-3</v>
      </c>
      <c r="AB1452" s="262">
        <f t="shared" ref="AB1452" si="376">AA1452</f>
        <v>-7.0369200000000003E-3</v>
      </c>
      <c r="AC1452" s="76"/>
      <c r="AD1452" s="76"/>
      <c r="AE1452" s="76"/>
      <c r="AF1452" s="76">
        <v>1</v>
      </c>
      <c r="AG1452" s="76">
        <v>1</v>
      </c>
      <c r="AH1452" s="73"/>
      <c r="AI1452" s="57"/>
      <c r="AJ1452" s="45"/>
      <c r="AK1452" s="45"/>
      <c r="AL1452" s="45"/>
    </row>
    <row r="1453" spans="1:38" outlineLevel="2" x14ac:dyDescent="0.25">
      <c r="A1453" s="45"/>
      <c r="B1453" s="54"/>
      <c r="C1453" s="47">
        <f t="shared" si="354"/>
        <v>4</v>
      </c>
      <c r="D1453" s="73"/>
      <c r="E1453" s="70"/>
      <c r="F1453" s="70" t="str">
        <f>SUBSTITUTE(F1449,",7)",",11)")</f>
        <v>C(U2,25,11)</v>
      </c>
      <c r="G1453" s="73"/>
      <c r="H1453" s="391" t="s">
        <v>2856</v>
      </c>
      <c r="I1453" s="96"/>
      <c r="J1453" s="76"/>
      <c r="K1453" s="76"/>
      <c r="L1453" s="76"/>
      <c r="M1453" s="76"/>
      <c r="N1453" s="76"/>
      <c r="O1453" s="76"/>
      <c r="P1453" s="76"/>
      <c r="Q1453" s="76"/>
      <c r="R1453" s="76"/>
      <c r="S1453" s="76"/>
      <c r="T1453" s="76"/>
      <c r="U1453" s="97">
        <v>7.4569999999999999E-5</v>
      </c>
      <c r="V1453" s="262">
        <f t="shared" si="371"/>
        <v>7.4569999999999999E-5</v>
      </c>
      <c r="W1453" s="262">
        <f t="shared" si="372"/>
        <v>7.4569999999999999E-5</v>
      </c>
      <c r="X1453" s="262">
        <f t="shared" si="373"/>
        <v>7.4569999999999999E-5</v>
      </c>
      <c r="Y1453" s="97">
        <v>7.4569999999999999E-5</v>
      </c>
      <c r="Z1453" s="262">
        <f t="shared" ref="Z1453" si="377">Y1453</f>
        <v>7.4569999999999999E-5</v>
      </c>
      <c r="AA1453" s="262">
        <f t="shared" ref="AA1453" si="378">Z1453</f>
        <v>7.4569999999999999E-5</v>
      </c>
      <c r="AB1453" s="262">
        <f t="shared" ref="AB1453" si="379">AA1453</f>
        <v>7.4569999999999999E-5</v>
      </c>
      <c r="AC1453" s="76"/>
      <c r="AD1453" s="76"/>
      <c r="AE1453" s="76"/>
      <c r="AF1453" s="76">
        <v>1</v>
      </c>
      <c r="AG1453" s="76">
        <v>1</v>
      </c>
      <c r="AH1453" s="73"/>
      <c r="AI1453" s="57"/>
      <c r="AJ1453" s="45"/>
      <c r="AK1453" s="45"/>
      <c r="AL1453" s="45"/>
    </row>
    <row r="1454" spans="1:38" outlineLevel="2" x14ac:dyDescent="0.25">
      <c r="A1454" s="45"/>
      <c r="B1454" s="54"/>
      <c r="C1454" s="47">
        <f t="shared" ref="C1454" si="380">INT($C$29)+2</f>
        <v>3</v>
      </c>
      <c r="D1454" s="73"/>
      <c r="E1454" s="70"/>
      <c r="F1454" s="70" t="s">
        <v>2572</v>
      </c>
      <c r="G1454" s="73"/>
      <c r="H1454" s="76" t="s">
        <v>2592</v>
      </c>
      <c r="I1454" s="76"/>
      <c r="J1454" s="76"/>
      <c r="K1454" s="76"/>
      <c r="L1454" s="76"/>
      <c r="M1454" s="76"/>
      <c r="N1454" s="76"/>
      <c r="O1454" s="76"/>
      <c r="P1454" s="76"/>
      <c r="Q1454" s="76"/>
      <c r="R1454" s="76"/>
      <c r="S1454" s="76"/>
      <c r="T1454" s="76"/>
      <c r="U1454" s="97">
        <v>-1.8110552</v>
      </c>
      <c r="V1454" s="262">
        <f t="shared" ref="V1454:W1454" si="381">U1454</f>
        <v>-1.8110552</v>
      </c>
      <c r="W1454" s="262">
        <f t="shared" si="381"/>
        <v>-1.8110552</v>
      </c>
      <c r="X1454" s="262">
        <f t="shared" ref="X1454" si="382">Y1454</f>
        <v>-0.49941732500000002</v>
      </c>
      <c r="Y1454" s="97">
        <v>-0.49941732500000002</v>
      </c>
      <c r="Z1454" s="262">
        <f t="shared" ref="Z1454:AB1454" si="383">Y1454</f>
        <v>-0.49941732500000002</v>
      </c>
      <c r="AA1454" s="262">
        <f t="shared" si="383"/>
        <v>-0.49941732500000002</v>
      </c>
      <c r="AB1454" s="262">
        <f t="shared" si="383"/>
        <v>-0.49941732500000002</v>
      </c>
      <c r="AC1454" s="76"/>
      <c r="AD1454" s="97" t="s">
        <v>2852</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2463</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2474</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2892</v>
      </c>
      <c r="B16">
        <v>188000</v>
      </c>
      <c r="C16" s="44">
        <v>1</v>
      </c>
      <c r="D16" s="44">
        <v>0</v>
      </c>
      <c r="E16" s="44">
        <f>1-C16-D16</f>
        <v>0</v>
      </c>
    </row>
    <row r="17" spans="1:5" x14ac:dyDescent="0.25">
      <c r="A17" t="s">
        <v>2890</v>
      </c>
      <c r="B17">
        <v>87000</v>
      </c>
      <c r="C17" s="44">
        <v>1</v>
      </c>
      <c r="D17" s="44">
        <v>0</v>
      </c>
      <c r="E17" s="44">
        <f t="shared" ref="E17:E30" si="0">1-C17-D17</f>
        <v>0</v>
      </c>
    </row>
    <row r="18" spans="1:5" x14ac:dyDescent="0.25">
      <c r="A18" t="s">
        <v>2891</v>
      </c>
      <c r="B18">
        <v>297000</v>
      </c>
      <c r="C18" s="44">
        <v>0</v>
      </c>
      <c r="D18" s="44">
        <v>1</v>
      </c>
      <c r="E18" s="44">
        <f t="shared" si="0"/>
        <v>0</v>
      </c>
    </row>
    <row r="19" spans="1:5" x14ac:dyDescent="0.25">
      <c r="A19" t="s">
        <v>162</v>
      </c>
      <c r="B19">
        <v>30000</v>
      </c>
      <c r="C19" s="44">
        <v>0</v>
      </c>
      <c r="D19" s="44">
        <v>1</v>
      </c>
      <c r="E19" s="44">
        <f t="shared" si="0"/>
        <v>0</v>
      </c>
    </row>
    <row r="20" spans="1:5" x14ac:dyDescent="0.25">
      <c r="A20" t="s">
        <v>2893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2895</v>
      </c>
      <c r="B27">
        <v>78000</v>
      </c>
      <c r="C27" s="44">
        <v>0</v>
      </c>
      <c r="D27" s="44">
        <v>0</v>
      </c>
      <c r="E27" s="44">
        <f t="shared" si="0"/>
        <v>1</v>
      </c>
    </row>
    <row r="28" spans="1:5" x14ac:dyDescent="0.25">
      <c r="A28" t="s">
        <v>34</v>
      </c>
      <c r="B28">
        <v>22000</v>
      </c>
      <c r="C28" s="44">
        <v>0</v>
      </c>
      <c r="D28" s="44">
        <v>0</v>
      </c>
      <c r="E28" s="44">
        <f t="shared" si="0"/>
        <v>1</v>
      </c>
    </row>
    <row r="29" spans="1:5" x14ac:dyDescent="0.25">
      <c r="A29" t="s">
        <v>2894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2023-07-18T04:55:35Z</dcterms:modified>
</cp:coreProperties>
</file>