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C93E10C-1980-4487-8888-AB11047DEC09}" xr6:coauthVersionLast="47" xr6:coauthVersionMax="47" xr10:uidLastSave="{00000000-0000-0000-0000-000000000000}"/>
  <bookViews>
    <workbookView xWindow="-12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Experiment!$A$4:$VD$108</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Experiment!$A$5:$VD$107</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38" i="1" l="1"/>
  <c r="CM39" i="1"/>
  <c r="LQ102" i="1" l="1"/>
  <c r="BI55" i="1" l="1"/>
  <c r="AC39" i="1"/>
  <c r="BK55" i="1"/>
  <c r="BK54" i="1"/>
  <c r="H55" i="1"/>
  <c r="QH55" i="1"/>
  <c r="QG55" i="1"/>
  <c r="QF55" i="1"/>
  <c r="QE55" i="1"/>
  <c r="QD55" i="1"/>
  <c r="QC55" i="1"/>
  <c r="QB55" i="1"/>
  <c r="QA55" i="1"/>
  <c r="PZ55" i="1"/>
  <c r="PY55" i="1"/>
  <c r="PX55" i="1"/>
  <c r="PW55" i="1"/>
  <c r="PV55" i="1"/>
  <c r="PU55" i="1"/>
  <c r="PT55" i="1"/>
  <c r="PS55" i="1"/>
  <c r="PR55" i="1"/>
  <c r="PQ55" i="1"/>
  <c r="PP55" i="1"/>
  <c r="PO55" i="1"/>
  <c r="PN55" i="1"/>
  <c r="PM55" i="1"/>
  <c r="PL55" i="1"/>
  <c r="PK55" i="1"/>
  <c r="PJ55" i="1"/>
  <c r="PI55" i="1"/>
  <c r="MR55" i="1"/>
  <c r="MQ55" i="1"/>
  <c r="MP55" i="1"/>
  <c r="MO55" i="1"/>
  <c r="MN55" i="1"/>
  <c r="MM55" i="1"/>
  <c r="ME55" i="1"/>
  <c r="MD55" i="1"/>
  <c r="MC55" i="1"/>
  <c r="MB55" i="1"/>
  <c r="KW55" i="1"/>
  <c r="KV55" i="1"/>
  <c r="KU55" i="1"/>
  <c r="KT55" i="1"/>
  <c r="KS55" i="1"/>
  <c r="JJ55" i="1"/>
  <c r="JI55" i="1"/>
  <c r="JG55" i="1"/>
  <c r="JE55" i="1"/>
  <c r="JC55" i="1"/>
  <c r="JB55" i="1"/>
  <c r="IZ55" i="1"/>
  <c r="BJ55" i="1"/>
  <c r="BH55" i="1"/>
  <c r="BG55" i="1"/>
  <c r="BF55" i="1"/>
  <c r="BE55" i="1"/>
  <c r="AO55" i="1"/>
  <c r="AN55" i="1"/>
  <c r="AM55" i="1"/>
  <c r="KF55" i="1" s="1"/>
  <c r="AL55" i="1"/>
  <c r="MZ55" i="1"/>
  <c r="M55" i="1"/>
  <c r="K55" i="1"/>
  <c r="G55" i="1"/>
  <c r="A55" i="1"/>
  <c r="BI54" i="1"/>
  <c r="AS51" i="1"/>
  <c r="AI51" i="1"/>
  <c r="A51" i="1"/>
  <c r="LE50" i="1" a="1"/>
  <c r="LE50" i="1" s="1"/>
  <c r="DN50" i="1"/>
  <c r="DM50" i="1"/>
  <c r="A50" i="1"/>
  <c r="DN49" i="1"/>
  <c r="DM49" i="1"/>
  <c r="A49" i="1"/>
  <c r="DN48" i="1"/>
  <c r="DM48" i="1"/>
  <c r="CN48" i="1"/>
  <c r="CN49" i="1" s="1"/>
  <c r="CN50" i="1" s="1"/>
  <c r="CL48" i="1"/>
  <c r="CL49" i="1" s="1"/>
  <c r="A48" i="1"/>
  <c r="LM47" i="1"/>
  <c r="LM48" i="1" s="1"/>
  <c r="LM49" i="1" s="1"/>
  <c r="LL47" i="1"/>
  <c r="LL48" i="1" s="1"/>
  <c r="LL49" i="1" s="1"/>
  <c r="LK47" i="1"/>
  <c r="LK48" i="1" s="1"/>
  <c r="LK49" i="1" s="1"/>
  <c r="LJ47" i="1"/>
  <c r="LJ48" i="1" s="1"/>
  <c r="LJ49" i="1" s="1"/>
  <c r="LI47" i="1"/>
  <c r="LI48" i="1" s="1"/>
  <c r="LI49" i="1" s="1"/>
  <c r="LH47" i="1"/>
  <c r="LG47" i="1"/>
  <c r="LG48" i="1" s="1"/>
  <c r="LG49" i="1" s="1"/>
  <c r="LF47" i="1"/>
  <c r="LF48" i="1" s="1"/>
  <c r="LF49" i="1" s="1"/>
  <c r="DN47" i="1"/>
  <c r="DM47" i="1"/>
  <c r="CJ47" i="1"/>
  <c r="AK47" i="1"/>
  <c r="AK48" i="1" s="1"/>
  <c r="AK49" i="1" s="1"/>
  <c r="AK50" i="1" s="1"/>
  <c r="AJ47" i="1"/>
  <c r="AJ48" i="1" s="1"/>
  <c r="AJ49" i="1" s="1"/>
  <c r="AJ50" i="1" s="1"/>
  <c r="AI47" i="1"/>
  <c r="AI48" i="1" s="1"/>
  <c r="AI49" i="1" s="1"/>
  <c r="AI50" i="1" s="1"/>
  <c r="AH47" i="1"/>
  <c r="AH48" i="1" s="1"/>
  <c r="AH49" i="1" s="1"/>
  <c r="AH50" i="1" s="1"/>
  <c r="AG47" i="1"/>
  <c r="AG48" i="1" s="1"/>
  <c r="AG49" i="1" s="1"/>
  <c r="AG50" i="1" s="1"/>
  <c r="AF47" i="1"/>
  <c r="AF48" i="1" s="1"/>
  <c r="AF49" i="1" s="1"/>
  <c r="AF50" i="1" s="1"/>
  <c r="AE47" i="1"/>
  <c r="AE48" i="1" s="1"/>
  <c r="AE49" i="1" s="1"/>
  <c r="AE50" i="1" s="1"/>
  <c r="AC47" i="1"/>
  <c r="X47" i="1"/>
  <c r="X48" i="1" s="1"/>
  <c r="W47" i="1"/>
  <c r="W48" i="1" s="1"/>
  <c r="W49" i="1" s="1"/>
  <c r="W50" i="1" s="1"/>
  <c r="V47" i="1"/>
  <c r="V48" i="1" s="1"/>
  <c r="V49" i="1" s="1"/>
  <c r="V50" i="1" s="1"/>
  <c r="U47" i="1"/>
  <c r="U48" i="1" s="1"/>
  <c r="T47" i="1"/>
  <c r="T48" i="1" s="1"/>
  <c r="T49" i="1" s="1"/>
  <c r="T50" i="1" s="1"/>
  <c r="S47" i="1"/>
  <c r="S48" i="1" s="1"/>
  <c r="S49" i="1" s="1"/>
  <c r="S50" i="1" s="1"/>
  <c r="R47" i="1"/>
  <c r="R48" i="1" s="1"/>
  <c r="R49" i="1" s="1"/>
  <c r="R50" i="1" s="1"/>
  <c r="Q47" i="1"/>
  <c r="Q48" i="1" s="1"/>
  <c r="Q49" i="1" s="1"/>
  <c r="Q50" i="1" s="1"/>
  <c r="P47" i="1"/>
  <c r="P48" i="1" s="1"/>
  <c r="O47" i="1"/>
  <c r="N47" i="1"/>
  <c r="N48" i="1" s="1"/>
  <c r="AN48" i="1" s="1"/>
  <c r="L47" i="1"/>
  <c r="J47" i="1"/>
  <c r="J48" i="1" s="1"/>
  <c r="J49" i="1" s="1"/>
  <c r="J50" i="1" s="1"/>
  <c r="I47" i="1"/>
  <c r="BF47" i="1" s="1"/>
  <c r="H47" i="1"/>
  <c r="H48" i="1" s="1"/>
  <c r="H49" i="1" s="1"/>
  <c r="H50" i="1" s="1"/>
  <c r="A47" i="1"/>
  <c r="NY46" i="1"/>
  <c r="MZ46" i="1"/>
  <c r="MR46" i="1"/>
  <c r="MQ46" i="1"/>
  <c r="MP46" i="1"/>
  <c r="MO46" i="1"/>
  <c r="MN46" i="1"/>
  <c r="MM46" i="1"/>
  <c r="ME46" i="1"/>
  <c r="MD46" i="1"/>
  <c r="MC46" i="1"/>
  <c r="MB46" i="1"/>
  <c r="LO46" i="1"/>
  <c r="LN46" i="1" s="1" a="1"/>
  <c r="LN46" i="1" s="1"/>
  <c r="LO46" i="1" a="1"/>
  <c r="LE46" i="1" a="1"/>
  <c r="LE46" i="1" s="1"/>
  <c r="KW46" i="1"/>
  <c r="KV46" i="1"/>
  <c r="KU46" i="1"/>
  <c r="KT46" i="1"/>
  <c r="KS46" i="1"/>
  <c r="KR46" i="1"/>
  <c r="JI46" i="1"/>
  <c r="JE46" i="1"/>
  <c r="JC46" i="1"/>
  <c r="JB46" i="1"/>
  <c r="IZ46" i="1"/>
  <c r="DL46" i="1"/>
  <c r="CN46" i="1"/>
  <c r="CJ46" i="1"/>
  <c r="BJ46" i="1"/>
  <c r="BI46" i="1"/>
  <c r="BH46" i="1"/>
  <c r="BG46" i="1"/>
  <c r="BF46" i="1"/>
  <c r="BE46" i="1"/>
  <c r="AO46" i="1"/>
  <c r="AN46" i="1"/>
  <c r="AM46" i="1"/>
  <c r="M46" i="1"/>
  <c r="M47" i="1" s="1"/>
  <c r="K46" i="1"/>
  <c r="K47" i="1" s="1"/>
  <c r="K48" i="1" s="1"/>
  <c r="K49" i="1" s="1"/>
  <c r="K50" i="1" s="1"/>
  <c r="A46" i="1"/>
  <c r="B47" i="1" s="1"/>
  <c r="AS45" i="1" a="1"/>
  <c r="AS45" i="1" s="1"/>
  <c r="AG45" i="1"/>
  <c r="AF45" i="1"/>
  <c r="AE45" i="1"/>
  <c r="A45" i="1"/>
  <c r="A44" i="1"/>
  <c r="NM74" i="1"/>
  <c r="NM75" i="1"/>
  <c r="NM76" i="1"/>
  <c r="NM77" i="1"/>
  <c r="NM73" i="1"/>
  <c r="NM69" i="1"/>
  <c r="NM70" i="1"/>
  <c r="NM71" i="1"/>
  <c r="NM72" i="1"/>
  <c r="NM68" i="1"/>
  <c r="NK75" i="1"/>
  <c r="NK76" i="1" s="1"/>
  <c r="NK77" i="1" s="1"/>
  <c r="NK73" i="1"/>
  <c r="NK70" i="1"/>
  <c r="NK71" i="1" s="1"/>
  <c r="NK72" i="1" s="1"/>
  <c r="NK68" i="1"/>
  <c r="NM64" i="1"/>
  <c r="NM65" i="1"/>
  <c r="NM66" i="1"/>
  <c r="NM67" i="1"/>
  <c r="NM63" i="1"/>
  <c r="NK65" i="1"/>
  <c r="NK66" i="1" s="1"/>
  <c r="NK67" i="1" s="1"/>
  <c r="NK63" i="1"/>
  <c r="CM55" i="1" l="1"/>
  <c r="KH55" i="1"/>
  <c r="KY55" i="1"/>
  <c r="KI55" i="1"/>
  <c r="KZ55" i="1"/>
  <c r="KX55" i="1"/>
  <c r="AP55" i="1"/>
  <c r="LA55" i="1"/>
  <c r="LB55" i="1"/>
  <c r="CM46" i="1"/>
  <c r="AQ46" i="1" s="1"/>
  <c r="JF55" i="1"/>
  <c r="LC55" i="1"/>
  <c r="AP46" i="1"/>
  <c r="CU46" i="1" s="1"/>
  <c r="LD55" i="1"/>
  <c r="KG55" i="1"/>
  <c r="BY55" i="1"/>
  <c r="BI47" i="1"/>
  <c r="MM47" i="1"/>
  <c r="AM47" i="1"/>
  <c r="O48" i="1"/>
  <c r="KT48" i="1" s="1"/>
  <c r="AN47" i="1"/>
  <c r="KS47" i="1"/>
  <c r="AO47" i="1"/>
  <c r="KT47" i="1"/>
  <c r="BG47" i="1"/>
  <c r="MD47" i="1"/>
  <c r="CJ48" i="1"/>
  <c r="BH47" i="1"/>
  <c r="ME47" i="1"/>
  <c r="M48" i="1"/>
  <c r="AL47" i="1"/>
  <c r="AP47" i="1"/>
  <c r="LU47" i="1"/>
  <c r="KZ47" i="1"/>
  <c r="AW47" i="1"/>
  <c r="LT47" i="1"/>
  <c r="KY47" i="1"/>
  <c r="AV47" i="1"/>
  <c r="MI47" i="1"/>
  <c r="MA47" i="1"/>
  <c r="LS47" i="1"/>
  <c r="KX47" i="1"/>
  <c r="BC47" i="1"/>
  <c r="MH47" i="1"/>
  <c r="LZ47" i="1"/>
  <c r="LR47" i="1"/>
  <c r="CP47" i="1"/>
  <c r="BK47" i="1"/>
  <c r="BB47" i="1"/>
  <c r="B48" i="1"/>
  <c r="MG47" i="1"/>
  <c r="LY47" i="1"/>
  <c r="LQ47" i="1"/>
  <c r="LD47" i="1"/>
  <c r="BA47" i="1"/>
  <c r="MF47" i="1"/>
  <c r="LP47" i="1"/>
  <c r="LC47" i="1"/>
  <c r="DF47" i="1"/>
  <c r="DL47" i="1" s="1"/>
  <c r="LB47" i="1"/>
  <c r="ML47" i="1"/>
  <c r="LA47" i="1"/>
  <c r="AZ47" i="1"/>
  <c r="AY47" i="1"/>
  <c r="AX47" i="1"/>
  <c r="LW47" i="1"/>
  <c r="LV47" i="1"/>
  <c r="LX46" i="1"/>
  <c r="LH48" i="1"/>
  <c r="LE47" i="1" a="1"/>
  <c r="LE47" i="1" s="1"/>
  <c r="CQ46" i="1"/>
  <c r="KF46" i="1"/>
  <c r="JE47" i="1"/>
  <c r="L48" i="1"/>
  <c r="KR47" i="1"/>
  <c r="AL46" i="1"/>
  <c r="KH46" i="1"/>
  <c r="JE48" i="1"/>
  <c r="U49" i="1"/>
  <c r="CL50" i="1"/>
  <c r="CJ50" i="1" s="1"/>
  <c r="CJ49" i="1"/>
  <c r="KU47" i="1"/>
  <c r="MN47" i="1"/>
  <c r="MC48" i="1"/>
  <c r="MR48" i="1"/>
  <c r="MB48" i="1"/>
  <c r="N49" i="1"/>
  <c r="MQ48" i="1"/>
  <c r="MP48" i="1"/>
  <c r="JC48" i="1"/>
  <c r="AO48" i="1"/>
  <c r="MO48" i="1"/>
  <c r="ME48" i="1"/>
  <c r="MN48" i="1"/>
  <c r="MD48" i="1"/>
  <c r="JI48" i="1"/>
  <c r="BJ47" i="1"/>
  <c r="KV47" i="1"/>
  <c r="MO47" i="1"/>
  <c r="JB48" i="1"/>
  <c r="KW47" i="1"/>
  <c r="MP47" i="1"/>
  <c r="NY47" i="1"/>
  <c r="AC48" i="1"/>
  <c r="MM48" i="1"/>
  <c r="KV48" i="1"/>
  <c r="P49" i="1"/>
  <c r="X49" i="1"/>
  <c r="MZ48" i="1"/>
  <c r="IZ47" i="1"/>
  <c r="JI47" i="1"/>
  <c r="MQ47" i="1"/>
  <c r="MZ47" i="1"/>
  <c r="BE47" i="1"/>
  <c r="JB47" i="1"/>
  <c r="MB47" i="1"/>
  <c r="MR47" i="1"/>
  <c r="I48" i="1"/>
  <c r="JC47" i="1"/>
  <c r="MC47" i="1"/>
  <c r="KW48" i="1"/>
  <c r="NM98" i="1"/>
  <c r="NM97" i="1"/>
  <c r="NM96" i="1"/>
  <c r="NM95" i="1"/>
  <c r="NM94" i="1"/>
  <c r="NM93" i="1"/>
  <c r="NM92" i="1"/>
  <c r="NM91" i="1"/>
  <c r="NM90" i="1"/>
  <c r="NM89" i="1"/>
  <c r="NM88" i="1"/>
  <c r="NM87" i="1"/>
  <c r="NM86" i="1"/>
  <c r="NM85" i="1"/>
  <c r="NM84" i="1"/>
  <c r="NM83" i="1"/>
  <c r="NM82" i="1"/>
  <c r="NM81" i="1"/>
  <c r="NM80" i="1"/>
  <c r="NM79" i="1"/>
  <c r="NM78" i="1"/>
  <c r="QH96" i="1"/>
  <c r="QG96" i="1"/>
  <c r="QF96" i="1"/>
  <c r="QE96" i="1"/>
  <c r="QD96" i="1"/>
  <c r="QC96" i="1"/>
  <c r="QB96" i="1"/>
  <c r="QA96" i="1"/>
  <c r="PZ96" i="1"/>
  <c r="PY96" i="1"/>
  <c r="PX96" i="1"/>
  <c r="PW96" i="1"/>
  <c r="PV96" i="1"/>
  <c r="PU96" i="1"/>
  <c r="PT96" i="1"/>
  <c r="PS96" i="1"/>
  <c r="PR96" i="1"/>
  <c r="PQ96" i="1"/>
  <c r="PP96" i="1"/>
  <c r="PO96" i="1"/>
  <c r="PN96" i="1"/>
  <c r="PM96" i="1"/>
  <c r="PL96" i="1"/>
  <c r="PK96" i="1"/>
  <c r="PJ96" i="1"/>
  <c r="PI96" i="1"/>
  <c r="NA96" i="1"/>
  <c r="MZ96" i="1"/>
  <c r="MY96" i="1"/>
  <c r="MR96" i="1"/>
  <c r="MQ96" i="1"/>
  <c r="MP96" i="1"/>
  <c r="MO96" i="1"/>
  <c r="MN96" i="1"/>
  <c r="MM96" i="1"/>
  <c r="ME96" i="1"/>
  <c r="MD96" i="1"/>
  <c r="MC96" i="1"/>
  <c r="MB96" i="1"/>
  <c r="KW96" i="1"/>
  <c r="KV96" i="1"/>
  <c r="KU96" i="1"/>
  <c r="KT96" i="1"/>
  <c r="KS96" i="1"/>
  <c r="JJ96" i="1"/>
  <c r="JI96" i="1"/>
  <c r="JG96" i="1"/>
  <c r="JE96" i="1"/>
  <c r="JC96" i="1"/>
  <c r="JB96" i="1"/>
  <c r="IZ96" i="1"/>
  <c r="BJ96" i="1"/>
  <c r="BI96" i="1"/>
  <c r="BH96" i="1"/>
  <c r="BG96" i="1"/>
  <c r="BF96" i="1"/>
  <c r="BE96" i="1"/>
  <c r="AO96" i="1"/>
  <c r="AN96" i="1"/>
  <c r="AM96" i="1"/>
  <c r="M96" i="1"/>
  <c r="AL96" i="1" s="1"/>
  <c r="K96" i="1"/>
  <c r="BY96" i="1" s="1"/>
  <c r="A96" i="1"/>
  <c r="QH90" i="1"/>
  <c r="QG90" i="1"/>
  <c r="QF90" i="1"/>
  <c r="QE90" i="1"/>
  <c r="QD90" i="1"/>
  <c r="QC90" i="1"/>
  <c r="QB90" i="1"/>
  <c r="QA90" i="1"/>
  <c r="PZ90" i="1"/>
  <c r="PY90" i="1"/>
  <c r="PX90" i="1"/>
  <c r="PW90" i="1"/>
  <c r="PV90" i="1"/>
  <c r="PU90" i="1"/>
  <c r="PT90" i="1"/>
  <c r="PS90" i="1"/>
  <c r="PR90" i="1"/>
  <c r="PQ90" i="1"/>
  <c r="PP90" i="1"/>
  <c r="PO90" i="1"/>
  <c r="PN90" i="1"/>
  <c r="PM90" i="1"/>
  <c r="PL90" i="1"/>
  <c r="PK90" i="1"/>
  <c r="PJ90" i="1"/>
  <c r="PI90" i="1"/>
  <c r="NA90" i="1"/>
  <c r="MZ90" i="1"/>
  <c r="MY90" i="1"/>
  <c r="MR90" i="1"/>
  <c r="MQ90" i="1"/>
  <c r="MP90" i="1"/>
  <c r="MO90" i="1"/>
  <c r="MN90" i="1"/>
  <c r="MM90" i="1"/>
  <c r="ME90" i="1"/>
  <c r="MD90" i="1"/>
  <c r="MC90" i="1"/>
  <c r="MB90" i="1"/>
  <c r="KW90" i="1"/>
  <c r="KV90" i="1"/>
  <c r="KU90" i="1"/>
  <c r="KT90" i="1"/>
  <c r="KS90" i="1"/>
  <c r="JJ90" i="1"/>
  <c r="JI90" i="1"/>
  <c r="JG90" i="1"/>
  <c r="JE90" i="1"/>
  <c r="JC90" i="1"/>
  <c r="JB90" i="1"/>
  <c r="IZ90" i="1"/>
  <c r="BJ90" i="1"/>
  <c r="BI90" i="1"/>
  <c r="BH90" i="1"/>
  <c r="BG90" i="1"/>
  <c r="BF90" i="1"/>
  <c r="BE90" i="1"/>
  <c r="AO90" i="1"/>
  <c r="AN90" i="1"/>
  <c r="AM90" i="1"/>
  <c r="M90" i="1"/>
  <c r="K90" i="1"/>
  <c r="A90" i="1"/>
  <c r="QH79" i="1"/>
  <c r="QG79" i="1"/>
  <c r="QF79" i="1"/>
  <c r="QE79" i="1"/>
  <c r="QD79" i="1"/>
  <c r="QC79" i="1"/>
  <c r="QB79" i="1"/>
  <c r="QA79" i="1"/>
  <c r="PZ79" i="1"/>
  <c r="PY79" i="1"/>
  <c r="PX79" i="1"/>
  <c r="PW79" i="1"/>
  <c r="PV79" i="1"/>
  <c r="PU79" i="1"/>
  <c r="PT79" i="1"/>
  <c r="PS79" i="1"/>
  <c r="PR79" i="1"/>
  <c r="PQ79" i="1"/>
  <c r="PP79" i="1"/>
  <c r="PO79" i="1"/>
  <c r="PN79" i="1"/>
  <c r="PM79" i="1"/>
  <c r="PL79" i="1"/>
  <c r="PK79" i="1"/>
  <c r="PJ79" i="1"/>
  <c r="PI79" i="1"/>
  <c r="NA79" i="1"/>
  <c r="MZ79" i="1"/>
  <c r="MY79" i="1"/>
  <c r="MR79" i="1"/>
  <c r="MQ79" i="1"/>
  <c r="MP79" i="1"/>
  <c r="MO79" i="1"/>
  <c r="MN79" i="1"/>
  <c r="MM79" i="1"/>
  <c r="ME79" i="1"/>
  <c r="MD79" i="1"/>
  <c r="MC79" i="1"/>
  <c r="MB79" i="1"/>
  <c r="KW79" i="1"/>
  <c r="KV79" i="1"/>
  <c r="KU79" i="1"/>
  <c r="KT79" i="1"/>
  <c r="KS79" i="1"/>
  <c r="JJ79" i="1"/>
  <c r="JI79" i="1"/>
  <c r="JG79" i="1"/>
  <c r="JE79" i="1"/>
  <c r="JC79" i="1"/>
  <c r="JB79" i="1"/>
  <c r="IZ79" i="1"/>
  <c r="BJ79" i="1"/>
  <c r="BI79" i="1"/>
  <c r="BH79" i="1"/>
  <c r="BG79" i="1"/>
  <c r="BF79" i="1"/>
  <c r="BE79" i="1"/>
  <c r="AO79" i="1"/>
  <c r="AN79" i="1"/>
  <c r="AM79" i="1"/>
  <c r="M79" i="1"/>
  <c r="K79" i="1"/>
  <c r="BY79" i="1" s="1"/>
  <c r="A79" i="1"/>
  <c r="QH74" i="1"/>
  <c r="QG74" i="1"/>
  <c r="QF74" i="1"/>
  <c r="QE74" i="1"/>
  <c r="QD74" i="1"/>
  <c r="QC74" i="1"/>
  <c r="QB74" i="1"/>
  <c r="QA74" i="1"/>
  <c r="PZ74" i="1"/>
  <c r="PY74" i="1"/>
  <c r="PX74" i="1"/>
  <c r="PW74" i="1"/>
  <c r="PV74" i="1"/>
  <c r="PU74" i="1"/>
  <c r="PT74" i="1"/>
  <c r="PS74" i="1"/>
  <c r="PR74" i="1"/>
  <c r="PQ74" i="1"/>
  <c r="PP74" i="1"/>
  <c r="PO74" i="1"/>
  <c r="PN74" i="1"/>
  <c r="PM74" i="1"/>
  <c r="PL74" i="1"/>
  <c r="PK74" i="1"/>
  <c r="PJ74" i="1"/>
  <c r="PI74" i="1"/>
  <c r="NA74" i="1"/>
  <c r="MZ74" i="1"/>
  <c r="MY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K74" i="1"/>
  <c r="G74" i="1"/>
  <c r="A74" i="1"/>
  <c r="AM48" i="1" l="1"/>
  <c r="IZ48" i="1"/>
  <c r="KU48" i="1"/>
  <c r="CV46" i="1"/>
  <c r="CS46" i="1"/>
  <c r="CW46" i="1"/>
  <c r="OA55" i="1"/>
  <c r="CT55" i="1"/>
  <c r="CU55" i="1"/>
  <c r="NZ55" i="1"/>
  <c r="CS55" i="1"/>
  <c r="NY55" i="1"/>
  <c r="CR55" i="1"/>
  <c r="OB55" i="1"/>
  <c r="OD55" i="1"/>
  <c r="CW55" i="1"/>
  <c r="OC55" i="1"/>
  <c r="CV55" i="1"/>
  <c r="CT46" i="1"/>
  <c r="CR46" i="1"/>
  <c r="O49" i="1"/>
  <c r="KT49" i="1" s="1"/>
  <c r="NY48" i="1"/>
  <c r="KS48" i="1"/>
  <c r="JF47" i="1"/>
  <c r="KF47" i="1"/>
  <c r="KG47" i="1"/>
  <c r="LO47" i="1" a="1"/>
  <c r="LO47" i="1" s="1"/>
  <c r="LN47" i="1" s="1" a="1"/>
  <c r="LN47" i="1" s="1"/>
  <c r="KI47" i="1"/>
  <c r="KH47" i="1"/>
  <c r="X50" i="1"/>
  <c r="MZ50" i="1" s="1"/>
  <c r="MZ49" i="1"/>
  <c r="LH49" i="1"/>
  <c r="LE49" i="1" s="1" a="1"/>
  <c r="LE49" i="1" s="1"/>
  <c r="LE48" i="1" a="1"/>
  <c r="LE48" i="1" s="1"/>
  <c r="P50" i="1"/>
  <c r="KW49" i="1"/>
  <c r="KV49" i="1"/>
  <c r="L49" i="1"/>
  <c r="KR48" i="1"/>
  <c r="U50" i="1"/>
  <c r="JE49" i="1"/>
  <c r="LD96" i="1"/>
  <c r="BJ48" i="1"/>
  <c r="I49" i="1"/>
  <c r="BI48" i="1"/>
  <c r="BH48" i="1"/>
  <c r="BF48" i="1"/>
  <c r="BG48" i="1"/>
  <c r="BE48" i="1"/>
  <c r="AC49" i="1"/>
  <c r="MC49" i="1"/>
  <c r="JC49" i="1"/>
  <c r="MP49" i="1"/>
  <c r="MO49" i="1"/>
  <c r="JB49" i="1"/>
  <c r="AO49" i="1"/>
  <c r="MR49" i="1"/>
  <c r="ME49" i="1"/>
  <c r="AN49" i="1"/>
  <c r="MQ49" i="1"/>
  <c r="MD49" i="1"/>
  <c r="JI49" i="1"/>
  <c r="MN49" i="1"/>
  <c r="MB49" i="1"/>
  <c r="N50" i="1"/>
  <c r="MM49" i="1"/>
  <c r="CS47" i="1"/>
  <c r="CR47" i="1"/>
  <c r="CW47" i="1"/>
  <c r="LX47" i="1"/>
  <c r="CV47" i="1"/>
  <c r="CT47" i="1"/>
  <c r="CU47" i="1"/>
  <c r="CQ47" i="1"/>
  <c r="CM47" i="1"/>
  <c r="AQ47" i="1" s="1"/>
  <c r="LU48" i="1"/>
  <c r="ML48" i="1"/>
  <c r="LZ48" i="1"/>
  <c r="LQ48" i="1"/>
  <c r="LD48" i="1"/>
  <c r="BC48" i="1"/>
  <c r="MI48" i="1"/>
  <c r="LY48" i="1"/>
  <c r="LP48" i="1"/>
  <c r="LC48" i="1"/>
  <c r="MH48" i="1"/>
  <c r="LB48" i="1"/>
  <c r="BA48" i="1"/>
  <c r="MG48" i="1"/>
  <c r="LW48" i="1"/>
  <c r="LA48" i="1"/>
  <c r="AZ48" i="1"/>
  <c r="MF48" i="1"/>
  <c r="LV48" i="1"/>
  <c r="KZ48" i="1"/>
  <c r="AY48" i="1"/>
  <c r="LT48" i="1"/>
  <c r="KY48" i="1"/>
  <c r="LS48" i="1"/>
  <c r="KX48" i="1"/>
  <c r="AW48" i="1"/>
  <c r="BK48" i="1"/>
  <c r="CP48" i="1"/>
  <c r="BB48" i="1"/>
  <c r="MA48" i="1"/>
  <c r="AX48" i="1"/>
  <c r="B49" i="1"/>
  <c r="LR48" i="1"/>
  <c r="AV48" i="1"/>
  <c r="DF48" i="1"/>
  <c r="DL48" i="1" s="1"/>
  <c r="M49" i="1"/>
  <c r="AP48" i="1"/>
  <c r="AL48" i="1"/>
  <c r="KI48" i="1" s="1"/>
  <c r="KG46" i="1"/>
  <c r="JF46" i="1"/>
  <c r="KI46" i="1"/>
  <c r="KZ96" i="1"/>
  <c r="KI96" i="1"/>
  <c r="KY96" i="1"/>
  <c r="KH96" i="1"/>
  <c r="KF96" i="1"/>
  <c r="LC96" i="1"/>
  <c r="AP96" i="1"/>
  <c r="KG96" i="1"/>
  <c r="KX96" i="1"/>
  <c r="LA96" i="1"/>
  <c r="LB96" i="1"/>
  <c r="JF96" i="1"/>
  <c r="AP90" i="1"/>
  <c r="AL90" i="1"/>
  <c r="KX90" i="1" s="1"/>
  <c r="BY90" i="1"/>
  <c r="AP79" i="1"/>
  <c r="AL79" i="1"/>
  <c r="KZ79" i="1" s="1"/>
  <c r="AP74" i="1"/>
  <c r="AL74" i="1"/>
  <c r="KZ74" i="1" s="1"/>
  <c r="BY74" i="1"/>
  <c r="KU49" i="1" l="1"/>
  <c r="IZ49" i="1"/>
  <c r="O50" i="1"/>
  <c r="KU50" i="1" s="1"/>
  <c r="NY49" i="1"/>
  <c r="KS49" i="1"/>
  <c r="AM49" i="1"/>
  <c r="CW48" i="1"/>
  <c r="LX48" i="1"/>
  <c r="CU48" i="1"/>
  <c r="CT48" i="1"/>
  <c r="CS48" i="1"/>
  <c r="CV48" i="1"/>
  <c r="CR48" i="1"/>
  <c r="M50" i="1"/>
  <c r="AL49" i="1"/>
  <c r="AP49" i="1"/>
  <c r="B50" i="1"/>
  <c r="LU49" i="1"/>
  <c r="KZ49" i="1"/>
  <c r="MH49" i="1"/>
  <c r="LZ49" i="1"/>
  <c r="LR49" i="1"/>
  <c r="MG49" i="1"/>
  <c r="LY49" i="1"/>
  <c r="LQ49" i="1"/>
  <c r="LD49" i="1"/>
  <c r="MI49" i="1"/>
  <c r="LV49" i="1"/>
  <c r="KY49" i="1"/>
  <c r="AZ49" i="1"/>
  <c r="MF49" i="1"/>
  <c r="LT49" i="1"/>
  <c r="KX49" i="1"/>
  <c r="AY49" i="1"/>
  <c r="LS49" i="1"/>
  <c r="AX49" i="1"/>
  <c r="LP49" i="1"/>
  <c r="DF49" i="1"/>
  <c r="DL49" i="1" s="1"/>
  <c r="AW49" i="1"/>
  <c r="CP49" i="1"/>
  <c r="AV49" i="1"/>
  <c r="MA49" i="1"/>
  <c r="LC49" i="1"/>
  <c r="ML49" i="1"/>
  <c r="LB49" i="1"/>
  <c r="LA49" i="1"/>
  <c r="BK49" i="1"/>
  <c r="BC49" i="1"/>
  <c r="BB49" i="1"/>
  <c r="BA49" i="1"/>
  <c r="LW49" i="1"/>
  <c r="JE50" i="1"/>
  <c r="KF48" i="1"/>
  <c r="CQ48" i="1"/>
  <c r="CM48" i="1"/>
  <c r="AQ48" i="1" s="1"/>
  <c r="JF48" i="1"/>
  <c r="KR49" i="1"/>
  <c r="L50" i="1"/>
  <c r="KR50" i="1" s="1"/>
  <c r="KH48" i="1"/>
  <c r="KG48" i="1"/>
  <c r="MN50" i="1"/>
  <c r="MD50" i="1"/>
  <c r="MR50" i="1"/>
  <c r="MB50" i="1"/>
  <c r="MQ50" i="1"/>
  <c r="AN50" i="1"/>
  <c r="MP50" i="1"/>
  <c r="ME50" i="1"/>
  <c r="JC50" i="1"/>
  <c r="MC50" i="1"/>
  <c r="JB50" i="1"/>
  <c r="AO50" i="1"/>
  <c r="MO50" i="1"/>
  <c r="MM50" i="1"/>
  <c r="JI50" i="1"/>
  <c r="I50" i="1"/>
  <c r="BI49" i="1"/>
  <c r="BH49" i="1"/>
  <c r="BG49" i="1"/>
  <c r="BF49" i="1"/>
  <c r="BE49" i="1"/>
  <c r="BJ49" i="1"/>
  <c r="KS50" i="1"/>
  <c r="AC50" i="1"/>
  <c r="KV50" i="1"/>
  <c r="KW50" i="1"/>
  <c r="LO48" i="1" a="1"/>
  <c r="LO48" i="1" s="1"/>
  <c r="LN48" i="1" s="1" a="1"/>
  <c r="LN48" i="1" s="1"/>
  <c r="KG74" i="1"/>
  <c r="LC74" i="1"/>
  <c r="LA90" i="1"/>
  <c r="JF79" i="1"/>
  <c r="KI90" i="1"/>
  <c r="LC90" i="1"/>
  <c r="OA96" i="1"/>
  <c r="CR96" i="1"/>
  <c r="NZ96" i="1"/>
  <c r="NY96" i="1"/>
  <c r="CW96" i="1"/>
  <c r="CV96" i="1"/>
  <c r="OD96" i="1"/>
  <c r="CU96" i="1"/>
  <c r="OC96" i="1"/>
  <c r="CS96" i="1"/>
  <c r="CT96" i="1"/>
  <c r="OB96" i="1"/>
  <c r="LC79" i="1"/>
  <c r="KZ90" i="1"/>
  <c r="KF90" i="1"/>
  <c r="KI79" i="1"/>
  <c r="OA90" i="1"/>
  <c r="CR90" i="1"/>
  <c r="NZ90" i="1"/>
  <c r="NY90" i="1"/>
  <c r="CW90" i="1"/>
  <c r="OD90" i="1"/>
  <c r="CU90" i="1"/>
  <c r="OC90" i="1"/>
  <c r="CT90" i="1"/>
  <c r="OB90" i="1"/>
  <c r="CS90" i="1"/>
  <c r="CV90" i="1"/>
  <c r="LB90" i="1"/>
  <c r="KY90" i="1"/>
  <c r="KH90" i="1"/>
  <c r="LD90" i="1"/>
  <c r="KH79" i="1"/>
  <c r="KG90" i="1"/>
  <c r="KY79" i="1"/>
  <c r="JF90" i="1"/>
  <c r="OA79" i="1"/>
  <c r="CR79" i="1"/>
  <c r="CV79" i="1"/>
  <c r="NZ79" i="1"/>
  <c r="NY79" i="1"/>
  <c r="OD79" i="1"/>
  <c r="CW79" i="1"/>
  <c r="OB79" i="1"/>
  <c r="OC79" i="1"/>
  <c r="CU79" i="1"/>
  <c r="CT79" i="1"/>
  <c r="CS79" i="1"/>
  <c r="LD79" i="1"/>
  <c r="KG79" i="1"/>
  <c r="KF79" i="1"/>
  <c r="LB79" i="1"/>
  <c r="LA79" i="1"/>
  <c r="LB74" i="1"/>
  <c r="LA74" i="1"/>
  <c r="KX79" i="1"/>
  <c r="JF74" i="1"/>
  <c r="KI74" i="1"/>
  <c r="KX74" i="1"/>
  <c r="OA74" i="1"/>
  <c r="CR74" i="1"/>
  <c r="CV74" i="1"/>
  <c r="NZ74" i="1"/>
  <c r="NY74" i="1"/>
  <c r="CW74" i="1"/>
  <c r="OD74" i="1"/>
  <c r="CU74" i="1"/>
  <c r="CT74" i="1"/>
  <c r="CS74" i="1"/>
  <c r="OC74" i="1"/>
  <c r="OB74" i="1"/>
  <c r="KH74" i="1"/>
  <c r="KY74" i="1"/>
  <c r="LD74" i="1"/>
  <c r="KF74" i="1"/>
  <c r="IZ50" i="1" l="1"/>
  <c r="KT50" i="1"/>
  <c r="AM50" i="1"/>
  <c r="NY50" i="1"/>
  <c r="KH49" i="1"/>
  <c r="KI49" i="1"/>
  <c r="JF49" i="1"/>
  <c r="KF49" i="1"/>
  <c r="KG49" i="1"/>
  <c r="BG50" i="1"/>
  <c r="BF50" i="1"/>
  <c r="BI50" i="1"/>
  <c r="BE50" i="1"/>
  <c r="BJ50" i="1"/>
  <c r="BH50" i="1"/>
  <c r="AP50" i="1"/>
  <c r="AL50" i="1"/>
  <c r="CQ49" i="1"/>
  <c r="CM49" i="1"/>
  <c r="AQ49" i="1" s="1"/>
  <c r="MF50" i="1"/>
  <c r="LV50" i="1"/>
  <c r="BC50" i="1"/>
  <c r="ML50" i="1"/>
  <c r="LT50" i="1"/>
  <c r="LR50" i="1"/>
  <c r="MI50" i="1"/>
  <c r="MA50" i="1"/>
  <c r="LQ50" i="1"/>
  <c r="AX50" i="1"/>
  <c r="MH50" i="1"/>
  <c r="LZ50" i="1"/>
  <c r="LP50" i="1"/>
  <c r="DF50" i="1"/>
  <c r="DL50" i="1" s="1"/>
  <c r="AW50" i="1"/>
  <c r="BB50" i="1"/>
  <c r="LW50" i="1"/>
  <c r="BA50" i="1"/>
  <c r="LU50" i="1"/>
  <c r="AZ50" i="1"/>
  <c r="BK50" i="1"/>
  <c r="CP50" i="1"/>
  <c r="MG50" i="1"/>
  <c r="AY50" i="1"/>
  <c r="LS50" i="1"/>
  <c r="AV50" i="1"/>
  <c r="LO49" i="1" a="1"/>
  <c r="LO49" i="1" s="1"/>
  <c r="LN49" i="1" s="1" a="1"/>
  <c r="LN49" i="1" s="1"/>
  <c r="CT49" i="1"/>
  <c r="CS49" i="1"/>
  <c r="CR49" i="1"/>
  <c r="LX49" i="1"/>
  <c r="CU49" i="1"/>
  <c r="CW49" i="1"/>
  <c r="CV49" i="1"/>
  <c r="QH98" i="1"/>
  <c r="QG98" i="1"/>
  <c r="QF98" i="1"/>
  <c r="QE98" i="1"/>
  <c r="QD98" i="1"/>
  <c r="QC98" i="1"/>
  <c r="QB98" i="1"/>
  <c r="QA98" i="1"/>
  <c r="PZ98" i="1"/>
  <c r="PY98" i="1"/>
  <c r="PX98" i="1"/>
  <c r="PW98" i="1"/>
  <c r="PV98" i="1"/>
  <c r="PU98" i="1"/>
  <c r="PT98" i="1"/>
  <c r="PS98" i="1"/>
  <c r="PR98" i="1"/>
  <c r="PQ98" i="1"/>
  <c r="PP98" i="1"/>
  <c r="PO98" i="1"/>
  <c r="PN98" i="1"/>
  <c r="PM98" i="1"/>
  <c r="PL98" i="1"/>
  <c r="PK98" i="1"/>
  <c r="PJ98" i="1"/>
  <c r="PI98" i="1"/>
  <c r="NA98" i="1"/>
  <c r="MZ98" i="1"/>
  <c r="MY98" i="1"/>
  <c r="MR98" i="1"/>
  <c r="MQ98" i="1"/>
  <c r="MP98" i="1"/>
  <c r="MO98" i="1"/>
  <c r="MN98" i="1"/>
  <c r="MM98" i="1"/>
  <c r="ME98" i="1"/>
  <c r="MD98" i="1"/>
  <c r="MC98" i="1"/>
  <c r="MB98" i="1"/>
  <c r="KW98" i="1"/>
  <c r="KV98" i="1"/>
  <c r="KU98" i="1"/>
  <c r="KT98" i="1"/>
  <c r="KS98" i="1"/>
  <c r="JJ98" i="1"/>
  <c r="JI98" i="1"/>
  <c r="JG98" i="1"/>
  <c r="JE98" i="1"/>
  <c r="JC98" i="1"/>
  <c r="JB98" i="1"/>
  <c r="IZ98" i="1"/>
  <c r="BJ98" i="1"/>
  <c r="BI98" i="1"/>
  <c r="BH98" i="1"/>
  <c r="BG98" i="1"/>
  <c r="BF98" i="1"/>
  <c r="BE98" i="1"/>
  <c r="AO98" i="1"/>
  <c r="AN98" i="1"/>
  <c r="AM98" i="1"/>
  <c r="M98" i="1"/>
  <c r="AL98" i="1" s="1"/>
  <c r="K98" i="1"/>
  <c r="BY98" i="1" s="1"/>
  <c r="A98" i="1"/>
  <c r="QH97" i="1"/>
  <c r="QG97" i="1"/>
  <c r="QF97" i="1"/>
  <c r="QE97" i="1"/>
  <c r="QD97" i="1"/>
  <c r="QC97" i="1"/>
  <c r="QB97" i="1"/>
  <c r="QA97" i="1"/>
  <c r="PZ97" i="1"/>
  <c r="PY97" i="1"/>
  <c r="PX97" i="1"/>
  <c r="PW97" i="1"/>
  <c r="PV97" i="1"/>
  <c r="PU97" i="1"/>
  <c r="PT97" i="1"/>
  <c r="PS97" i="1"/>
  <c r="PR97" i="1"/>
  <c r="PQ97" i="1"/>
  <c r="PP97" i="1"/>
  <c r="PO97" i="1"/>
  <c r="PN97" i="1"/>
  <c r="PM97" i="1"/>
  <c r="PL97" i="1"/>
  <c r="PK97" i="1"/>
  <c r="PJ97" i="1"/>
  <c r="PI97" i="1"/>
  <c r="NA97" i="1"/>
  <c r="MZ97" i="1"/>
  <c r="MY97" i="1"/>
  <c r="MR97" i="1"/>
  <c r="MQ97" i="1"/>
  <c r="MP97" i="1"/>
  <c r="MO97" i="1"/>
  <c r="MN97" i="1"/>
  <c r="MM97" i="1"/>
  <c r="ME97" i="1"/>
  <c r="MD97" i="1"/>
  <c r="MC97" i="1"/>
  <c r="MB97" i="1"/>
  <c r="KW97" i="1"/>
  <c r="KV97" i="1"/>
  <c r="KU97" i="1"/>
  <c r="KT97" i="1"/>
  <c r="KS97" i="1"/>
  <c r="JJ97" i="1"/>
  <c r="JI97" i="1"/>
  <c r="JG97" i="1"/>
  <c r="JE97" i="1"/>
  <c r="JC97" i="1"/>
  <c r="JB97" i="1"/>
  <c r="IZ97" i="1"/>
  <c r="BJ97" i="1"/>
  <c r="BI97" i="1"/>
  <c r="BH97" i="1"/>
  <c r="BG97" i="1"/>
  <c r="BF97" i="1"/>
  <c r="BE97" i="1"/>
  <c r="AO97" i="1"/>
  <c r="AN97" i="1"/>
  <c r="AM97" i="1"/>
  <c r="M97" i="1"/>
  <c r="AL97" i="1" s="1"/>
  <c r="K97" i="1"/>
  <c r="A97" i="1"/>
  <c r="QH95" i="1"/>
  <c r="QG95" i="1"/>
  <c r="QF95" i="1"/>
  <c r="QE95" i="1"/>
  <c r="QD95" i="1"/>
  <c r="QC95" i="1"/>
  <c r="QB95" i="1"/>
  <c r="QA95" i="1"/>
  <c r="PZ95" i="1"/>
  <c r="PY95" i="1"/>
  <c r="PX95" i="1"/>
  <c r="PW95" i="1"/>
  <c r="PV95" i="1"/>
  <c r="PU95" i="1"/>
  <c r="PT95" i="1"/>
  <c r="PS95" i="1"/>
  <c r="PR95" i="1"/>
  <c r="PQ95" i="1"/>
  <c r="PP95" i="1"/>
  <c r="PO95" i="1"/>
  <c r="PN95" i="1"/>
  <c r="PM95" i="1"/>
  <c r="PL95" i="1"/>
  <c r="PK95" i="1"/>
  <c r="PJ95" i="1"/>
  <c r="PI95" i="1"/>
  <c r="NA95" i="1"/>
  <c r="MZ95" i="1"/>
  <c r="MY95" i="1"/>
  <c r="MR95" i="1"/>
  <c r="MQ95" i="1"/>
  <c r="MP95" i="1"/>
  <c r="MO95" i="1"/>
  <c r="MN95" i="1"/>
  <c r="MM95" i="1"/>
  <c r="ME95" i="1"/>
  <c r="MD95" i="1"/>
  <c r="MC95" i="1"/>
  <c r="MB95" i="1"/>
  <c r="KW95" i="1"/>
  <c r="KV95" i="1"/>
  <c r="KU95" i="1"/>
  <c r="KT95" i="1"/>
  <c r="KS95" i="1"/>
  <c r="JJ95" i="1"/>
  <c r="JI95" i="1"/>
  <c r="JG95" i="1"/>
  <c r="JE95" i="1"/>
  <c r="JC95" i="1"/>
  <c r="JB95" i="1"/>
  <c r="IZ95" i="1"/>
  <c r="BJ95" i="1"/>
  <c r="BI95" i="1"/>
  <c r="BH95" i="1"/>
  <c r="BG95" i="1"/>
  <c r="BF95" i="1"/>
  <c r="BE95" i="1"/>
  <c r="AO95" i="1"/>
  <c r="AN95" i="1"/>
  <c r="AM95" i="1"/>
  <c r="M95" i="1"/>
  <c r="AL95" i="1" s="1"/>
  <c r="K95" i="1"/>
  <c r="BY95" i="1" s="1"/>
  <c r="A95"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NA94" i="1"/>
  <c r="MZ94" i="1"/>
  <c r="MY94" i="1"/>
  <c r="MR94" i="1"/>
  <c r="MQ94" i="1"/>
  <c r="MP94" i="1"/>
  <c r="MO94" i="1"/>
  <c r="MN94" i="1"/>
  <c r="MM94" i="1"/>
  <c r="ME94" i="1"/>
  <c r="MD94" i="1"/>
  <c r="MC94" i="1"/>
  <c r="MB94" i="1"/>
  <c r="KW94" i="1"/>
  <c r="KV94" i="1"/>
  <c r="KU94" i="1"/>
  <c r="KT94" i="1"/>
  <c r="KS94" i="1"/>
  <c r="JJ94" i="1"/>
  <c r="JI94" i="1"/>
  <c r="JG94" i="1"/>
  <c r="JE94" i="1"/>
  <c r="JC94" i="1"/>
  <c r="JB94" i="1"/>
  <c r="IZ94" i="1"/>
  <c r="BJ94" i="1"/>
  <c r="BI94" i="1"/>
  <c r="BH94" i="1"/>
  <c r="BG94" i="1"/>
  <c r="BF94" i="1"/>
  <c r="BE94" i="1"/>
  <c r="AO94" i="1"/>
  <c r="AN94" i="1"/>
  <c r="AM94" i="1"/>
  <c r="M94" i="1"/>
  <c r="AP94" i="1" s="1"/>
  <c r="K94" i="1"/>
  <c r="A94" i="1"/>
  <c r="QH93" i="1"/>
  <c r="QG93" i="1"/>
  <c r="QF93" i="1"/>
  <c r="QE93" i="1"/>
  <c r="QD93" i="1"/>
  <c r="QC93" i="1"/>
  <c r="QB93" i="1"/>
  <c r="QA93" i="1"/>
  <c r="PZ93" i="1"/>
  <c r="PY93" i="1"/>
  <c r="PX93" i="1"/>
  <c r="PW93" i="1"/>
  <c r="PV93" i="1"/>
  <c r="PU93" i="1"/>
  <c r="PT93" i="1"/>
  <c r="PS93" i="1"/>
  <c r="PR93" i="1"/>
  <c r="PQ93" i="1"/>
  <c r="PP93" i="1"/>
  <c r="PO93" i="1"/>
  <c r="PN93" i="1"/>
  <c r="PM93" i="1"/>
  <c r="PL93" i="1"/>
  <c r="PK93" i="1"/>
  <c r="PJ93" i="1"/>
  <c r="PI93" i="1"/>
  <c r="NA93" i="1"/>
  <c r="MZ93" i="1"/>
  <c r="MY93" i="1"/>
  <c r="MR93" i="1"/>
  <c r="MQ93" i="1"/>
  <c r="MP93" i="1"/>
  <c r="MO93" i="1"/>
  <c r="MN93" i="1"/>
  <c r="MM93" i="1"/>
  <c r="ME93" i="1"/>
  <c r="MD93" i="1"/>
  <c r="MC93" i="1"/>
  <c r="MB93" i="1"/>
  <c r="KW93" i="1"/>
  <c r="KV93" i="1"/>
  <c r="KU93" i="1"/>
  <c r="KT93" i="1"/>
  <c r="KS93" i="1"/>
  <c r="JJ93" i="1"/>
  <c r="JI93" i="1"/>
  <c r="JG93" i="1"/>
  <c r="JE93" i="1"/>
  <c r="JC93" i="1"/>
  <c r="JB93" i="1"/>
  <c r="IZ93" i="1"/>
  <c r="BJ93" i="1"/>
  <c r="BI93" i="1"/>
  <c r="BH93" i="1"/>
  <c r="BG93" i="1"/>
  <c r="BF93" i="1"/>
  <c r="BE93" i="1"/>
  <c r="AO93" i="1"/>
  <c r="AN93" i="1"/>
  <c r="AM93" i="1"/>
  <c r="M93" i="1"/>
  <c r="K93" i="1"/>
  <c r="A93" i="1"/>
  <c r="QH92" i="1"/>
  <c r="QG92" i="1"/>
  <c r="QF92" i="1"/>
  <c r="QE92" i="1"/>
  <c r="QD92" i="1"/>
  <c r="QC92" i="1"/>
  <c r="QB92" i="1"/>
  <c r="QA92" i="1"/>
  <c r="PZ92" i="1"/>
  <c r="PY92" i="1"/>
  <c r="PX92" i="1"/>
  <c r="PW92" i="1"/>
  <c r="PV92" i="1"/>
  <c r="PU92" i="1"/>
  <c r="PT92" i="1"/>
  <c r="PS92" i="1"/>
  <c r="PR92" i="1"/>
  <c r="PQ92" i="1"/>
  <c r="PP92" i="1"/>
  <c r="PO92" i="1"/>
  <c r="PN92" i="1"/>
  <c r="PM92" i="1"/>
  <c r="PL92" i="1"/>
  <c r="PK92" i="1"/>
  <c r="PJ92" i="1"/>
  <c r="PI92" i="1"/>
  <c r="NA92" i="1"/>
  <c r="MZ92" i="1"/>
  <c r="MY92" i="1"/>
  <c r="MR92" i="1"/>
  <c r="MQ92" i="1"/>
  <c r="MP92" i="1"/>
  <c r="MO92" i="1"/>
  <c r="MN92" i="1"/>
  <c r="MM92" i="1"/>
  <c r="ME92" i="1"/>
  <c r="MD92" i="1"/>
  <c r="MC92" i="1"/>
  <c r="MB92" i="1"/>
  <c r="KW92" i="1"/>
  <c r="KV92" i="1"/>
  <c r="KU92" i="1"/>
  <c r="KT92" i="1"/>
  <c r="KS92" i="1"/>
  <c r="JJ92" i="1"/>
  <c r="JI92" i="1"/>
  <c r="JG92" i="1"/>
  <c r="JE92" i="1"/>
  <c r="JC92" i="1"/>
  <c r="JB92" i="1"/>
  <c r="IZ92" i="1"/>
  <c r="BJ92" i="1"/>
  <c r="BI92" i="1"/>
  <c r="BH92" i="1"/>
  <c r="BG92" i="1"/>
  <c r="BF92" i="1"/>
  <c r="BE92" i="1"/>
  <c r="AO92" i="1"/>
  <c r="AN92" i="1"/>
  <c r="AM92" i="1"/>
  <c r="M92" i="1"/>
  <c r="AL92" i="1" s="1"/>
  <c r="K92" i="1"/>
  <c r="BY92" i="1" s="1"/>
  <c r="A92" i="1"/>
  <c r="QH91" i="1"/>
  <c r="QG91" i="1"/>
  <c r="QF91" i="1"/>
  <c r="QE91" i="1"/>
  <c r="QD91" i="1"/>
  <c r="QC91" i="1"/>
  <c r="QB91" i="1"/>
  <c r="QA91" i="1"/>
  <c r="PZ91" i="1"/>
  <c r="PY91" i="1"/>
  <c r="PX91" i="1"/>
  <c r="PW91" i="1"/>
  <c r="PV91" i="1"/>
  <c r="PU91" i="1"/>
  <c r="PT91" i="1"/>
  <c r="PS91" i="1"/>
  <c r="PR91" i="1"/>
  <c r="PQ91" i="1"/>
  <c r="PP91" i="1"/>
  <c r="PO91" i="1"/>
  <c r="PN91" i="1"/>
  <c r="PM91" i="1"/>
  <c r="PL91" i="1"/>
  <c r="PK91" i="1"/>
  <c r="PJ91" i="1"/>
  <c r="PI91" i="1"/>
  <c r="NA91" i="1"/>
  <c r="MZ91" i="1"/>
  <c r="MY91" i="1"/>
  <c r="MR91" i="1"/>
  <c r="MQ91" i="1"/>
  <c r="MP91" i="1"/>
  <c r="MO91" i="1"/>
  <c r="MN91" i="1"/>
  <c r="MM91" i="1"/>
  <c r="ME91" i="1"/>
  <c r="MD91" i="1"/>
  <c r="MC91" i="1"/>
  <c r="MB91" i="1"/>
  <c r="KW91" i="1"/>
  <c r="KV91" i="1"/>
  <c r="KU91" i="1"/>
  <c r="KT91" i="1"/>
  <c r="KS91" i="1"/>
  <c r="JJ91" i="1"/>
  <c r="JI91" i="1"/>
  <c r="JG91" i="1"/>
  <c r="JE91" i="1"/>
  <c r="JC91" i="1"/>
  <c r="JB91" i="1"/>
  <c r="IZ91" i="1"/>
  <c r="BJ91" i="1"/>
  <c r="BI91" i="1"/>
  <c r="BH91" i="1"/>
  <c r="BG91" i="1"/>
  <c r="BF91" i="1"/>
  <c r="BE91" i="1"/>
  <c r="AO91" i="1"/>
  <c r="AN91" i="1"/>
  <c r="AM91" i="1"/>
  <c r="M91" i="1"/>
  <c r="K91" i="1"/>
  <c r="A91" i="1"/>
  <c r="QH89" i="1"/>
  <c r="QG89" i="1"/>
  <c r="QF89" i="1"/>
  <c r="QE89" i="1"/>
  <c r="QD89" i="1"/>
  <c r="QC89" i="1"/>
  <c r="QB89" i="1"/>
  <c r="QA89" i="1"/>
  <c r="PZ89" i="1"/>
  <c r="PY89" i="1"/>
  <c r="PX89" i="1"/>
  <c r="PW89" i="1"/>
  <c r="PV89" i="1"/>
  <c r="PU89" i="1"/>
  <c r="PT89" i="1"/>
  <c r="PS89" i="1"/>
  <c r="PR89" i="1"/>
  <c r="PQ89" i="1"/>
  <c r="PP89" i="1"/>
  <c r="PO89" i="1"/>
  <c r="PN89" i="1"/>
  <c r="PM89" i="1"/>
  <c r="PL89" i="1"/>
  <c r="PK89" i="1"/>
  <c r="PJ89" i="1"/>
  <c r="PI89" i="1"/>
  <c r="NA89" i="1"/>
  <c r="MZ89" i="1"/>
  <c r="MY89" i="1"/>
  <c r="MR89" i="1"/>
  <c r="MQ89" i="1"/>
  <c r="MP89" i="1"/>
  <c r="MO89" i="1"/>
  <c r="MN89" i="1"/>
  <c r="MM89" i="1"/>
  <c r="ME89" i="1"/>
  <c r="MD89" i="1"/>
  <c r="MC89" i="1"/>
  <c r="MB89" i="1"/>
  <c r="KW89" i="1"/>
  <c r="KV89" i="1"/>
  <c r="KU89" i="1"/>
  <c r="KT89" i="1"/>
  <c r="KS89" i="1"/>
  <c r="JJ89" i="1"/>
  <c r="JI89" i="1"/>
  <c r="JG89" i="1"/>
  <c r="JE89" i="1"/>
  <c r="JC89" i="1"/>
  <c r="JB89" i="1"/>
  <c r="IZ89" i="1"/>
  <c r="BJ89" i="1"/>
  <c r="BI89" i="1"/>
  <c r="BH89" i="1"/>
  <c r="BG89" i="1"/>
  <c r="BF89" i="1"/>
  <c r="BE89" i="1"/>
  <c r="AO89" i="1"/>
  <c r="AN89" i="1"/>
  <c r="AM89" i="1"/>
  <c r="M89" i="1"/>
  <c r="AP89" i="1" s="1"/>
  <c r="NZ89" i="1" s="1"/>
  <c r="K89" i="1"/>
  <c r="BY89" i="1" s="1"/>
  <c r="A89"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NA88" i="1"/>
  <c r="MZ88" i="1"/>
  <c r="MY88" i="1"/>
  <c r="MR88" i="1"/>
  <c r="MQ88" i="1"/>
  <c r="MP88" i="1"/>
  <c r="MO88" i="1"/>
  <c r="MN88" i="1"/>
  <c r="MM88" i="1"/>
  <c r="ME88" i="1"/>
  <c r="MD88" i="1"/>
  <c r="MC88" i="1"/>
  <c r="MB88" i="1"/>
  <c r="KW88" i="1"/>
  <c r="KV88" i="1"/>
  <c r="KU88" i="1"/>
  <c r="KT88" i="1"/>
  <c r="KS88" i="1"/>
  <c r="JJ88" i="1"/>
  <c r="JI88" i="1"/>
  <c r="JG88" i="1"/>
  <c r="JE88" i="1"/>
  <c r="JC88" i="1"/>
  <c r="JB88" i="1"/>
  <c r="IZ88" i="1"/>
  <c r="BJ88" i="1"/>
  <c r="BI88" i="1"/>
  <c r="BH88" i="1"/>
  <c r="BG88" i="1"/>
  <c r="BF88" i="1"/>
  <c r="BE88" i="1"/>
  <c r="AO88" i="1"/>
  <c r="AN88" i="1"/>
  <c r="AM88" i="1"/>
  <c r="M88" i="1"/>
  <c r="AL88" i="1" s="1"/>
  <c r="K88" i="1"/>
  <c r="BY88" i="1" s="1"/>
  <c r="A88" i="1"/>
  <c r="QH87" i="1"/>
  <c r="QG87" i="1"/>
  <c r="QF87" i="1"/>
  <c r="QE87" i="1"/>
  <c r="QD87" i="1"/>
  <c r="QC87" i="1"/>
  <c r="QB87" i="1"/>
  <c r="QA87" i="1"/>
  <c r="PZ87" i="1"/>
  <c r="PY87" i="1"/>
  <c r="PX87" i="1"/>
  <c r="PW87" i="1"/>
  <c r="PV87" i="1"/>
  <c r="PU87" i="1"/>
  <c r="PT87" i="1"/>
  <c r="PS87" i="1"/>
  <c r="PR87" i="1"/>
  <c r="PQ87" i="1"/>
  <c r="PP87" i="1"/>
  <c r="PO87" i="1"/>
  <c r="PN87" i="1"/>
  <c r="PM87" i="1"/>
  <c r="PL87" i="1"/>
  <c r="PK87" i="1"/>
  <c r="PJ87" i="1"/>
  <c r="PI87" i="1"/>
  <c r="NA87" i="1"/>
  <c r="MZ87" i="1"/>
  <c r="MY87" i="1"/>
  <c r="MR87" i="1"/>
  <c r="MQ87" i="1"/>
  <c r="MP87" i="1"/>
  <c r="MO87" i="1"/>
  <c r="MN87" i="1"/>
  <c r="MM87" i="1"/>
  <c r="ME87" i="1"/>
  <c r="MD87" i="1"/>
  <c r="MC87" i="1"/>
  <c r="MB87" i="1"/>
  <c r="KW87" i="1"/>
  <c r="KV87" i="1"/>
  <c r="KU87" i="1"/>
  <c r="KT87" i="1"/>
  <c r="KS87" i="1"/>
  <c r="JJ87" i="1"/>
  <c r="JI87" i="1"/>
  <c r="JG87" i="1"/>
  <c r="JE87" i="1"/>
  <c r="JC87" i="1"/>
  <c r="JB87" i="1"/>
  <c r="IZ87" i="1"/>
  <c r="BJ87" i="1"/>
  <c r="BI87" i="1"/>
  <c r="BH87" i="1"/>
  <c r="BG87" i="1"/>
  <c r="BF87" i="1"/>
  <c r="BE87" i="1"/>
  <c r="AO87" i="1"/>
  <c r="AN87" i="1"/>
  <c r="AM87" i="1"/>
  <c r="M87" i="1"/>
  <c r="AL87" i="1" s="1"/>
  <c r="K87" i="1"/>
  <c r="BY87" i="1" s="1"/>
  <c r="A87" i="1"/>
  <c r="QH86" i="1"/>
  <c r="QG86" i="1"/>
  <c r="QF86" i="1"/>
  <c r="QE86" i="1"/>
  <c r="QD86" i="1"/>
  <c r="QC86" i="1"/>
  <c r="QB86" i="1"/>
  <c r="QA86" i="1"/>
  <c r="PZ86" i="1"/>
  <c r="PY86" i="1"/>
  <c r="PX86" i="1"/>
  <c r="PW86" i="1"/>
  <c r="PV86" i="1"/>
  <c r="PU86" i="1"/>
  <c r="PT86" i="1"/>
  <c r="PS86" i="1"/>
  <c r="PR86" i="1"/>
  <c r="PQ86" i="1"/>
  <c r="PP86" i="1"/>
  <c r="PO86" i="1"/>
  <c r="PN86" i="1"/>
  <c r="PM86" i="1"/>
  <c r="PL86" i="1"/>
  <c r="PK86" i="1"/>
  <c r="PJ86" i="1"/>
  <c r="PI86" i="1"/>
  <c r="NA86" i="1"/>
  <c r="MZ86" i="1"/>
  <c r="MY86" i="1"/>
  <c r="MR86" i="1"/>
  <c r="MQ86" i="1"/>
  <c r="MP86" i="1"/>
  <c r="MO86" i="1"/>
  <c r="MN86" i="1"/>
  <c r="MM86" i="1"/>
  <c r="ME86" i="1"/>
  <c r="MD86" i="1"/>
  <c r="MC86" i="1"/>
  <c r="MB86" i="1"/>
  <c r="KW86" i="1"/>
  <c r="KV86" i="1"/>
  <c r="KU86" i="1"/>
  <c r="KT86" i="1"/>
  <c r="KS86" i="1"/>
  <c r="JJ86" i="1"/>
  <c r="JI86" i="1"/>
  <c r="JG86" i="1"/>
  <c r="JE86" i="1"/>
  <c r="JC86" i="1"/>
  <c r="JB86" i="1"/>
  <c r="IZ86" i="1"/>
  <c r="BJ86" i="1"/>
  <c r="BI86" i="1"/>
  <c r="BH86" i="1"/>
  <c r="BG86" i="1"/>
  <c r="BF86" i="1"/>
  <c r="BE86" i="1"/>
  <c r="AO86" i="1"/>
  <c r="AN86" i="1"/>
  <c r="AM86" i="1"/>
  <c r="M86" i="1"/>
  <c r="K86" i="1"/>
  <c r="A86" i="1"/>
  <c r="QH85" i="1"/>
  <c r="QG85" i="1"/>
  <c r="QF85" i="1"/>
  <c r="QE85" i="1"/>
  <c r="QD85" i="1"/>
  <c r="QC85" i="1"/>
  <c r="QB85" i="1"/>
  <c r="QA85" i="1"/>
  <c r="PZ85" i="1"/>
  <c r="PY85" i="1"/>
  <c r="PX85" i="1"/>
  <c r="PW85" i="1"/>
  <c r="PV85" i="1"/>
  <c r="PU85" i="1"/>
  <c r="PT85" i="1"/>
  <c r="PS85" i="1"/>
  <c r="PR85" i="1"/>
  <c r="PQ85" i="1"/>
  <c r="PP85" i="1"/>
  <c r="PO85" i="1"/>
  <c r="PN85" i="1"/>
  <c r="PM85" i="1"/>
  <c r="PL85" i="1"/>
  <c r="PK85" i="1"/>
  <c r="PJ85" i="1"/>
  <c r="PI85" i="1"/>
  <c r="NA85" i="1"/>
  <c r="MZ85" i="1"/>
  <c r="MY85" i="1"/>
  <c r="MR85" i="1"/>
  <c r="MQ85" i="1"/>
  <c r="MP85" i="1"/>
  <c r="MO85" i="1"/>
  <c r="MN85" i="1"/>
  <c r="MM85" i="1"/>
  <c r="ME85" i="1"/>
  <c r="MD85" i="1"/>
  <c r="MC85" i="1"/>
  <c r="MB85" i="1"/>
  <c r="KW85" i="1"/>
  <c r="KV85" i="1"/>
  <c r="KU85" i="1"/>
  <c r="KT85" i="1"/>
  <c r="KS85" i="1"/>
  <c r="JJ85" i="1"/>
  <c r="JI85" i="1"/>
  <c r="JG85" i="1"/>
  <c r="JE85" i="1"/>
  <c r="JC85" i="1"/>
  <c r="JB85" i="1"/>
  <c r="IZ85" i="1"/>
  <c r="BJ85" i="1"/>
  <c r="BI85" i="1"/>
  <c r="BH85" i="1"/>
  <c r="BG85" i="1"/>
  <c r="BF85" i="1"/>
  <c r="BE85" i="1"/>
  <c r="AO85" i="1"/>
  <c r="AN85" i="1"/>
  <c r="AM85" i="1"/>
  <c r="M85" i="1"/>
  <c r="K85" i="1"/>
  <c r="BY85" i="1" s="1"/>
  <c r="A85" i="1"/>
  <c r="QH84" i="1"/>
  <c r="QG84" i="1"/>
  <c r="QF84" i="1"/>
  <c r="QE84" i="1"/>
  <c r="QD84" i="1"/>
  <c r="QC84" i="1"/>
  <c r="QB84" i="1"/>
  <c r="QA84" i="1"/>
  <c r="PZ84" i="1"/>
  <c r="PY84" i="1"/>
  <c r="PX84" i="1"/>
  <c r="PW84" i="1"/>
  <c r="PV84" i="1"/>
  <c r="PU84" i="1"/>
  <c r="PT84" i="1"/>
  <c r="PS84" i="1"/>
  <c r="PR84" i="1"/>
  <c r="PQ84" i="1"/>
  <c r="PP84" i="1"/>
  <c r="PO84" i="1"/>
  <c r="PN84" i="1"/>
  <c r="PM84" i="1"/>
  <c r="PL84" i="1"/>
  <c r="PK84" i="1"/>
  <c r="PJ84" i="1"/>
  <c r="PI84" i="1"/>
  <c r="NA84" i="1"/>
  <c r="MZ84" i="1"/>
  <c r="MY84" i="1"/>
  <c r="MR84" i="1"/>
  <c r="MQ84" i="1"/>
  <c r="MP84" i="1"/>
  <c r="MO84" i="1"/>
  <c r="MN84" i="1"/>
  <c r="MM84" i="1"/>
  <c r="ME84" i="1"/>
  <c r="MD84" i="1"/>
  <c r="MC84" i="1"/>
  <c r="MB84" i="1"/>
  <c r="KW84" i="1"/>
  <c r="KV84" i="1"/>
  <c r="KU84" i="1"/>
  <c r="KT84" i="1"/>
  <c r="KS84" i="1"/>
  <c r="JJ84" i="1"/>
  <c r="JI84" i="1"/>
  <c r="JG84" i="1"/>
  <c r="JE84" i="1"/>
  <c r="JC84" i="1"/>
  <c r="JB84" i="1"/>
  <c r="IZ84" i="1"/>
  <c r="BJ84" i="1"/>
  <c r="BI84" i="1"/>
  <c r="BH84" i="1"/>
  <c r="BG84" i="1"/>
  <c r="BF84" i="1"/>
  <c r="BE84" i="1"/>
  <c r="AO84" i="1"/>
  <c r="AN84" i="1"/>
  <c r="AM84" i="1"/>
  <c r="M84" i="1"/>
  <c r="AP84" i="1" s="1"/>
  <c r="K84" i="1"/>
  <c r="A84" i="1"/>
  <c r="QH83" i="1"/>
  <c r="QG83" i="1"/>
  <c r="QF83" i="1"/>
  <c r="QE83" i="1"/>
  <c r="QD83" i="1"/>
  <c r="QC83" i="1"/>
  <c r="QB83" i="1"/>
  <c r="QA83" i="1"/>
  <c r="PZ83" i="1"/>
  <c r="PY83" i="1"/>
  <c r="PX83" i="1"/>
  <c r="PW83" i="1"/>
  <c r="PV83" i="1"/>
  <c r="PU83" i="1"/>
  <c r="PT83" i="1"/>
  <c r="PS83" i="1"/>
  <c r="PR83" i="1"/>
  <c r="PQ83" i="1"/>
  <c r="PP83" i="1"/>
  <c r="PO83" i="1"/>
  <c r="PN83" i="1"/>
  <c r="PM83" i="1"/>
  <c r="PL83" i="1"/>
  <c r="PK83" i="1"/>
  <c r="PJ83" i="1"/>
  <c r="PI83" i="1"/>
  <c r="NA83" i="1"/>
  <c r="MZ83" i="1"/>
  <c r="MY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P83" i="1" s="1"/>
  <c r="K83" i="1"/>
  <c r="A83" i="1"/>
  <c r="QH82" i="1"/>
  <c r="QG82" i="1"/>
  <c r="QF82" i="1"/>
  <c r="QE82" i="1"/>
  <c r="QD82" i="1"/>
  <c r="QC82" i="1"/>
  <c r="QB82" i="1"/>
  <c r="QA82" i="1"/>
  <c r="PZ82" i="1"/>
  <c r="PY82" i="1"/>
  <c r="PX82" i="1"/>
  <c r="PW82" i="1"/>
  <c r="PV82" i="1"/>
  <c r="PU82" i="1"/>
  <c r="PT82" i="1"/>
  <c r="PS82" i="1"/>
  <c r="PR82" i="1"/>
  <c r="PQ82" i="1"/>
  <c r="PP82" i="1"/>
  <c r="PO82" i="1"/>
  <c r="PN82" i="1"/>
  <c r="PM82" i="1"/>
  <c r="PL82" i="1"/>
  <c r="PK82" i="1"/>
  <c r="PJ82" i="1"/>
  <c r="PI82" i="1"/>
  <c r="NA82" i="1"/>
  <c r="MZ82" i="1"/>
  <c r="MY82" i="1"/>
  <c r="MR82" i="1"/>
  <c r="MQ82" i="1"/>
  <c r="MP82" i="1"/>
  <c r="MO82" i="1"/>
  <c r="MN82" i="1"/>
  <c r="MM82" i="1"/>
  <c r="ME82" i="1"/>
  <c r="MD82" i="1"/>
  <c r="MC82" i="1"/>
  <c r="MB82" i="1"/>
  <c r="KW82" i="1"/>
  <c r="KV82" i="1"/>
  <c r="KU82" i="1"/>
  <c r="KT82" i="1"/>
  <c r="KS82" i="1"/>
  <c r="JJ82" i="1"/>
  <c r="JI82" i="1"/>
  <c r="JG82" i="1"/>
  <c r="JE82" i="1"/>
  <c r="JC82" i="1"/>
  <c r="JB82" i="1"/>
  <c r="IZ82" i="1"/>
  <c r="BJ82" i="1"/>
  <c r="BI82" i="1"/>
  <c r="BH82" i="1"/>
  <c r="BG82" i="1"/>
  <c r="BF82" i="1"/>
  <c r="BE82" i="1"/>
  <c r="AO82" i="1"/>
  <c r="AN82" i="1"/>
  <c r="AM82" i="1"/>
  <c r="M82" i="1"/>
  <c r="AP82" i="1" s="1"/>
  <c r="CV82" i="1" s="1"/>
  <c r="K82" i="1"/>
  <c r="BY82" i="1" s="1"/>
  <c r="A82" i="1"/>
  <c r="QH81" i="1"/>
  <c r="QG81" i="1"/>
  <c r="QF81" i="1"/>
  <c r="QE81" i="1"/>
  <c r="QD81" i="1"/>
  <c r="QC81" i="1"/>
  <c r="QB81" i="1"/>
  <c r="QA81" i="1"/>
  <c r="PZ81" i="1"/>
  <c r="PY81" i="1"/>
  <c r="PX81" i="1"/>
  <c r="PW81" i="1"/>
  <c r="PV81" i="1"/>
  <c r="PU81" i="1"/>
  <c r="PT81" i="1"/>
  <c r="PS81" i="1"/>
  <c r="PR81" i="1"/>
  <c r="PQ81" i="1"/>
  <c r="PP81" i="1"/>
  <c r="PO81" i="1"/>
  <c r="PN81" i="1"/>
  <c r="PM81" i="1"/>
  <c r="PL81" i="1"/>
  <c r="PK81" i="1"/>
  <c r="PJ81" i="1"/>
  <c r="PI81" i="1"/>
  <c r="NA81" i="1"/>
  <c r="MZ81" i="1"/>
  <c r="MY81" i="1"/>
  <c r="MR81" i="1"/>
  <c r="MQ81" i="1"/>
  <c r="MP81" i="1"/>
  <c r="MO81" i="1"/>
  <c r="MN81" i="1"/>
  <c r="MM81" i="1"/>
  <c r="ME81" i="1"/>
  <c r="MD81" i="1"/>
  <c r="MC81" i="1"/>
  <c r="MB81" i="1"/>
  <c r="KW81" i="1"/>
  <c r="KV81" i="1"/>
  <c r="KU81" i="1"/>
  <c r="KT81" i="1"/>
  <c r="KS81" i="1"/>
  <c r="JJ81" i="1"/>
  <c r="JI81" i="1"/>
  <c r="JG81" i="1"/>
  <c r="JE81" i="1"/>
  <c r="JC81" i="1"/>
  <c r="JB81" i="1"/>
  <c r="IZ81" i="1"/>
  <c r="BJ81" i="1"/>
  <c r="BI81" i="1"/>
  <c r="BH81" i="1"/>
  <c r="BG81" i="1"/>
  <c r="BF81" i="1"/>
  <c r="BE81" i="1"/>
  <c r="AO81" i="1"/>
  <c r="AN81" i="1"/>
  <c r="AM81" i="1"/>
  <c r="M81" i="1"/>
  <c r="AL81" i="1" s="1"/>
  <c r="K81" i="1"/>
  <c r="A81" i="1"/>
  <c r="QH80" i="1"/>
  <c r="QG80" i="1"/>
  <c r="QF80" i="1"/>
  <c r="QE80" i="1"/>
  <c r="QD80" i="1"/>
  <c r="QC80" i="1"/>
  <c r="QB80" i="1"/>
  <c r="QA80" i="1"/>
  <c r="PZ80" i="1"/>
  <c r="PY80" i="1"/>
  <c r="PX80" i="1"/>
  <c r="PW80" i="1"/>
  <c r="PV80" i="1"/>
  <c r="PU80" i="1"/>
  <c r="PT80" i="1"/>
  <c r="PS80" i="1"/>
  <c r="PR80" i="1"/>
  <c r="PQ80" i="1"/>
  <c r="PP80" i="1"/>
  <c r="PO80" i="1"/>
  <c r="PN80" i="1"/>
  <c r="PM80" i="1"/>
  <c r="PL80" i="1"/>
  <c r="PK80" i="1"/>
  <c r="PJ80" i="1"/>
  <c r="PI80" i="1"/>
  <c r="NA80" i="1"/>
  <c r="MZ80" i="1"/>
  <c r="MY80" i="1"/>
  <c r="MR80" i="1"/>
  <c r="MQ80" i="1"/>
  <c r="MP80" i="1"/>
  <c r="MO80" i="1"/>
  <c r="MN80" i="1"/>
  <c r="MM80" i="1"/>
  <c r="ME80" i="1"/>
  <c r="MD80" i="1"/>
  <c r="MC80" i="1"/>
  <c r="MB80" i="1"/>
  <c r="KW80" i="1"/>
  <c r="KV80" i="1"/>
  <c r="KU80" i="1"/>
  <c r="KT80" i="1"/>
  <c r="KS80" i="1"/>
  <c r="JJ80" i="1"/>
  <c r="JI80" i="1"/>
  <c r="JG80" i="1"/>
  <c r="JE80" i="1"/>
  <c r="JC80" i="1"/>
  <c r="JB80" i="1"/>
  <c r="IZ80" i="1"/>
  <c r="BJ80" i="1"/>
  <c r="BI80" i="1"/>
  <c r="BH80" i="1"/>
  <c r="BG80" i="1"/>
  <c r="BF80" i="1"/>
  <c r="BE80" i="1"/>
  <c r="AO80" i="1"/>
  <c r="AN80" i="1"/>
  <c r="AM80" i="1"/>
  <c r="M80" i="1"/>
  <c r="AL80" i="1" s="1"/>
  <c r="K80" i="1"/>
  <c r="A80" i="1"/>
  <c r="QH78" i="1"/>
  <c r="QG78" i="1"/>
  <c r="QF78" i="1"/>
  <c r="QE78" i="1"/>
  <c r="QD78" i="1"/>
  <c r="QC78" i="1"/>
  <c r="QB78" i="1"/>
  <c r="QA78" i="1"/>
  <c r="PZ78" i="1"/>
  <c r="PY78" i="1"/>
  <c r="PX78" i="1"/>
  <c r="PW78" i="1"/>
  <c r="PV78" i="1"/>
  <c r="PU78" i="1"/>
  <c r="PT78" i="1"/>
  <c r="PS78" i="1"/>
  <c r="PR78" i="1"/>
  <c r="PQ78" i="1"/>
  <c r="PP78" i="1"/>
  <c r="PO78" i="1"/>
  <c r="PN78" i="1"/>
  <c r="PM78" i="1"/>
  <c r="PL78" i="1"/>
  <c r="PK78" i="1"/>
  <c r="PJ78" i="1"/>
  <c r="PI78" i="1"/>
  <c r="NA78" i="1"/>
  <c r="MZ78" i="1"/>
  <c r="MY78" i="1"/>
  <c r="MR78" i="1"/>
  <c r="MQ78" i="1"/>
  <c r="MP78" i="1"/>
  <c r="MO78" i="1"/>
  <c r="MN78" i="1"/>
  <c r="MM78" i="1"/>
  <c r="ME78" i="1"/>
  <c r="MD78" i="1"/>
  <c r="MC78" i="1"/>
  <c r="MB78" i="1"/>
  <c r="KW78" i="1"/>
  <c r="KV78" i="1"/>
  <c r="KU78" i="1"/>
  <c r="KT78" i="1"/>
  <c r="KS78" i="1"/>
  <c r="JJ78" i="1"/>
  <c r="JI78" i="1"/>
  <c r="JG78" i="1"/>
  <c r="JE78" i="1"/>
  <c r="JC78" i="1"/>
  <c r="JB78" i="1"/>
  <c r="IZ78" i="1"/>
  <c r="BJ78" i="1"/>
  <c r="BI78" i="1"/>
  <c r="BH78" i="1"/>
  <c r="BG78" i="1"/>
  <c r="BF78" i="1"/>
  <c r="BE78" i="1"/>
  <c r="AO78" i="1"/>
  <c r="AN78" i="1"/>
  <c r="AM78" i="1"/>
  <c r="M78" i="1"/>
  <c r="K78" i="1"/>
  <c r="A78" i="1"/>
  <c r="NK5" i="1"/>
  <c r="NK107" i="1" s="1"/>
  <c r="NJ5" i="1"/>
  <c r="NJ107" i="1" s="1"/>
  <c r="MP63" i="1"/>
  <c r="MP64" i="1"/>
  <c r="MP65" i="1"/>
  <c r="MP66" i="1"/>
  <c r="H64" i="1"/>
  <c r="QH64" i="1"/>
  <c r="QG64" i="1"/>
  <c r="QF64" i="1"/>
  <c r="QE64" i="1"/>
  <c r="QD64" i="1"/>
  <c r="QC64" i="1"/>
  <c r="QB64" i="1"/>
  <c r="QA64" i="1"/>
  <c r="PZ64" i="1"/>
  <c r="PY64" i="1"/>
  <c r="PX64" i="1"/>
  <c r="PW64" i="1"/>
  <c r="PV64" i="1"/>
  <c r="PU64" i="1"/>
  <c r="PT64" i="1"/>
  <c r="PS64" i="1"/>
  <c r="PR64" i="1"/>
  <c r="PQ64" i="1"/>
  <c r="PP64" i="1"/>
  <c r="PO64" i="1"/>
  <c r="PN64" i="1"/>
  <c r="PM64" i="1"/>
  <c r="PL64" i="1"/>
  <c r="PK64" i="1"/>
  <c r="PJ64" i="1"/>
  <c r="PI64" i="1"/>
  <c r="NA64" i="1"/>
  <c r="MZ64" i="1"/>
  <c r="MY64" i="1"/>
  <c r="MR64" i="1"/>
  <c r="MQ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K64" i="1"/>
  <c r="G64" i="1"/>
  <c r="A64" i="1"/>
  <c r="KZ50" i="1" l="1"/>
  <c r="KG50" i="1"/>
  <c r="CW50" i="1"/>
  <c r="CR50" i="1"/>
  <c r="CV50" i="1"/>
  <c r="CU50" i="1"/>
  <c r="CT50" i="1"/>
  <c r="CS50" i="1"/>
  <c r="LB50" i="1"/>
  <c r="KF50" i="1"/>
  <c r="JF50" i="1"/>
  <c r="KH50" i="1"/>
  <c r="LC50" i="1"/>
  <c r="KI50" i="1"/>
  <c r="LD50" i="1"/>
  <c r="KX50" i="1"/>
  <c r="LA50" i="1"/>
  <c r="LO50" i="1" a="1"/>
  <c r="LO50" i="1" s="1"/>
  <c r="LN50" i="1" s="1" a="1"/>
  <c r="LN50" i="1" s="1"/>
  <c r="KY50" i="1"/>
  <c r="CQ50" i="1"/>
  <c r="CM50" i="1"/>
  <c r="AQ50" i="1" s="1"/>
  <c r="KG80" i="1"/>
  <c r="LA87" i="1"/>
  <c r="AP87" i="1"/>
  <c r="CW87" i="1" s="1"/>
  <c r="KX92" i="1"/>
  <c r="KX87" i="1"/>
  <c r="OC94" i="1"/>
  <c r="CT94" i="1"/>
  <c r="AL83" i="1"/>
  <c r="KF83" i="1" s="1"/>
  <c r="LA80" i="1"/>
  <c r="KX88" i="1"/>
  <c r="OD89" i="1"/>
  <c r="AP98" i="1"/>
  <c r="CT98" i="1" s="1"/>
  <c r="KG95" i="1"/>
  <c r="KY95" i="1"/>
  <c r="CW84" i="1"/>
  <c r="CV84" i="1"/>
  <c r="KY97" i="1"/>
  <c r="LC80" i="1"/>
  <c r="CV89" i="1"/>
  <c r="KY80" i="1"/>
  <c r="LD81" i="1"/>
  <c r="NY94" i="1"/>
  <c r="CU89" i="1"/>
  <c r="CW89" i="1"/>
  <c r="KH95" i="1"/>
  <c r="OA83" i="1"/>
  <c r="CS83" i="1"/>
  <c r="OB83" i="1"/>
  <c r="NZ83" i="1"/>
  <c r="CW83" i="1"/>
  <c r="NY83" i="1"/>
  <c r="CV83" i="1"/>
  <c r="OD83" i="1"/>
  <c r="CU83" i="1"/>
  <c r="OC83" i="1"/>
  <c r="CT83" i="1"/>
  <c r="CR83" i="1"/>
  <c r="JF80" i="1"/>
  <c r="AP78" i="1"/>
  <c r="AL78" i="1"/>
  <c r="KF78" i="1" s="1"/>
  <c r="LD80" i="1"/>
  <c r="BY80" i="1"/>
  <c r="NY82" i="1"/>
  <c r="CU82" i="1"/>
  <c r="OD82" i="1"/>
  <c r="CT82" i="1"/>
  <c r="OC82" i="1"/>
  <c r="CS82" i="1"/>
  <c r="OB82" i="1"/>
  <c r="CR82" i="1"/>
  <c r="OA82" i="1"/>
  <c r="NZ82" i="1"/>
  <c r="CW82" i="1"/>
  <c r="KF80" i="1"/>
  <c r="KI78" i="1"/>
  <c r="KY78" i="1"/>
  <c r="BY78" i="1"/>
  <c r="LA81" i="1"/>
  <c r="AP80" i="1"/>
  <c r="KH80" i="1"/>
  <c r="LB80" i="1"/>
  <c r="OC84" i="1"/>
  <c r="NY84" i="1"/>
  <c r="CT84" i="1"/>
  <c r="OA84" i="1"/>
  <c r="CR84" i="1"/>
  <c r="NZ84" i="1"/>
  <c r="KF81" i="1"/>
  <c r="KX81" i="1"/>
  <c r="KY81" i="1"/>
  <c r="AL82" i="1"/>
  <c r="KF82" i="1" s="1"/>
  <c r="OB84" i="1"/>
  <c r="KH81" i="1"/>
  <c r="KZ81" i="1"/>
  <c r="BY84" i="1"/>
  <c r="OD84" i="1"/>
  <c r="AP85" i="1"/>
  <c r="KZ80" i="1"/>
  <c r="KI80" i="1"/>
  <c r="JF81" i="1"/>
  <c r="KG81" i="1"/>
  <c r="BY81" i="1"/>
  <c r="KI81" i="1"/>
  <c r="LB81" i="1"/>
  <c r="AL84" i="1"/>
  <c r="KX84" i="1" s="1"/>
  <c r="CS84" i="1"/>
  <c r="AL85" i="1"/>
  <c r="KX80" i="1"/>
  <c r="AP81" i="1"/>
  <c r="LC81" i="1"/>
  <c r="CU84" i="1"/>
  <c r="BY86" i="1"/>
  <c r="AL86" i="1"/>
  <c r="KI86" i="1" s="1"/>
  <c r="AP86" i="1"/>
  <c r="BY83" i="1"/>
  <c r="KY87" i="1"/>
  <c r="KH87" i="1"/>
  <c r="KF87" i="1"/>
  <c r="LC88" i="1"/>
  <c r="JF88" i="1"/>
  <c r="LB88" i="1"/>
  <c r="KZ88" i="1"/>
  <c r="KH88" i="1"/>
  <c r="KI88" i="1"/>
  <c r="LD88" i="1"/>
  <c r="KG88" i="1"/>
  <c r="LA88" i="1"/>
  <c r="KF88" i="1"/>
  <c r="KY88" i="1"/>
  <c r="LD87" i="1"/>
  <c r="LC87" i="1"/>
  <c r="JF87" i="1"/>
  <c r="KI87" i="1"/>
  <c r="LB87" i="1"/>
  <c r="AP88" i="1"/>
  <c r="KG87" i="1"/>
  <c r="KZ87" i="1"/>
  <c r="BY91" i="1"/>
  <c r="AL91" i="1"/>
  <c r="KY91" i="1" s="1"/>
  <c r="AP91" i="1"/>
  <c r="KZ92" i="1"/>
  <c r="KI92" i="1"/>
  <c r="KY92" i="1"/>
  <c r="KF92" i="1"/>
  <c r="LC92" i="1"/>
  <c r="LB92" i="1"/>
  <c r="KG92" i="1"/>
  <c r="JF92" i="1"/>
  <c r="LD92" i="1"/>
  <c r="LA92" i="1"/>
  <c r="KH92" i="1"/>
  <c r="BY94" i="1"/>
  <c r="OC89" i="1"/>
  <c r="CT89" i="1"/>
  <c r="OB89" i="1"/>
  <c r="CS89" i="1"/>
  <c r="OA89" i="1"/>
  <c r="CR89" i="1"/>
  <c r="NY89" i="1"/>
  <c r="AL89" i="1"/>
  <c r="KF89" i="1" s="1"/>
  <c r="OB94" i="1"/>
  <c r="OA94" i="1"/>
  <c r="NZ94" i="1"/>
  <c r="CU94" i="1"/>
  <c r="CS94" i="1"/>
  <c r="CR94" i="1"/>
  <c r="OD94" i="1"/>
  <c r="CW94" i="1"/>
  <c r="CV94" i="1"/>
  <c r="AP92" i="1"/>
  <c r="BY93" i="1"/>
  <c r="AL94" i="1"/>
  <c r="KF94" i="1" s="1"/>
  <c r="AP93" i="1"/>
  <c r="AL93" i="1"/>
  <c r="KX93" i="1" s="1"/>
  <c r="KX97" i="1"/>
  <c r="KI97" i="1"/>
  <c r="LC97" i="1"/>
  <c r="KG97" i="1"/>
  <c r="KZ97" i="1"/>
  <c r="LD95" i="1"/>
  <c r="LA95" i="1"/>
  <c r="KZ95" i="1"/>
  <c r="KI95" i="1"/>
  <c r="LC95" i="1"/>
  <c r="KF95" i="1"/>
  <c r="LB95" i="1"/>
  <c r="JF95" i="1"/>
  <c r="KX95" i="1"/>
  <c r="LD98" i="1"/>
  <c r="LC98" i="1"/>
  <c r="JF98" i="1"/>
  <c r="KY98" i="1"/>
  <c r="KH98" i="1"/>
  <c r="KI98" i="1"/>
  <c r="LA98" i="1"/>
  <c r="LB98" i="1"/>
  <c r="KF98" i="1"/>
  <c r="KZ98" i="1"/>
  <c r="KX98" i="1"/>
  <c r="KG98" i="1"/>
  <c r="BY97" i="1"/>
  <c r="AP95" i="1"/>
  <c r="JF97" i="1"/>
  <c r="KF97" i="1"/>
  <c r="LD97" i="1"/>
  <c r="LA97" i="1"/>
  <c r="KH97" i="1"/>
  <c r="LB97" i="1"/>
  <c r="CU98" i="1"/>
  <c r="AP97" i="1"/>
  <c r="NK22" i="1"/>
  <c r="NK25" i="1" s="1"/>
  <c r="NJ22" i="1"/>
  <c r="NJ25" i="1" s="1"/>
  <c r="AL64" i="1"/>
  <c r="KF64" i="1" s="1"/>
  <c r="CM64" i="1"/>
  <c r="AP64" i="1"/>
  <c r="BY64" i="1"/>
  <c r="CV87" i="1" l="1"/>
  <c r="OD87" i="1"/>
  <c r="NY87" i="1"/>
  <c r="CR87" i="1"/>
  <c r="OC87" i="1"/>
  <c r="OA87" i="1"/>
  <c r="CS87" i="1"/>
  <c r="OB87" i="1"/>
  <c r="NZ87" i="1"/>
  <c r="OB98" i="1"/>
  <c r="OC98" i="1"/>
  <c r="CV98" i="1"/>
  <c r="OD98" i="1"/>
  <c r="CR98" i="1"/>
  <c r="NZ98" i="1"/>
  <c r="KZ78" i="1"/>
  <c r="LC91" i="1"/>
  <c r="KI89" i="1"/>
  <c r="CW98" i="1"/>
  <c r="CS98" i="1"/>
  <c r="KX78" i="1"/>
  <c r="NY98" i="1"/>
  <c r="OA98" i="1"/>
  <c r="KX83" i="1"/>
  <c r="LD86" i="1"/>
  <c r="KG78" i="1"/>
  <c r="LB78" i="1"/>
  <c r="LD83" i="1"/>
  <c r="JF78" i="1"/>
  <c r="LA78" i="1"/>
  <c r="LB91" i="1"/>
  <c r="LD78" i="1"/>
  <c r="KH78" i="1"/>
  <c r="CU87" i="1"/>
  <c r="CT87" i="1"/>
  <c r="LA83" i="1"/>
  <c r="LC83" i="1"/>
  <c r="KG83" i="1"/>
  <c r="LC94" i="1"/>
  <c r="KY83" i="1"/>
  <c r="JF83" i="1"/>
  <c r="KH83" i="1"/>
  <c r="JF89" i="1"/>
  <c r="KZ83" i="1"/>
  <c r="KI83" i="1"/>
  <c r="KI94" i="1"/>
  <c r="JF84" i="1"/>
  <c r="LA84" i="1"/>
  <c r="KZ94" i="1"/>
  <c r="LC84" i="1"/>
  <c r="KG84" i="1"/>
  <c r="KI84" i="1"/>
  <c r="KY94" i="1"/>
  <c r="KZ84" i="1"/>
  <c r="LD94" i="1"/>
  <c r="LA93" i="1"/>
  <c r="LD84" i="1"/>
  <c r="KZ89" i="1"/>
  <c r="LB83" i="1"/>
  <c r="KY82" i="1"/>
  <c r="LA82" i="1"/>
  <c r="LD89" i="1"/>
  <c r="LB82" i="1"/>
  <c r="KI93" i="1"/>
  <c r="KX82" i="1"/>
  <c r="LB93" i="1"/>
  <c r="LD93" i="1"/>
  <c r="JF86" i="1"/>
  <c r="KX86" i="1"/>
  <c r="LC89" i="1"/>
  <c r="LC86" i="1"/>
  <c r="KH93" i="1"/>
  <c r="KI91" i="1"/>
  <c r="LB84" i="1"/>
  <c r="LA86" i="1"/>
  <c r="LB86" i="1"/>
  <c r="JF93" i="1"/>
  <c r="KH91" i="1"/>
  <c r="KZ93" i="1"/>
  <c r="KF85" i="1"/>
  <c r="LD85" i="1"/>
  <c r="KI85" i="1"/>
  <c r="LA85" i="1"/>
  <c r="JF85" i="1"/>
  <c r="KY85" i="1"/>
  <c r="KG85" i="1"/>
  <c r="KH85" i="1"/>
  <c r="LB85" i="1"/>
  <c r="LC85" i="1"/>
  <c r="KX85" i="1"/>
  <c r="OD95" i="1"/>
  <c r="OA95" i="1"/>
  <c r="NZ95" i="1"/>
  <c r="OB95" i="1"/>
  <c r="CS95" i="1"/>
  <c r="CW95" i="1"/>
  <c r="NY95" i="1"/>
  <c r="CV95" i="1"/>
  <c r="CU95" i="1"/>
  <c r="OC95" i="1"/>
  <c r="CT95" i="1"/>
  <c r="CR95" i="1"/>
  <c r="LA94" i="1"/>
  <c r="KG94" i="1"/>
  <c r="JF94" i="1"/>
  <c r="KX94" i="1"/>
  <c r="KH94" i="1"/>
  <c r="LB94" i="1"/>
  <c r="OC92" i="1"/>
  <c r="NZ92" i="1"/>
  <c r="OA92" i="1"/>
  <c r="CS92" i="1"/>
  <c r="CV92" i="1"/>
  <c r="CU92" i="1"/>
  <c r="CT92" i="1"/>
  <c r="OD92" i="1"/>
  <c r="OB92" i="1"/>
  <c r="CR92" i="1"/>
  <c r="NY92" i="1"/>
  <c r="CW92" i="1"/>
  <c r="KF93" i="1"/>
  <c r="NY91" i="1"/>
  <c r="OB91" i="1"/>
  <c r="CV91" i="1"/>
  <c r="OA91" i="1"/>
  <c r="CU91" i="1"/>
  <c r="NZ91" i="1"/>
  <c r="CT91" i="1"/>
  <c r="OD91" i="1"/>
  <c r="CW91" i="1"/>
  <c r="OC91" i="1"/>
  <c r="CS91" i="1"/>
  <c r="CR91" i="1"/>
  <c r="NZ93" i="1"/>
  <c r="NY93" i="1"/>
  <c r="CW93" i="1"/>
  <c r="OC93" i="1"/>
  <c r="CT93" i="1"/>
  <c r="CS93" i="1"/>
  <c r="OD93" i="1"/>
  <c r="CR93" i="1"/>
  <c r="OA93" i="1"/>
  <c r="CV93" i="1"/>
  <c r="CU93" i="1"/>
  <c r="OB93" i="1"/>
  <c r="KZ85" i="1"/>
  <c r="NZ97" i="1"/>
  <c r="OC97" i="1"/>
  <c r="OB97" i="1"/>
  <c r="CS97" i="1"/>
  <c r="CW97" i="1"/>
  <c r="OD97" i="1"/>
  <c r="CU97" i="1"/>
  <c r="CR97" i="1"/>
  <c r="CV97" i="1"/>
  <c r="OA97" i="1"/>
  <c r="CT97" i="1"/>
  <c r="NY97" i="1"/>
  <c r="NY81" i="1"/>
  <c r="OC81" i="1"/>
  <c r="CT81" i="1"/>
  <c r="CW81" i="1"/>
  <c r="CU81" i="1"/>
  <c r="CV81" i="1"/>
  <c r="OD81" i="1"/>
  <c r="OB81" i="1"/>
  <c r="CS81" i="1"/>
  <c r="OA81" i="1"/>
  <c r="CR81" i="1"/>
  <c r="NZ81" i="1"/>
  <c r="KZ64" i="1"/>
  <c r="KY93" i="1"/>
  <c r="KG93" i="1"/>
  <c r="LA89" i="1"/>
  <c r="KY89" i="1"/>
  <c r="KX89" i="1"/>
  <c r="KH89" i="1"/>
  <c r="LB89" i="1"/>
  <c r="KG89" i="1"/>
  <c r="LC93" i="1"/>
  <c r="OB85" i="1"/>
  <c r="NY85" i="1"/>
  <c r="CV85" i="1"/>
  <c r="CS85" i="1"/>
  <c r="OC85" i="1"/>
  <c r="CR85" i="1"/>
  <c r="OD85" i="1"/>
  <c r="OA85" i="1"/>
  <c r="NZ85" i="1"/>
  <c r="CW85" i="1"/>
  <c r="CU85" i="1"/>
  <c r="CT85" i="1"/>
  <c r="KY86" i="1"/>
  <c r="KG86" i="1"/>
  <c r="KF86" i="1"/>
  <c r="KZ86" i="1"/>
  <c r="CW78" i="1"/>
  <c r="CU78" i="1"/>
  <c r="OD78" i="1"/>
  <c r="CV78" i="1"/>
  <c r="OC78" i="1"/>
  <c r="OA78" i="1"/>
  <c r="CS78" i="1"/>
  <c r="OB78" i="1"/>
  <c r="CT78" i="1"/>
  <c r="NZ78" i="1"/>
  <c r="CR78" i="1"/>
  <c r="NY78" i="1"/>
  <c r="NZ86" i="1"/>
  <c r="NY86" i="1"/>
  <c r="CR86" i="1"/>
  <c r="CW86" i="1"/>
  <c r="OC86" i="1"/>
  <c r="CU86" i="1"/>
  <c r="OB86" i="1"/>
  <c r="OA86" i="1"/>
  <c r="CV86" i="1"/>
  <c r="CT86" i="1"/>
  <c r="OD86" i="1"/>
  <c r="CS86" i="1"/>
  <c r="JF82" i="1"/>
  <c r="LD82" i="1"/>
  <c r="KI82" i="1"/>
  <c r="LC82" i="1"/>
  <c r="KH82" i="1"/>
  <c r="KG82" i="1"/>
  <c r="KZ82" i="1"/>
  <c r="CW80" i="1"/>
  <c r="OD80" i="1"/>
  <c r="CT80" i="1"/>
  <c r="OA80" i="1"/>
  <c r="OC80" i="1"/>
  <c r="CS80" i="1"/>
  <c r="OB80" i="1"/>
  <c r="CR80" i="1"/>
  <c r="NY80" i="1"/>
  <c r="CV80" i="1"/>
  <c r="NZ80" i="1"/>
  <c r="CU80" i="1"/>
  <c r="LA91" i="1"/>
  <c r="KG91" i="1"/>
  <c r="JF91" i="1"/>
  <c r="LD91" i="1"/>
  <c r="KZ91" i="1"/>
  <c r="KF91" i="1"/>
  <c r="KX91" i="1"/>
  <c r="OA88" i="1"/>
  <c r="CR88" i="1"/>
  <c r="NZ88" i="1"/>
  <c r="CV88" i="1"/>
  <c r="OD88" i="1"/>
  <c r="OC88" i="1"/>
  <c r="CU88" i="1"/>
  <c r="NY88" i="1"/>
  <c r="CS88" i="1"/>
  <c r="OB88" i="1"/>
  <c r="CT88" i="1"/>
  <c r="CW88" i="1"/>
  <c r="KH86" i="1"/>
  <c r="KY84" i="1"/>
  <c r="KH84" i="1"/>
  <c r="KF84" i="1"/>
  <c r="LC78" i="1"/>
  <c r="LA64" i="1"/>
  <c r="NZ64" i="1"/>
  <c r="NY64" i="1"/>
  <c r="CW64" i="1"/>
  <c r="OD64" i="1"/>
  <c r="CT64" i="1"/>
  <c r="OC64" i="1"/>
  <c r="CR64" i="1"/>
  <c r="CV64" i="1"/>
  <c r="CU64" i="1"/>
  <c r="OB64" i="1"/>
  <c r="CS64" i="1"/>
  <c r="OA64" i="1"/>
  <c r="KY64" i="1"/>
  <c r="KH64" i="1"/>
  <c r="KG64" i="1"/>
  <c r="LB64" i="1"/>
  <c r="KX64" i="1"/>
  <c r="LD64" i="1"/>
  <c r="JF64" i="1"/>
  <c r="LC64" i="1"/>
  <c r="KI64" i="1"/>
  <c r="AS99" i="1" l="1"/>
  <c r="A99" i="1"/>
  <c r="QH102" i="1"/>
  <c r="QG102" i="1"/>
  <c r="QF102" i="1"/>
  <c r="QE102" i="1"/>
  <c r="QD102" i="1"/>
  <c r="QC102" i="1"/>
  <c r="QB102" i="1"/>
  <c r="QA102" i="1"/>
  <c r="PZ102" i="1"/>
  <c r="PY102" i="1"/>
  <c r="PX102" i="1"/>
  <c r="PW102" i="1"/>
  <c r="PV102" i="1"/>
  <c r="PU102" i="1"/>
  <c r="PT102" i="1"/>
  <c r="PS102" i="1"/>
  <c r="PR102" i="1"/>
  <c r="PQ102" i="1"/>
  <c r="PP102" i="1"/>
  <c r="PO102" i="1"/>
  <c r="PN102" i="1"/>
  <c r="PM102" i="1"/>
  <c r="PL102" i="1"/>
  <c r="PK102" i="1"/>
  <c r="PJ102" i="1"/>
  <c r="PI102" i="1"/>
  <c r="NA102" i="1"/>
  <c r="MZ102" i="1"/>
  <c r="MY102" i="1"/>
  <c r="MR102" i="1"/>
  <c r="MQ102" i="1"/>
  <c r="MP102" i="1"/>
  <c r="MO102" i="1"/>
  <c r="MN102" i="1"/>
  <c r="MM102" i="1"/>
  <c r="ME102" i="1"/>
  <c r="MD102" i="1"/>
  <c r="MC102" i="1"/>
  <c r="MB102" i="1"/>
  <c r="KW102" i="1"/>
  <c r="KV102" i="1"/>
  <c r="KU102" i="1"/>
  <c r="KT102" i="1"/>
  <c r="KS102" i="1"/>
  <c r="JJ102" i="1"/>
  <c r="JI102" i="1"/>
  <c r="JG102" i="1"/>
  <c r="JE102" i="1"/>
  <c r="JC102" i="1"/>
  <c r="JB102" i="1"/>
  <c r="IZ102" i="1"/>
  <c r="BJ102" i="1"/>
  <c r="BI102" i="1"/>
  <c r="BH102" i="1"/>
  <c r="BG102" i="1"/>
  <c r="BF102" i="1"/>
  <c r="BE102" i="1"/>
  <c r="AO102" i="1"/>
  <c r="AN102" i="1"/>
  <c r="AM102" i="1"/>
  <c r="M102" i="1"/>
  <c r="AL102" i="1" s="1"/>
  <c r="K102" i="1"/>
  <c r="G102" i="1"/>
  <c r="A102" i="1"/>
  <c r="AR101" i="1"/>
  <c r="AS101" i="1" s="1"/>
  <c r="W101" i="1"/>
  <c r="V101" i="1"/>
  <c r="U101" i="1"/>
  <c r="P101" i="1"/>
  <c r="N101" i="1"/>
  <c r="A101" i="1"/>
  <c r="A100" i="1"/>
  <c r="KG102" i="1" l="1"/>
  <c r="CM102" i="1"/>
  <c r="LB102" i="1"/>
  <c r="AP102" i="1"/>
  <c r="CR102" i="1" s="1"/>
  <c r="LD102" i="1"/>
  <c r="KZ102" i="1"/>
  <c r="JF102" i="1"/>
  <c r="KY102" i="1"/>
  <c r="KX102" i="1"/>
  <c r="KI102" i="1"/>
  <c r="LC102" i="1"/>
  <c r="KH102" i="1"/>
  <c r="BY102" i="1"/>
  <c r="LA102" i="1"/>
  <c r="OC102" i="1"/>
  <c r="KF102" i="1"/>
  <c r="NZ102" i="1" l="1"/>
  <c r="OA102" i="1"/>
  <c r="CV102" i="1"/>
  <c r="CW102" i="1"/>
  <c r="CU102" i="1"/>
  <c r="OB102" i="1"/>
  <c r="CS102" i="1"/>
  <c r="CT102" i="1"/>
  <c r="OD102" i="1"/>
  <c r="NY102" i="1"/>
  <c r="QH77" i="1" l="1"/>
  <c r="QG77" i="1"/>
  <c r="QF77" i="1"/>
  <c r="QE77" i="1"/>
  <c r="QD77" i="1"/>
  <c r="QC77" i="1"/>
  <c r="QB77" i="1"/>
  <c r="QA77" i="1"/>
  <c r="PZ77" i="1"/>
  <c r="PY77" i="1"/>
  <c r="PX77" i="1"/>
  <c r="PW77" i="1"/>
  <c r="PV77" i="1"/>
  <c r="PU77" i="1"/>
  <c r="PT77" i="1"/>
  <c r="PS77" i="1"/>
  <c r="PR77" i="1"/>
  <c r="PQ77" i="1"/>
  <c r="PP77" i="1"/>
  <c r="PO77" i="1"/>
  <c r="PN77" i="1"/>
  <c r="PM77" i="1"/>
  <c r="PL77" i="1"/>
  <c r="PK77" i="1"/>
  <c r="PJ77" i="1"/>
  <c r="PI77" i="1"/>
  <c r="NA77" i="1"/>
  <c r="MZ77" i="1"/>
  <c r="MY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H76" i="1"/>
  <c r="QG76" i="1"/>
  <c r="QF76" i="1"/>
  <c r="QE76" i="1"/>
  <c r="QD76" i="1"/>
  <c r="QC76" i="1"/>
  <c r="QB76" i="1"/>
  <c r="QA76" i="1"/>
  <c r="PZ76" i="1"/>
  <c r="PY76" i="1"/>
  <c r="PX76" i="1"/>
  <c r="PW76" i="1"/>
  <c r="PV76" i="1"/>
  <c r="PU76" i="1"/>
  <c r="PT76" i="1"/>
  <c r="PS76" i="1"/>
  <c r="PR76" i="1"/>
  <c r="PQ76" i="1"/>
  <c r="PP76" i="1"/>
  <c r="PO76" i="1"/>
  <c r="PN76" i="1"/>
  <c r="PM76" i="1"/>
  <c r="PL76" i="1"/>
  <c r="PK76" i="1"/>
  <c r="PJ76" i="1"/>
  <c r="PI76" i="1"/>
  <c r="NA76" i="1"/>
  <c r="MZ76" i="1"/>
  <c r="MY76" i="1"/>
  <c r="MR76" i="1"/>
  <c r="MQ76" i="1"/>
  <c r="MP76" i="1"/>
  <c r="MO76" i="1"/>
  <c r="MN76" i="1"/>
  <c r="MM76" i="1"/>
  <c r="ME76" i="1"/>
  <c r="MD76" i="1"/>
  <c r="MC76" i="1"/>
  <c r="MB76" i="1"/>
  <c r="KW76" i="1"/>
  <c r="KV76" i="1"/>
  <c r="KU76" i="1"/>
  <c r="KT76" i="1"/>
  <c r="KS76" i="1"/>
  <c r="JJ76" i="1"/>
  <c r="JI76" i="1"/>
  <c r="JG76" i="1"/>
  <c r="JE76" i="1"/>
  <c r="JC76" i="1"/>
  <c r="JB76" i="1"/>
  <c r="IZ76" i="1"/>
  <c r="BJ76" i="1"/>
  <c r="BI76" i="1"/>
  <c r="BH76" i="1"/>
  <c r="BG76" i="1"/>
  <c r="BF76" i="1"/>
  <c r="BE76" i="1"/>
  <c r="AO76" i="1"/>
  <c r="AN76" i="1"/>
  <c r="AM76" i="1"/>
  <c r="M76" i="1"/>
  <c r="AP76" i="1" s="1"/>
  <c r="K76" i="1"/>
  <c r="G76" i="1"/>
  <c r="A76" i="1"/>
  <c r="QH75" i="1"/>
  <c r="QG75" i="1"/>
  <c r="QF75" i="1"/>
  <c r="QE75" i="1"/>
  <c r="QD75" i="1"/>
  <c r="QC75" i="1"/>
  <c r="QB75" i="1"/>
  <c r="QA75" i="1"/>
  <c r="PZ75" i="1"/>
  <c r="PY75" i="1"/>
  <c r="PX75" i="1"/>
  <c r="PW75" i="1"/>
  <c r="PV75" i="1"/>
  <c r="PU75" i="1"/>
  <c r="PT75" i="1"/>
  <c r="PS75" i="1"/>
  <c r="PR75" i="1"/>
  <c r="PQ75" i="1"/>
  <c r="PP75" i="1"/>
  <c r="PO75" i="1"/>
  <c r="PN75" i="1"/>
  <c r="PM75" i="1"/>
  <c r="PL75" i="1"/>
  <c r="PK75" i="1"/>
  <c r="PJ75" i="1"/>
  <c r="PI75" i="1"/>
  <c r="NA75" i="1"/>
  <c r="MZ75" i="1"/>
  <c r="MY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K75" i="1"/>
  <c r="G75" i="1"/>
  <c r="A75" i="1"/>
  <c r="QH73" i="1"/>
  <c r="QG73" i="1"/>
  <c r="QF73" i="1"/>
  <c r="QE73" i="1"/>
  <c r="QD73" i="1"/>
  <c r="QC73" i="1"/>
  <c r="QB73" i="1"/>
  <c r="QA73" i="1"/>
  <c r="PZ73" i="1"/>
  <c r="PY73" i="1"/>
  <c r="PX73" i="1"/>
  <c r="PW73" i="1"/>
  <c r="PV73" i="1"/>
  <c r="PU73" i="1"/>
  <c r="PT73" i="1"/>
  <c r="PS73" i="1"/>
  <c r="PR73" i="1"/>
  <c r="PQ73" i="1"/>
  <c r="PP73" i="1"/>
  <c r="PO73" i="1"/>
  <c r="PN73" i="1"/>
  <c r="PM73" i="1"/>
  <c r="PL73" i="1"/>
  <c r="PK73" i="1"/>
  <c r="PJ73" i="1"/>
  <c r="PI73" i="1"/>
  <c r="NA73" i="1"/>
  <c r="MZ73" i="1"/>
  <c r="MY73" i="1"/>
  <c r="MR73" i="1"/>
  <c r="MQ73" i="1"/>
  <c r="MP73" i="1"/>
  <c r="MO73" i="1"/>
  <c r="MN73" i="1"/>
  <c r="MM73" i="1"/>
  <c r="ME73" i="1"/>
  <c r="MD73" i="1"/>
  <c r="MC73" i="1"/>
  <c r="MB73" i="1"/>
  <c r="KW73" i="1"/>
  <c r="KV73" i="1"/>
  <c r="KU73" i="1"/>
  <c r="KT73" i="1"/>
  <c r="KS73" i="1"/>
  <c r="JJ73" i="1"/>
  <c r="JI73" i="1"/>
  <c r="JG73" i="1"/>
  <c r="JE73" i="1"/>
  <c r="JC73" i="1"/>
  <c r="JB73" i="1"/>
  <c r="IZ73" i="1"/>
  <c r="BJ73" i="1"/>
  <c r="BI73" i="1"/>
  <c r="BH73" i="1"/>
  <c r="BG73" i="1"/>
  <c r="BF73" i="1"/>
  <c r="BE73" i="1"/>
  <c r="AO73" i="1"/>
  <c r="AN73" i="1"/>
  <c r="AM73" i="1"/>
  <c r="M73" i="1"/>
  <c r="AP73" i="1" s="1"/>
  <c r="CV73" i="1" s="1"/>
  <c r="K73" i="1"/>
  <c r="BY73" i="1" s="1"/>
  <c r="G73" i="1"/>
  <c r="A73" i="1"/>
  <c r="QH72" i="1"/>
  <c r="QG72" i="1"/>
  <c r="QF72" i="1"/>
  <c r="QE72" i="1"/>
  <c r="QD72" i="1"/>
  <c r="QC72" i="1"/>
  <c r="QB72" i="1"/>
  <c r="QA72" i="1"/>
  <c r="PZ72" i="1"/>
  <c r="PY72" i="1"/>
  <c r="PX72" i="1"/>
  <c r="PW72" i="1"/>
  <c r="PV72" i="1"/>
  <c r="PU72" i="1"/>
  <c r="PT72" i="1"/>
  <c r="PS72" i="1"/>
  <c r="PR72" i="1"/>
  <c r="PQ72" i="1"/>
  <c r="PP72" i="1"/>
  <c r="PO72" i="1"/>
  <c r="PN72" i="1"/>
  <c r="PM72" i="1"/>
  <c r="PL72" i="1"/>
  <c r="PK72" i="1"/>
  <c r="PJ72" i="1"/>
  <c r="PI72" i="1"/>
  <c r="NA72" i="1"/>
  <c r="MZ72" i="1"/>
  <c r="MY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K72" i="1"/>
  <c r="BY72" i="1" s="1"/>
  <c r="G72" i="1"/>
  <c r="A72" i="1"/>
  <c r="QH71" i="1"/>
  <c r="QG71" i="1"/>
  <c r="QF71" i="1"/>
  <c r="QE71" i="1"/>
  <c r="QD71" i="1"/>
  <c r="QC71" i="1"/>
  <c r="QB71" i="1"/>
  <c r="QA71" i="1"/>
  <c r="PZ71" i="1"/>
  <c r="PY71" i="1"/>
  <c r="PX71" i="1"/>
  <c r="PW71" i="1"/>
  <c r="PV71" i="1"/>
  <c r="PU71" i="1"/>
  <c r="PT71" i="1"/>
  <c r="PS71" i="1"/>
  <c r="PR71" i="1"/>
  <c r="PQ71" i="1"/>
  <c r="PP71" i="1"/>
  <c r="PO71" i="1"/>
  <c r="PN71" i="1"/>
  <c r="PM71" i="1"/>
  <c r="PL71" i="1"/>
  <c r="PK71" i="1"/>
  <c r="PJ71" i="1"/>
  <c r="PI71" i="1"/>
  <c r="NA71" i="1"/>
  <c r="MZ71" i="1"/>
  <c r="MY71" i="1"/>
  <c r="MR71" i="1"/>
  <c r="MQ71" i="1"/>
  <c r="MP71" i="1"/>
  <c r="MO71" i="1"/>
  <c r="MN71" i="1"/>
  <c r="MM71" i="1"/>
  <c r="ME71" i="1"/>
  <c r="MD71" i="1"/>
  <c r="MC71" i="1"/>
  <c r="MB71" i="1"/>
  <c r="KW71" i="1"/>
  <c r="KV71" i="1"/>
  <c r="KU71" i="1"/>
  <c r="KT71" i="1"/>
  <c r="KS71" i="1"/>
  <c r="JJ71" i="1"/>
  <c r="JI71" i="1"/>
  <c r="JG71" i="1"/>
  <c r="JE71" i="1"/>
  <c r="JC71" i="1"/>
  <c r="JB71" i="1"/>
  <c r="IZ71" i="1"/>
  <c r="BJ71" i="1"/>
  <c r="BI71" i="1"/>
  <c r="BH71" i="1"/>
  <c r="BG71" i="1"/>
  <c r="BF71" i="1"/>
  <c r="BE71" i="1"/>
  <c r="AO71" i="1"/>
  <c r="AN71" i="1"/>
  <c r="AM71" i="1"/>
  <c r="M71" i="1"/>
  <c r="AP71" i="1" s="1"/>
  <c r="K71" i="1"/>
  <c r="BY71" i="1" s="1"/>
  <c r="G71" i="1"/>
  <c r="A71" i="1"/>
  <c r="QH70" i="1"/>
  <c r="QG70" i="1"/>
  <c r="QF70" i="1"/>
  <c r="QE70" i="1"/>
  <c r="QD70" i="1"/>
  <c r="QC70" i="1"/>
  <c r="QB70" i="1"/>
  <c r="QA70" i="1"/>
  <c r="PZ70" i="1"/>
  <c r="PY70" i="1"/>
  <c r="PX70" i="1"/>
  <c r="PW70" i="1"/>
  <c r="PV70" i="1"/>
  <c r="PU70" i="1"/>
  <c r="PT70" i="1"/>
  <c r="PS70" i="1"/>
  <c r="PR70" i="1"/>
  <c r="PQ70" i="1"/>
  <c r="PP70" i="1"/>
  <c r="PO70" i="1"/>
  <c r="PN70" i="1"/>
  <c r="PM70" i="1"/>
  <c r="PL70" i="1"/>
  <c r="PK70" i="1"/>
  <c r="PJ70" i="1"/>
  <c r="PI70" i="1"/>
  <c r="NA70" i="1"/>
  <c r="MZ70" i="1"/>
  <c r="MY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BY70" i="1" s="1"/>
  <c r="G70" i="1"/>
  <c r="A70" i="1"/>
  <c r="QH69" i="1"/>
  <c r="QG69" i="1"/>
  <c r="QF69" i="1"/>
  <c r="QE69" i="1"/>
  <c r="QD69" i="1"/>
  <c r="QC69" i="1"/>
  <c r="QB69" i="1"/>
  <c r="QA69" i="1"/>
  <c r="PZ69" i="1"/>
  <c r="PY69" i="1"/>
  <c r="PX69" i="1"/>
  <c r="PW69" i="1"/>
  <c r="PV69" i="1"/>
  <c r="PU69" i="1"/>
  <c r="PT69" i="1"/>
  <c r="PS69" i="1"/>
  <c r="PR69" i="1"/>
  <c r="PQ69" i="1"/>
  <c r="PP69" i="1"/>
  <c r="PO69" i="1"/>
  <c r="PN69" i="1"/>
  <c r="PM69" i="1"/>
  <c r="PL69" i="1"/>
  <c r="PK69" i="1"/>
  <c r="PJ69" i="1"/>
  <c r="PI69" i="1"/>
  <c r="NA69" i="1"/>
  <c r="MZ69" i="1"/>
  <c r="MY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H68" i="1"/>
  <c r="QG68" i="1"/>
  <c r="QF68" i="1"/>
  <c r="QE68" i="1"/>
  <c r="QD68" i="1"/>
  <c r="QC68" i="1"/>
  <c r="QB68" i="1"/>
  <c r="QA68" i="1"/>
  <c r="PZ68" i="1"/>
  <c r="PY68" i="1"/>
  <c r="PX68" i="1"/>
  <c r="PW68" i="1"/>
  <c r="PV68" i="1"/>
  <c r="PU68" i="1"/>
  <c r="PT68" i="1"/>
  <c r="PS68" i="1"/>
  <c r="PR68" i="1"/>
  <c r="PQ68" i="1"/>
  <c r="PP68" i="1"/>
  <c r="PO68" i="1"/>
  <c r="PN68" i="1"/>
  <c r="PM68" i="1"/>
  <c r="PL68" i="1"/>
  <c r="PK68" i="1"/>
  <c r="PJ68" i="1"/>
  <c r="PI68" i="1"/>
  <c r="NA68" i="1"/>
  <c r="MZ68" i="1"/>
  <c r="MY68" i="1"/>
  <c r="MR68" i="1"/>
  <c r="MQ68" i="1"/>
  <c r="MP68" i="1"/>
  <c r="MO68" i="1"/>
  <c r="MN68" i="1"/>
  <c r="MM68" i="1"/>
  <c r="ME68" i="1"/>
  <c r="MD68" i="1"/>
  <c r="MC68" i="1"/>
  <c r="MB68" i="1"/>
  <c r="KW68" i="1"/>
  <c r="KV68" i="1"/>
  <c r="KU68" i="1"/>
  <c r="KT68" i="1"/>
  <c r="KS68" i="1"/>
  <c r="JJ68" i="1"/>
  <c r="JI68" i="1"/>
  <c r="JG68" i="1"/>
  <c r="JE68" i="1"/>
  <c r="JC68" i="1"/>
  <c r="JB68" i="1"/>
  <c r="IZ68" i="1"/>
  <c r="BJ68" i="1"/>
  <c r="BI68" i="1"/>
  <c r="BH68" i="1"/>
  <c r="BG68" i="1"/>
  <c r="BF68" i="1"/>
  <c r="BE68" i="1"/>
  <c r="AO68" i="1"/>
  <c r="AN68" i="1"/>
  <c r="AM68" i="1"/>
  <c r="M68" i="1"/>
  <c r="K68" i="1"/>
  <c r="G68" i="1"/>
  <c r="A68" i="1"/>
  <c r="QH66" i="1"/>
  <c r="QG66" i="1"/>
  <c r="QF66" i="1"/>
  <c r="QE66" i="1"/>
  <c r="QD66" i="1"/>
  <c r="QC66" i="1"/>
  <c r="QB66" i="1"/>
  <c r="QA66" i="1"/>
  <c r="PZ66" i="1"/>
  <c r="PY66" i="1"/>
  <c r="PX66" i="1"/>
  <c r="PW66" i="1"/>
  <c r="PV66" i="1"/>
  <c r="PU66" i="1"/>
  <c r="PT66" i="1"/>
  <c r="PS66" i="1"/>
  <c r="PR66" i="1"/>
  <c r="PQ66" i="1"/>
  <c r="PP66" i="1"/>
  <c r="PO66" i="1"/>
  <c r="PN66" i="1"/>
  <c r="PM66" i="1"/>
  <c r="PL66" i="1"/>
  <c r="PK66" i="1"/>
  <c r="PJ66" i="1"/>
  <c r="PI66" i="1"/>
  <c r="NA66" i="1"/>
  <c r="MZ66" i="1"/>
  <c r="MY66" i="1"/>
  <c r="MR66" i="1"/>
  <c r="MQ66" i="1"/>
  <c r="MO66" i="1"/>
  <c r="MN66" i="1"/>
  <c r="MM66" i="1"/>
  <c r="ME66" i="1"/>
  <c r="MD66" i="1"/>
  <c r="MC66" i="1"/>
  <c r="MB66" i="1"/>
  <c r="KW66" i="1"/>
  <c r="KV66" i="1"/>
  <c r="KU66" i="1"/>
  <c r="KT66" i="1"/>
  <c r="KS66" i="1"/>
  <c r="JJ66" i="1"/>
  <c r="JI66" i="1"/>
  <c r="JG66" i="1"/>
  <c r="JE66" i="1"/>
  <c r="JC66" i="1"/>
  <c r="JB66" i="1"/>
  <c r="IZ66" i="1"/>
  <c r="BJ66" i="1"/>
  <c r="BI66" i="1"/>
  <c r="BH66" i="1"/>
  <c r="BG66" i="1"/>
  <c r="BF66" i="1"/>
  <c r="BE66" i="1"/>
  <c r="AO66" i="1"/>
  <c r="AN66" i="1"/>
  <c r="AM66" i="1"/>
  <c r="M66" i="1"/>
  <c r="AL66" i="1" s="1"/>
  <c r="K66" i="1"/>
  <c r="BY66" i="1" s="1"/>
  <c r="G66" i="1"/>
  <c r="A66" i="1"/>
  <c r="QH65" i="1"/>
  <c r="QG65" i="1"/>
  <c r="QF65" i="1"/>
  <c r="QE65" i="1"/>
  <c r="QD65" i="1"/>
  <c r="QC65" i="1"/>
  <c r="QB65" i="1"/>
  <c r="QA65" i="1"/>
  <c r="PZ65" i="1"/>
  <c r="PY65" i="1"/>
  <c r="PX65" i="1"/>
  <c r="PW65" i="1"/>
  <c r="PV65" i="1"/>
  <c r="PU65" i="1"/>
  <c r="PT65" i="1"/>
  <c r="PS65" i="1"/>
  <c r="PR65" i="1"/>
  <c r="PQ65" i="1"/>
  <c r="PP65" i="1"/>
  <c r="PO65" i="1"/>
  <c r="PN65" i="1"/>
  <c r="PM65" i="1"/>
  <c r="PL65" i="1"/>
  <c r="PK65" i="1"/>
  <c r="PJ65" i="1"/>
  <c r="PI65" i="1"/>
  <c r="NA65" i="1"/>
  <c r="MZ65" i="1"/>
  <c r="MY65" i="1"/>
  <c r="MR65" i="1"/>
  <c r="MQ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H65" i="1"/>
  <c r="G65" i="1"/>
  <c r="A65" i="1"/>
  <c r="H66" i="1" l="1"/>
  <c r="CV76" i="1"/>
  <c r="NZ76" i="1"/>
  <c r="AL76" i="1"/>
  <c r="KG76" i="1" s="1"/>
  <c r="LB69" i="1"/>
  <c r="CS71" i="1"/>
  <c r="OC71" i="1"/>
  <c r="AL71" i="1"/>
  <c r="LA71" i="1" s="1"/>
  <c r="CS76" i="1"/>
  <c r="AP69" i="1"/>
  <c r="CT69" i="1" s="1"/>
  <c r="LD69" i="1"/>
  <c r="OD73" i="1"/>
  <c r="OB73" i="1"/>
  <c r="CW73" i="1"/>
  <c r="CR73" i="1"/>
  <c r="NY73" i="1"/>
  <c r="NY76" i="1"/>
  <c r="CW76" i="1"/>
  <c r="OD76" i="1"/>
  <c r="CR76" i="1"/>
  <c r="OC76" i="1"/>
  <c r="OA76" i="1"/>
  <c r="CU76" i="1"/>
  <c r="OB76" i="1"/>
  <c r="LA69" i="1"/>
  <c r="KI70" i="1"/>
  <c r="AL73" i="1"/>
  <c r="JF73" i="1" s="1"/>
  <c r="CS73" i="1"/>
  <c r="NZ73" i="1"/>
  <c r="BY75" i="1"/>
  <c r="CT73" i="1"/>
  <c r="OA73" i="1"/>
  <c r="AP75" i="1"/>
  <c r="CU73" i="1"/>
  <c r="OC73" i="1"/>
  <c r="AL75" i="1"/>
  <c r="CT76" i="1"/>
  <c r="CV77" i="1"/>
  <c r="NZ77" i="1"/>
  <c r="BY76" i="1"/>
  <c r="NY77" i="1"/>
  <c r="CW77" i="1"/>
  <c r="CU77" i="1"/>
  <c r="OD77" i="1"/>
  <c r="CT77" i="1"/>
  <c r="OC77" i="1"/>
  <c r="CS77" i="1"/>
  <c r="OB77" i="1"/>
  <c r="CR77" i="1"/>
  <c r="OA77" i="1"/>
  <c r="BY77" i="1"/>
  <c r="AL77" i="1"/>
  <c r="KZ77" i="1" s="1"/>
  <c r="AL68" i="1"/>
  <c r="KH68" i="1" s="1"/>
  <c r="KH70" i="1"/>
  <c r="KZ70" i="1"/>
  <c r="BY68" i="1"/>
  <c r="AP68" i="1"/>
  <c r="LC70" i="1"/>
  <c r="JF70" i="1"/>
  <c r="LB70" i="1"/>
  <c r="KY70" i="1"/>
  <c r="KF70" i="1"/>
  <c r="KX70" i="1"/>
  <c r="KG70" i="1"/>
  <c r="LD70" i="1"/>
  <c r="LA70" i="1"/>
  <c r="KZ69" i="1"/>
  <c r="KI69" i="1"/>
  <c r="KY69" i="1"/>
  <c r="KH69" i="1"/>
  <c r="JF69" i="1"/>
  <c r="KG69" i="1"/>
  <c r="KF69" i="1"/>
  <c r="LC69" i="1"/>
  <c r="KX69" i="1"/>
  <c r="AP70" i="1"/>
  <c r="CT71" i="1"/>
  <c r="NY71" i="1"/>
  <c r="OA71" i="1"/>
  <c r="NZ71" i="1"/>
  <c r="CR71" i="1"/>
  <c r="OD71" i="1"/>
  <c r="CW71" i="1"/>
  <c r="CV71" i="1"/>
  <c r="CU71" i="1"/>
  <c r="OB71" i="1"/>
  <c r="AP72" i="1"/>
  <c r="AL72" i="1"/>
  <c r="LB72" i="1" s="1"/>
  <c r="BY69" i="1"/>
  <c r="LC66" i="1"/>
  <c r="JF66" i="1"/>
  <c r="LA66" i="1"/>
  <c r="KX66" i="1"/>
  <c r="KG66" i="1"/>
  <c r="LD66" i="1"/>
  <c r="KF66" i="1"/>
  <c r="LB66" i="1"/>
  <c r="KZ66" i="1"/>
  <c r="KI66" i="1"/>
  <c r="AP65" i="1"/>
  <c r="AL65" i="1"/>
  <c r="KG65" i="1" s="1"/>
  <c r="KY66" i="1"/>
  <c r="KH66" i="1"/>
  <c r="BY65" i="1"/>
  <c r="AP66" i="1"/>
  <c r="LN5" i="1"/>
  <c r="LN107" i="1" s="1"/>
  <c r="QH67" i="1"/>
  <c r="QG67" i="1"/>
  <c r="QF67" i="1"/>
  <c r="QE67" i="1"/>
  <c r="QD67" i="1"/>
  <c r="QC67" i="1"/>
  <c r="QB67" i="1"/>
  <c r="QA67" i="1"/>
  <c r="PZ67" i="1"/>
  <c r="PY67" i="1"/>
  <c r="PX67" i="1"/>
  <c r="PW67" i="1"/>
  <c r="PV67" i="1"/>
  <c r="PU67" i="1"/>
  <c r="PT67" i="1"/>
  <c r="PS67" i="1"/>
  <c r="PR67" i="1"/>
  <c r="PQ67" i="1"/>
  <c r="PP67" i="1"/>
  <c r="PO67" i="1"/>
  <c r="PN67" i="1"/>
  <c r="PM67" i="1"/>
  <c r="PL67" i="1"/>
  <c r="PK67" i="1"/>
  <c r="PJ67" i="1"/>
  <c r="PI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L67" i="1" s="1"/>
  <c r="K67" i="1"/>
  <c r="BY67" i="1" s="1"/>
  <c r="G67" i="1"/>
  <c r="A67" i="1"/>
  <c r="QH63" i="1"/>
  <c r="QG63" i="1"/>
  <c r="QF63" i="1"/>
  <c r="QE63" i="1"/>
  <c r="QD63" i="1"/>
  <c r="QC63" i="1"/>
  <c r="QB63" i="1"/>
  <c r="QA63" i="1"/>
  <c r="PZ63" i="1"/>
  <c r="PY63" i="1"/>
  <c r="PX63" i="1"/>
  <c r="PW63" i="1"/>
  <c r="PV63" i="1"/>
  <c r="PU63" i="1"/>
  <c r="PT63" i="1"/>
  <c r="PS63" i="1"/>
  <c r="PR63" i="1"/>
  <c r="PQ63" i="1"/>
  <c r="PP63" i="1"/>
  <c r="PO63" i="1"/>
  <c r="PN63" i="1"/>
  <c r="PM63" i="1"/>
  <c r="PL63" i="1"/>
  <c r="PK63" i="1"/>
  <c r="PJ63" i="1"/>
  <c r="PI63" i="1"/>
  <c r="MR63" i="1"/>
  <c r="MQ63" i="1"/>
  <c r="MO63" i="1"/>
  <c r="MN63" i="1"/>
  <c r="MM63" i="1"/>
  <c r="ME63" i="1"/>
  <c r="MD63" i="1"/>
  <c r="MC63" i="1"/>
  <c r="MB63" i="1"/>
  <c r="KW63" i="1"/>
  <c r="KV63" i="1"/>
  <c r="KU63" i="1"/>
  <c r="KT63" i="1"/>
  <c r="KS63" i="1"/>
  <c r="JJ63" i="1"/>
  <c r="JI63" i="1"/>
  <c r="JG63" i="1"/>
  <c r="JE63" i="1"/>
  <c r="JC63" i="1"/>
  <c r="JB63" i="1"/>
  <c r="IZ63" i="1"/>
  <c r="BJ63" i="1"/>
  <c r="BI63" i="1"/>
  <c r="BH63" i="1"/>
  <c r="BG63" i="1"/>
  <c r="BF63" i="1"/>
  <c r="BE63" i="1"/>
  <c r="AO63" i="1"/>
  <c r="AN63" i="1"/>
  <c r="AM63" i="1"/>
  <c r="MZ63" i="1"/>
  <c r="M63" i="1"/>
  <c r="AL63" i="1" s="1"/>
  <c r="K63" i="1"/>
  <c r="G63" i="1"/>
  <c r="A63" i="1"/>
  <c r="AR62" i="1"/>
  <c r="AS62" i="1" s="1"/>
  <c r="W62" i="1"/>
  <c r="V62" i="1"/>
  <c r="U62" i="1"/>
  <c r="P62" i="1"/>
  <c r="N62" i="1"/>
  <c r="A62" i="1"/>
  <c r="A61" i="1"/>
  <c r="AS60" i="1"/>
  <c r="A60" i="1"/>
  <c r="QH59" i="1"/>
  <c r="QG59" i="1"/>
  <c r="QF59" i="1"/>
  <c r="QE59" i="1"/>
  <c r="QD59" i="1"/>
  <c r="QC59" i="1"/>
  <c r="QB59" i="1"/>
  <c r="QA59" i="1"/>
  <c r="PZ59" i="1"/>
  <c r="PY59" i="1"/>
  <c r="PX59" i="1"/>
  <c r="PW59" i="1"/>
  <c r="PV59" i="1"/>
  <c r="PU59" i="1"/>
  <c r="PT59" i="1"/>
  <c r="PS59" i="1"/>
  <c r="PR59" i="1"/>
  <c r="PQ59" i="1"/>
  <c r="PP59" i="1"/>
  <c r="PO59" i="1"/>
  <c r="PN59" i="1"/>
  <c r="PM59" i="1"/>
  <c r="PL59" i="1"/>
  <c r="PK59" i="1"/>
  <c r="PJ59" i="1"/>
  <c r="PI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X59" i="1"/>
  <c r="MZ59" i="1" s="1"/>
  <c r="M59" i="1"/>
  <c r="K59" i="1"/>
  <c r="G59" i="1"/>
  <c r="A59" i="1"/>
  <c r="AR58" i="1"/>
  <c r="AS58" i="1" s="1"/>
  <c r="W58" i="1"/>
  <c r="V58" i="1"/>
  <c r="U58" i="1"/>
  <c r="P58" i="1"/>
  <c r="N58" i="1"/>
  <c r="A58" i="1"/>
  <c r="A57" i="1"/>
  <c r="H67" i="1" l="1"/>
  <c r="OB69" i="1"/>
  <c r="KF72" i="1"/>
  <c r="CU69" i="1"/>
  <c r="KI71" i="1"/>
  <c r="OC69" i="1"/>
  <c r="CR69" i="1"/>
  <c r="CS69" i="1"/>
  <c r="KZ71" i="1"/>
  <c r="OD69" i="1"/>
  <c r="OA69" i="1"/>
  <c r="KH71" i="1"/>
  <c r="CW69" i="1"/>
  <c r="CV69" i="1"/>
  <c r="NY69" i="1"/>
  <c r="NZ69" i="1"/>
  <c r="KX76" i="1"/>
  <c r="JF76" i="1"/>
  <c r="LD76" i="1"/>
  <c r="KH76" i="1"/>
  <c r="LD71" i="1"/>
  <c r="KY76" i="1"/>
  <c r="KI77" i="1"/>
  <c r="LB76" i="1"/>
  <c r="KI76" i="1"/>
  <c r="KZ76" i="1"/>
  <c r="LA76" i="1"/>
  <c r="KI68" i="1"/>
  <c r="KX77" i="1"/>
  <c r="LC76" i="1"/>
  <c r="KF76" i="1"/>
  <c r="KG77" i="1"/>
  <c r="LA75" i="1"/>
  <c r="KX75" i="1"/>
  <c r="JF75" i="1"/>
  <c r="KI75" i="1"/>
  <c r="KF75" i="1"/>
  <c r="LB75" i="1"/>
  <c r="KY75" i="1"/>
  <c r="KG75" i="1"/>
  <c r="KZ75" i="1"/>
  <c r="KH75" i="1"/>
  <c r="JF71" i="1"/>
  <c r="KG71" i="1"/>
  <c r="LC71" i="1"/>
  <c r="KX71" i="1"/>
  <c r="KF71" i="1"/>
  <c r="KY71" i="1"/>
  <c r="LC68" i="1"/>
  <c r="LB71" i="1"/>
  <c r="KG73" i="1"/>
  <c r="KH73" i="1"/>
  <c r="KZ73" i="1"/>
  <c r="KI73" i="1"/>
  <c r="KY73" i="1"/>
  <c r="JF68" i="1"/>
  <c r="KZ68" i="1"/>
  <c r="LC73" i="1"/>
  <c r="KZ72" i="1"/>
  <c r="LB68" i="1"/>
  <c r="KF73" i="1"/>
  <c r="LB73" i="1"/>
  <c r="LA73" i="1"/>
  <c r="KI72" i="1"/>
  <c r="JF72" i="1"/>
  <c r="KX68" i="1"/>
  <c r="LD73" i="1"/>
  <c r="KX73" i="1"/>
  <c r="KF68" i="1"/>
  <c r="LC75" i="1"/>
  <c r="LD75" i="1"/>
  <c r="KY68" i="1"/>
  <c r="KY77" i="1"/>
  <c r="JF77" i="1"/>
  <c r="LC77" i="1"/>
  <c r="KF77" i="1"/>
  <c r="LD77" i="1"/>
  <c r="LA77" i="1"/>
  <c r="KH77" i="1"/>
  <c r="LB77" i="1"/>
  <c r="OA75" i="1"/>
  <c r="NZ75" i="1"/>
  <c r="NY75" i="1"/>
  <c r="OC75" i="1"/>
  <c r="OB75" i="1"/>
  <c r="CW75" i="1"/>
  <c r="CV75" i="1"/>
  <c r="CU75" i="1"/>
  <c r="CS75" i="1"/>
  <c r="CR75" i="1"/>
  <c r="CT75" i="1"/>
  <c r="OD75" i="1"/>
  <c r="LA72" i="1"/>
  <c r="OA72" i="1"/>
  <c r="CR72" i="1"/>
  <c r="NZ72" i="1"/>
  <c r="NY72" i="1"/>
  <c r="OD72" i="1"/>
  <c r="OC72" i="1"/>
  <c r="CU72" i="1"/>
  <c r="CT72" i="1"/>
  <c r="OB72" i="1"/>
  <c r="CS72" i="1"/>
  <c r="CV72" i="1"/>
  <c r="CW72" i="1"/>
  <c r="KG68" i="1"/>
  <c r="LD68" i="1"/>
  <c r="OA70" i="1"/>
  <c r="CR70" i="1"/>
  <c r="NZ70" i="1"/>
  <c r="CU70" i="1"/>
  <c r="CT70" i="1"/>
  <c r="CS70" i="1"/>
  <c r="OD70" i="1"/>
  <c r="OB70" i="1"/>
  <c r="CW70" i="1"/>
  <c r="CV70" i="1"/>
  <c r="NY70" i="1"/>
  <c r="OC70" i="1"/>
  <c r="KX72" i="1"/>
  <c r="KH72" i="1"/>
  <c r="KG72" i="1"/>
  <c r="LD72" i="1"/>
  <c r="KY72" i="1"/>
  <c r="LC72" i="1"/>
  <c r="LA68" i="1"/>
  <c r="NY68" i="1"/>
  <c r="OC68" i="1"/>
  <c r="OB68" i="1"/>
  <c r="OA68" i="1"/>
  <c r="NZ68" i="1"/>
  <c r="CW68" i="1"/>
  <c r="CT68" i="1"/>
  <c r="OD68" i="1"/>
  <c r="CV68" i="1"/>
  <c r="CU68" i="1"/>
  <c r="CS68" i="1"/>
  <c r="CR68" i="1"/>
  <c r="JF65" i="1"/>
  <c r="KH65" i="1"/>
  <c r="KF65" i="1"/>
  <c r="LD65" i="1"/>
  <c r="LC65" i="1"/>
  <c r="KZ65" i="1"/>
  <c r="KY65" i="1"/>
  <c r="LB65" i="1"/>
  <c r="KI65" i="1"/>
  <c r="LA65" i="1"/>
  <c r="NY65" i="1"/>
  <c r="NZ65" i="1"/>
  <c r="CU65" i="1"/>
  <c r="OC65" i="1"/>
  <c r="OB65" i="1"/>
  <c r="CS65" i="1"/>
  <c r="OA65" i="1"/>
  <c r="CR65" i="1"/>
  <c r="OD65" i="1"/>
  <c r="CV65" i="1"/>
  <c r="CT65" i="1"/>
  <c r="CW65" i="1"/>
  <c r="OA66" i="1"/>
  <c r="CR66" i="1"/>
  <c r="NY66" i="1"/>
  <c r="OD66" i="1"/>
  <c r="CU66" i="1"/>
  <c r="OC66" i="1"/>
  <c r="NZ66" i="1"/>
  <c r="CW66" i="1"/>
  <c r="CV66" i="1"/>
  <c r="OB66" i="1"/>
  <c r="CT66" i="1"/>
  <c r="CS66" i="1"/>
  <c r="KX65" i="1"/>
  <c r="LN22" i="1"/>
  <c r="LN25" i="1" s="1"/>
  <c r="MZ67" i="1"/>
  <c r="LB67" i="1"/>
  <c r="LA67" i="1"/>
  <c r="CM59" i="1"/>
  <c r="KG63" i="1"/>
  <c r="KX63" i="1"/>
  <c r="JF67" i="1"/>
  <c r="LC67" i="1"/>
  <c r="LD67" i="1"/>
  <c r="KF67" i="1"/>
  <c r="KG67" i="1"/>
  <c r="KX67" i="1"/>
  <c r="KH67" i="1"/>
  <c r="KY67" i="1"/>
  <c r="KF63" i="1"/>
  <c r="AP67" i="1"/>
  <c r="KI67" i="1"/>
  <c r="KZ67" i="1"/>
  <c r="CM63" i="1"/>
  <c r="KH63" i="1"/>
  <c r="KY63" i="1"/>
  <c r="AP63" i="1"/>
  <c r="KI63" i="1"/>
  <c r="KZ63" i="1"/>
  <c r="LA63" i="1"/>
  <c r="AL59" i="1"/>
  <c r="JF59" i="1" s="1"/>
  <c r="LB63" i="1"/>
  <c r="JF63" i="1"/>
  <c r="LC63" i="1"/>
  <c r="LD63" i="1"/>
  <c r="BY63" i="1"/>
  <c r="AP59" i="1"/>
  <c r="BY59" i="1"/>
  <c r="LB59" i="1" l="1"/>
  <c r="KH59" i="1"/>
  <c r="LA59" i="1"/>
  <c r="KI59" i="1"/>
  <c r="KY59" i="1"/>
  <c r="KG59" i="1"/>
  <c r="OA67" i="1"/>
  <c r="OC67" i="1"/>
  <c r="OB67" i="1"/>
  <c r="NZ67" i="1"/>
  <c r="CW67" i="1"/>
  <c r="NY67" i="1"/>
  <c r="CV67" i="1"/>
  <c r="CU67" i="1"/>
  <c r="CT67" i="1"/>
  <c r="CS67" i="1"/>
  <c r="CR67" i="1"/>
  <c r="OD67" i="1"/>
  <c r="KF59" i="1"/>
  <c r="LC59" i="1"/>
  <c r="OD63" i="1"/>
  <c r="CT63" i="1"/>
  <c r="OC63" i="1"/>
  <c r="CS63" i="1"/>
  <c r="OB63" i="1"/>
  <c r="CR63" i="1"/>
  <c r="OA63" i="1"/>
  <c r="CU63" i="1"/>
  <c r="NZ63" i="1"/>
  <c r="NY63" i="1"/>
  <c r="CW63" i="1"/>
  <c r="CV63" i="1"/>
  <c r="KZ59" i="1"/>
  <c r="KX59" i="1"/>
  <c r="LD59" i="1"/>
  <c r="OD59" i="1"/>
  <c r="CU59" i="1"/>
  <c r="OC59" i="1"/>
  <c r="CT59" i="1"/>
  <c r="OB59" i="1"/>
  <c r="CS59" i="1"/>
  <c r="OA59" i="1"/>
  <c r="CR59" i="1"/>
  <c r="NZ59" i="1"/>
  <c r="NY59" i="1"/>
  <c r="CV59" i="1"/>
  <c r="CW59" i="1"/>
  <c r="NL5" i="1" l="1"/>
  <c r="NL107" i="1" s="1"/>
  <c r="NM5" i="1"/>
  <c r="NM107" i="1" s="1"/>
  <c r="H68" i="1" l="1"/>
  <c r="H69" i="1" s="1"/>
  <c r="H70" i="1" s="1"/>
  <c r="NL22" i="1"/>
  <c r="NL25" i="1" s="1"/>
  <c r="NM22" i="1"/>
  <c r="NM25" i="1" s="1"/>
  <c r="MM38" i="1"/>
  <c r="MN38" i="1"/>
  <c r="MO38" i="1"/>
  <c r="MP38" i="1"/>
  <c r="MQ38" i="1"/>
  <c r="MR38" i="1"/>
  <c r="LE38" i="1" a="1"/>
  <c r="LE38" i="1" s="1"/>
  <c r="NN5" i="1"/>
  <c r="NN107" i="1" s="1"/>
  <c r="NI5" i="1"/>
  <c r="NI107" i="1" s="1"/>
  <c r="NH5" i="1"/>
  <c r="NH107" i="1" s="1"/>
  <c r="NG5" i="1"/>
  <c r="NG107" i="1" s="1"/>
  <c r="NF5" i="1"/>
  <c r="NF22" i="1" s="1"/>
  <c r="NF25" i="1" s="1"/>
  <c r="NE5" i="1"/>
  <c r="NE107" i="1" s="1"/>
  <c r="CJ38" i="1"/>
  <c r="H71" i="1" l="1"/>
  <c r="NH22" i="1"/>
  <c r="NH25" i="1" s="1"/>
  <c r="NI22" i="1"/>
  <c r="NI25" i="1" s="1"/>
  <c r="NE22" i="1"/>
  <c r="NE25" i="1" s="1"/>
  <c r="NG22" i="1"/>
  <c r="NG25" i="1" s="1"/>
  <c r="NN22" i="1"/>
  <c r="NN25" i="1" s="1"/>
  <c r="NF107" i="1"/>
  <c r="AS56" i="1"/>
  <c r="A56" i="1"/>
  <c r="QH54" i="1"/>
  <c r="QG54" i="1"/>
  <c r="QF54" i="1"/>
  <c r="QE54" i="1"/>
  <c r="QD54" i="1"/>
  <c r="QC54" i="1"/>
  <c r="QB54" i="1"/>
  <c r="QA54" i="1"/>
  <c r="PZ54" i="1"/>
  <c r="PY54" i="1"/>
  <c r="PX54" i="1"/>
  <c r="PW54" i="1"/>
  <c r="PV54" i="1"/>
  <c r="PU54" i="1"/>
  <c r="PT54" i="1"/>
  <c r="PS54" i="1"/>
  <c r="PR54" i="1"/>
  <c r="PQ54" i="1"/>
  <c r="PP54" i="1"/>
  <c r="PO54" i="1"/>
  <c r="PN54" i="1"/>
  <c r="PM54" i="1"/>
  <c r="PL54" i="1"/>
  <c r="PK54" i="1"/>
  <c r="PJ54" i="1"/>
  <c r="PI54" i="1"/>
  <c r="MR54" i="1"/>
  <c r="MQ54" i="1"/>
  <c r="MP54" i="1"/>
  <c r="MO54" i="1"/>
  <c r="MN54" i="1"/>
  <c r="MM54" i="1"/>
  <c r="ME54" i="1"/>
  <c r="MD54" i="1"/>
  <c r="MC54" i="1"/>
  <c r="MB54" i="1"/>
  <c r="KW54" i="1"/>
  <c r="KV54" i="1"/>
  <c r="KU54" i="1"/>
  <c r="KT54" i="1"/>
  <c r="KS54" i="1"/>
  <c r="JJ54" i="1"/>
  <c r="JI54" i="1"/>
  <c r="JG54" i="1"/>
  <c r="JE54" i="1"/>
  <c r="JC54" i="1"/>
  <c r="JB54" i="1"/>
  <c r="IZ54" i="1"/>
  <c r="BJ54" i="1"/>
  <c r="BH54" i="1"/>
  <c r="BG54" i="1"/>
  <c r="BF54" i="1"/>
  <c r="BE54" i="1"/>
  <c r="AO54" i="1"/>
  <c r="AN54" i="1"/>
  <c r="AM54" i="1"/>
  <c r="MZ54" i="1"/>
  <c r="M54" i="1"/>
  <c r="K54" i="1"/>
  <c r="G54" i="1"/>
  <c r="A54" i="1"/>
  <c r="AR53" i="1"/>
  <c r="AS53" i="1" s="1"/>
  <c r="W53" i="1"/>
  <c r="V53" i="1"/>
  <c r="U53" i="1"/>
  <c r="P53" i="1"/>
  <c r="N53" i="1"/>
  <c r="A53" i="1"/>
  <c r="A52" i="1"/>
  <c r="H72" i="1" l="1"/>
  <c r="CM54" i="1"/>
  <c r="AP54" i="1"/>
  <c r="AL54" i="1"/>
  <c r="KZ54" i="1" s="1"/>
  <c r="BY54" i="1"/>
  <c r="H73" i="1" l="1"/>
  <c r="H74" i="1" s="1"/>
  <c r="KG54" i="1"/>
  <c r="KF54" i="1"/>
  <c r="LD54" i="1"/>
  <c r="LA54" i="1"/>
  <c r="KI54" i="1"/>
  <c r="KH54" i="1"/>
  <c r="KY54" i="1"/>
  <c r="LC54" i="1"/>
  <c r="KX54" i="1"/>
  <c r="JF54" i="1"/>
  <c r="OD54" i="1"/>
  <c r="OC54" i="1"/>
  <c r="CT54" i="1"/>
  <c r="OB54" i="1"/>
  <c r="CS54" i="1"/>
  <c r="OA54" i="1"/>
  <c r="CR54" i="1"/>
  <c r="NZ54" i="1"/>
  <c r="CV54" i="1"/>
  <c r="NY54" i="1"/>
  <c r="CW54" i="1"/>
  <c r="CU54" i="1"/>
  <c r="LB54" i="1"/>
  <c r="H75" i="1" l="1"/>
  <c r="M23" i="1"/>
  <c r="K23" i="1"/>
  <c r="L39" i="1"/>
  <c r="L40" i="1" s="1"/>
  <c r="L41" i="1" s="1"/>
  <c r="L42" i="1" s="1"/>
  <c r="BJ38" i="1"/>
  <c r="BI38" i="1"/>
  <c r="BH38" i="1"/>
  <c r="BG38" i="1"/>
  <c r="BF38" i="1"/>
  <c r="BE38" i="1"/>
  <c r="BJ32" i="1"/>
  <c r="BI32" i="1"/>
  <c r="BH32" i="1"/>
  <c r="BG32" i="1"/>
  <c r="BF32" i="1"/>
  <c r="BE32" i="1"/>
  <c r="H76" i="1" l="1"/>
  <c r="KL5" i="1"/>
  <c r="KL107" i="1" s="1"/>
  <c r="KJ5" i="1"/>
  <c r="KJ107" i="1" s="1"/>
  <c r="G8" i="1"/>
  <c r="G9" i="1" s="1"/>
  <c r="G10" i="1" s="1"/>
  <c r="G11" i="1" s="1"/>
  <c r="G12" i="1" s="1"/>
  <c r="G13" i="1" s="1"/>
  <c r="O7" i="1"/>
  <c r="U6" i="1"/>
  <c r="AR31" i="1"/>
  <c r="AS31" i="1" s="1"/>
  <c r="W31" i="1"/>
  <c r="MY55" i="1" s="1"/>
  <c r="X32" i="1"/>
  <c r="EG19" i="1"/>
  <c r="EG55" i="1" s="1"/>
  <c r="EF19" i="1"/>
  <c r="EF55" i="1" s="1"/>
  <c r="EH19" i="1"/>
  <c r="D6" i="6"/>
  <c r="D6" i="7"/>
  <c r="D6" i="8"/>
  <c r="KW29" i="1"/>
  <c r="KV29" i="1"/>
  <c r="KW28" i="1"/>
  <c r="KV28" i="1"/>
  <c r="KW27" i="1"/>
  <c r="KV27" i="1"/>
  <c r="KW26" i="1"/>
  <c r="KV26" i="1"/>
  <c r="KW25" i="1"/>
  <c r="KV25" i="1"/>
  <c r="JH5" i="1"/>
  <c r="JH107" i="1" s="1"/>
  <c r="JE38" i="1"/>
  <c r="JF5" i="1"/>
  <c r="JF107" i="1" s="1"/>
  <c r="DC5" i="1"/>
  <c r="DC107"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107" i="1" s="1"/>
  <c r="AY5" i="1"/>
  <c r="AY107" i="1" s="1"/>
  <c r="N753" i="4"/>
  <c r="H753" i="4"/>
  <c r="N752" i="4"/>
  <c r="H752" i="4"/>
  <c r="N751" i="4"/>
  <c r="H751" i="4"/>
  <c r="N777" i="4"/>
  <c r="H777" i="4"/>
  <c r="N776" i="4"/>
  <c r="I776" i="4"/>
  <c r="H776" i="4"/>
  <c r="N775" i="4"/>
  <c r="H775" i="4"/>
  <c r="N765" i="4"/>
  <c r="H765" i="4"/>
  <c r="N764" i="4"/>
  <c r="I764" i="4"/>
  <c r="H764" i="4"/>
  <c r="N763" i="4"/>
  <c r="H763" i="4"/>
  <c r="KH5" i="1"/>
  <c r="KH107" i="1" s="1"/>
  <c r="KG5" i="1"/>
  <c r="KG107" i="1" s="1"/>
  <c r="KI5" i="1"/>
  <c r="KI107" i="1" s="1"/>
  <c r="KF5" i="1"/>
  <c r="KF107" i="1" s="1"/>
  <c r="EF90" i="1" l="1"/>
  <c r="EF96" i="1"/>
  <c r="EG90" i="1"/>
  <c r="EG96" i="1"/>
  <c r="EG79" i="1"/>
  <c r="EF79" i="1"/>
  <c r="EF74" i="1"/>
  <c r="EG74" i="1"/>
  <c r="EF98" i="1"/>
  <c r="EF97" i="1"/>
  <c r="EF94" i="1"/>
  <c r="EF95" i="1"/>
  <c r="EF93" i="1"/>
  <c r="EF92" i="1"/>
  <c r="EF89" i="1"/>
  <c r="EF91" i="1"/>
  <c r="EF86" i="1"/>
  <c r="EF88" i="1"/>
  <c r="EF87" i="1"/>
  <c r="EF84" i="1"/>
  <c r="EF85" i="1"/>
  <c r="EF82" i="1"/>
  <c r="EF83" i="1"/>
  <c r="EF80" i="1"/>
  <c r="EF81" i="1"/>
  <c r="EF78" i="1"/>
  <c r="EG98" i="1"/>
  <c r="EG97" i="1"/>
  <c r="EG95" i="1"/>
  <c r="EG94" i="1"/>
  <c r="EG88" i="1"/>
  <c r="EG92" i="1"/>
  <c r="EG89" i="1"/>
  <c r="EG93" i="1"/>
  <c r="EG91" i="1"/>
  <c r="EG87" i="1"/>
  <c r="EG86" i="1"/>
  <c r="EG85" i="1"/>
  <c r="EG84" i="1"/>
  <c r="EG83" i="1"/>
  <c r="EG82" i="1"/>
  <c r="EG81" i="1"/>
  <c r="EG80" i="1"/>
  <c r="EG78" i="1"/>
  <c r="H77" i="1"/>
  <c r="EF102" i="1"/>
  <c r="EF64" i="1"/>
  <c r="EG102" i="1"/>
  <c r="EG64" i="1"/>
  <c r="EF76" i="1"/>
  <c r="EF77" i="1"/>
  <c r="EF75" i="1"/>
  <c r="EF73" i="1"/>
  <c r="EG76" i="1"/>
  <c r="EG77" i="1"/>
  <c r="EG75" i="1"/>
  <c r="EG73" i="1"/>
  <c r="EF72" i="1"/>
  <c r="EF71" i="1"/>
  <c r="EF70" i="1"/>
  <c r="EF68" i="1"/>
  <c r="EF69" i="1"/>
  <c r="EG72" i="1"/>
  <c r="EG71" i="1"/>
  <c r="EG70" i="1"/>
  <c r="EG68" i="1"/>
  <c r="EG69" i="1"/>
  <c r="EF66" i="1"/>
  <c r="EF65" i="1"/>
  <c r="EG66" i="1"/>
  <c r="EG65" i="1"/>
  <c r="MY67" i="1"/>
  <c r="EF63" i="1"/>
  <c r="EF67" i="1"/>
  <c r="EG63" i="1"/>
  <c r="EG67" i="1"/>
  <c r="W59" i="1"/>
  <c r="MY59" i="1" s="1"/>
  <c r="MY63" i="1"/>
  <c r="EF54" i="1"/>
  <c r="EF59" i="1"/>
  <c r="EG54" i="1"/>
  <c r="EG59" i="1"/>
  <c r="V31" i="1"/>
  <c r="NA55" i="1" s="1"/>
  <c r="MY54" i="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NA63" i="1" l="1"/>
  <c r="NA67" i="1"/>
  <c r="NA54" i="1"/>
  <c r="V59" i="1"/>
  <c r="NA59" i="1" s="1"/>
  <c r="N31" i="1"/>
  <c r="V32" i="1"/>
  <c r="SR21" i="1" l="1"/>
  <c r="VB21" i="1" s="1"/>
  <c r="SQ21" i="1"/>
  <c r="VA21" i="1" s="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QN21" i="1"/>
  <c r="SX21" i="1" s="1"/>
  <c r="QM21" i="1"/>
  <c r="SW21" i="1" s="1"/>
  <c r="QL21" i="1"/>
  <c r="SV21" i="1" s="1"/>
  <c r="QK21" i="1"/>
  <c r="SU21" i="1" s="1"/>
  <c r="QJ21" i="1"/>
  <c r="ST21" i="1" s="1"/>
  <c r="SR19" i="1"/>
  <c r="SR55" i="1" s="1"/>
  <c r="SQ19" i="1"/>
  <c r="SQ55" i="1" s="1"/>
  <c r="SP19" i="1"/>
  <c r="SP55" i="1" s="1"/>
  <c r="SO19" i="1"/>
  <c r="SO55" i="1" s="1"/>
  <c r="SN19" i="1"/>
  <c r="SN55" i="1" s="1"/>
  <c r="SM19" i="1"/>
  <c r="SM55" i="1" s="1"/>
  <c r="SL19" i="1"/>
  <c r="SL55" i="1" s="1"/>
  <c r="SK19" i="1"/>
  <c r="SK55" i="1" s="1"/>
  <c r="SJ19" i="1"/>
  <c r="SJ55" i="1" s="1"/>
  <c r="SI19" i="1"/>
  <c r="SI55" i="1" s="1"/>
  <c r="SH19" i="1"/>
  <c r="SH55" i="1" s="1"/>
  <c r="SG19" i="1"/>
  <c r="SG55" i="1" s="1"/>
  <c r="SF19" i="1"/>
  <c r="SF55" i="1" s="1"/>
  <c r="SE19" i="1"/>
  <c r="SE55" i="1" s="1"/>
  <c r="SD19" i="1"/>
  <c r="SD55" i="1" s="1"/>
  <c r="SC19" i="1"/>
  <c r="SC55" i="1" s="1"/>
  <c r="SB19" i="1"/>
  <c r="SB55" i="1" s="1"/>
  <c r="SA19" i="1"/>
  <c r="SA55" i="1" s="1"/>
  <c r="RZ19" i="1"/>
  <c r="RZ55" i="1" s="1"/>
  <c r="RY19" i="1"/>
  <c r="RY55" i="1" s="1"/>
  <c r="RX19" i="1"/>
  <c r="RX55" i="1" s="1"/>
  <c r="RW19" i="1"/>
  <c r="RW55" i="1" s="1"/>
  <c r="RV19" i="1"/>
  <c r="RV55" i="1" s="1"/>
  <c r="RU19" i="1"/>
  <c r="RU55" i="1" s="1"/>
  <c r="RT19" i="1"/>
  <c r="RT55" i="1" s="1"/>
  <c r="RS19" i="1"/>
  <c r="RS55" i="1" s="1"/>
  <c r="RR19" i="1"/>
  <c r="RQ19" i="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N55" i="1" s="1"/>
  <c r="QM19" i="1"/>
  <c r="QM55" i="1" s="1"/>
  <c r="QL19" i="1"/>
  <c r="QL55" i="1" s="1"/>
  <c r="QK19" i="1"/>
  <c r="QK55" i="1" s="1"/>
  <c r="QJ19" i="1"/>
  <c r="RS15" i="1"/>
  <c r="UC15" i="1" s="1"/>
  <c r="QN15" i="1"/>
  <c r="SX15" i="1" s="1"/>
  <c r="QM15" i="1"/>
  <c r="SW15" i="1" s="1"/>
  <c r="QL15" i="1"/>
  <c r="SV15" i="1" s="1"/>
  <c r="QK15" i="1"/>
  <c r="SU15" i="1" s="1"/>
  <c r="QJ15" i="1"/>
  <c r="ST15" i="1" s="1"/>
  <c r="UB5" i="1"/>
  <c r="UA5" i="1"/>
  <c r="UA107" i="1" s="1"/>
  <c r="TZ5" i="1"/>
  <c r="TY5" i="1"/>
  <c r="TY107" i="1" s="1"/>
  <c r="TX5" i="1"/>
  <c r="TX107" i="1" s="1"/>
  <c r="TW5" i="1"/>
  <c r="TW107" i="1" s="1"/>
  <c r="RR5" i="1"/>
  <c r="RR107" i="1" s="1"/>
  <c r="RQ5" i="1"/>
  <c r="RQ107" i="1" s="1"/>
  <c r="RP5" i="1"/>
  <c r="RP107" i="1" s="1"/>
  <c r="RO5" i="1"/>
  <c r="RO107" i="1" s="1"/>
  <c r="RN5" i="1"/>
  <c r="RN107" i="1" s="1"/>
  <c r="RM5" i="1"/>
  <c r="RM107" i="1" s="1"/>
  <c r="PH5" i="1"/>
  <c r="PG5" i="1"/>
  <c r="PG107" i="1" s="1"/>
  <c r="PF5" i="1"/>
  <c r="PF107" i="1" s="1"/>
  <c r="PE5" i="1"/>
  <c r="PE107" i="1" s="1"/>
  <c r="PD5" i="1"/>
  <c r="PD107" i="1" s="1"/>
  <c r="OJ21" i="1"/>
  <c r="OJ55" i="1" s="1"/>
  <c r="OI21" i="1"/>
  <c r="OI55" i="1" s="1"/>
  <c r="OH21" i="1"/>
  <c r="OH55" i="1" s="1"/>
  <c r="OG21" i="1"/>
  <c r="OG55" i="1" s="1"/>
  <c r="OF21" i="1"/>
  <c r="OF55" i="1" s="1"/>
  <c r="OJ15" i="1"/>
  <c r="QT15" i="1" s="1"/>
  <c r="TD15" i="1" s="1"/>
  <c r="OI15" i="1"/>
  <c r="QS15" i="1" s="1"/>
  <c r="TC15" i="1" s="1"/>
  <c r="OH15" i="1"/>
  <c r="OG15" i="1"/>
  <c r="OF15" i="1"/>
  <c r="OE21" i="1"/>
  <c r="OE55" i="1" s="1"/>
  <c r="OE15" i="1"/>
  <c r="OD5" i="1"/>
  <c r="OD107"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J15" i="1"/>
  <c r="RT15" i="1" s="1"/>
  <c r="UD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TB5" i="1"/>
  <c r="TA5" i="1"/>
  <c r="SZ5" i="1"/>
  <c r="SY5" i="1"/>
  <c r="SX5" i="1"/>
  <c r="SW5" i="1"/>
  <c r="QR5" i="1"/>
  <c r="QR107" i="1" s="1"/>
  <c r="QQ5" i="1"/>
  <c r="QQ107" i="1" s="1"/>
  <c r="QP5" i="1"/>
  <c r="QP107" i="1" s="1"/>
  <c r="QO5" i="1"/>
  <c r="QO107" i="1" s="1"/>
  <c r="QN5" i="1"/>
  <c r="QN107" i="1" s="1"/>
  <c r="QM5" i="1"/>
  <c r="QM107" i="1" s="1"/>
  <c r="PC5" i="1"/>
  <c r="PB5" i="1"/>
  <c r="PB107" i="1" s="1"/>
  <c r="PA5" i="1"/>
  <c r="OZ5" i="1"/>
  <c r="OY5" i="1"/>
  <c r="OB5" i="1"/>
  <c r="OB107" i="1" s="1"/>
  <c r="QJ55" i="1" l="1"/>
  <c r="QL96" i="1"/>
  <c r="QJ96" i="1"/>
  <c r="QK96" i="1"/>
  <c r="OG90" i="1"/>
  <c r="OG96" i="1"/>
  <c r="RU90" i="1"/>
  <c r="RU96" i="1"/>
  <c r="SC90" i="1"/>
  <c r="SC96" i="1"/>
  <c r="SK90" i="1"/>
  <c r="SK96" i="1"/>
  <c r="OE90" i="1"/>
  <c r="OE96" i="1"/>
  <c r="OH90" i="1"/>
  <c r="OH96" i="1"/>
  <c r="RV90" i="1"/>
  <c r="RV96" i="1"/>
  <c r="SD90" i="1"/>
  <c r="SD96" i="1"/>
  <c r="SL90" i="1"/>
  <c r="SL96" i="1"/>
  <c r="OI90" i="1"/>
  <c r="OI96" i="1"/>
  <c r="RW90" i="1"/>
  <c r="RW96" i="1"/>
  <c r="SE90" i="1"/>
  <c r="SE96" i="1"/>
  <c r="SM90" i="1"/>
  <c r="SM96" i="1"/>
  <c r="SF90" i="1"/>
  <c r="SF96" i="1"/>
  <c r="SN90" i="1"/>
  <c r="SN96" i="1"/>
  <c r="RY90" i="1"/>
  <c r="RY96" i="1"/>
  <c r="SG90" i="1"/>
  <c r="SG96" i="1"/>
  <c r="SO90" i="1"/>
  <c r="SO96" i="1"/>
  <c r="RZ90" i="1"/>
  <c r="RZ96" i="1"/>
  <c r="SH90" i="1"/>
  <c r="SH96" i="1"/>
  <c r="SP90" i="1"/>
  <c r="SP96" i="1"/>
  <c r="OJ90" i="1"/>
  <c r="OJ96" i="1"/>
  <c r="QM96" i="1"/>
  <c r="RS90" i="1"/>
  <c r="RS96" i="1"/>
  <c r="SA90" i="1"/>
  <c r="SA96" i="1"/>
  <c r="SI90" i="1"/>
  <c r="SI96" i="1"/>
  <c r="SQ90" i="1"/>
  <c r="SQ96" i="1"/>
  <c r="RX90" i="1"/>
  <c r="RX96" i="1"/>
  <c r="OF90" i="1"/>
  <c r="OF96" i="1"/>
  <c r="QN90" i="1"/>
  <c r="QN96" i="1"/>
  <c r="RT90" i="1"/>
  <c r="RT96" i="1"/>
  <c r="SB90" i="1"/>
  <c r="SB96" i="1"/>
  <c r="SJ90" i="1"/>
  <c r="SJ96" i="1"/>
  <c r="SR90" i="1"/>
  <c r="SR96" i="1"/>
  <c r="QJ79" i="1"/>
  <c r="QJ90" i="1"/>
  <c r="QK90" i="1"/>
  <c r="QL90" i="1"/>
  <c r="QM90" i="1"/>
  <c r="OG79" i="1"/>
  <c r="RU79" i="1"/>
  <c r="SC79" i="1"/>
  <c r="SK79" i="1"/>
  <c r="SL79" i="1"/>
  <c r="OI79" i="1"/>
  <c r="RW79" i="1"/>
  <c r="SE79" i="1"/>
  <c r="SM79" i="1"/>
  <c r="OE79" i="1"/>
  <c r="OH79" i="1"/>
  <c r="RV79" i="1"/>
  <c r="SD79" i="1"/>
  <c r="OJ79" i="1"/>
  <c r="RX79" i="1"/>
  <c r="SF79" i="1"/>
  <c r="SN79" i="1"/>
  <c r="QK79" i="1"/>
  <c r="RY79" i="1"/>
  <c r="SG79" i="1"/>
  <c r="SO79" i="1"/>
  <c r="QL79" i="1"/>
  <c r="RZ79" i="1"/>
  <c r="SH79" i="1"/>
  <c r="SP79" i="1"/>
  <c r="QM79" i="1"/>
  <c r="RS79" i="1"/>
  <c r="SA79" i="1"/>
  <c r="SI79" i="1"/>
  <c r="SQ79" i="1"/>
  <c r="OF79" i="1"/>
  <c r="QN79" i="1"/>
  <c r="RT79" i="1"/>
  <c r="SB79" i="1"/>
  <c r="SJ79" i="1"/>
  <c r="SR79" i="1"/>
  <c r="QJ74" i="1"/>
  <c r="OG74" i="1"/>
  <c r="RU74" i="1"/>
  <c r="SC74" i="1"/>
  <c r="SK74" i="1"/>
  <c r="RV74" i="1"/>
  <c r="SL74" i="1"/>
  <c r="OI74" i="1"/>
  <c r="RW74" i="1"/>
  <c r="SE74" i="1"/>
  <c r="SM74" i="1"/>
  <c r="OE74" i="1"/>
  <c r="OJ74" i="1"/>
  <c r="RX74" i="1"/>
  <c r="SF74" i="1"/>
  <c r="SN74" i="1"/>
  <c r="QK74" i="1"/>
  <c r="RY74" i="1"/>
  <c r="SG74" i="1"/>
  <c r="SO74" i="1"/>
  <c r="OH74" i="1"/>
  <c r="SD74" i="1"/>
  <c r="QL74" i="1"/>
  <c r="RZ74" i="1"/>
  <c r="SH74" i="1"/>
  <c r="SP74" i="1"/>
  <c r="QM74" i="1"/>
  <c r="RS74" i="1"/>
  <c r="SA74" i="1"/>
  <c r="SI74" i="1"/>
  <c r="SQ74" i="1"/>
  <c r="OF74" i="1"/>
  <c r="QN74" i="1"/>
  <c r="RT74" i="1"/>
  <c r="SB74" i="1"/>
  <c r="SJ74" i="1"/>
  <c r="SR74" i="1"/>
  <c r="SK97" i="1"/>
  <c r="SK98" i="1"/>
  <c r="SK95" i="1"/>
  <c r="SK94" i="1"/>
  <c r="SK93" i="1"/>
  <c r="SK92" i="1"/>
  <c r="SK89" i="1"/>
  <c r="SK91" i="1"/>
  <c r="SK87" i="1"/>
  <c r="SK88" i="1"/>
  <c r="SK86" i="1"/>
  <c r="SK84" i="1"/>
  <c r="SK82" i="1"/>
  <c r="SK78" i="1"/>
  <c r="SK85" i="1"/>
  <c r="SK80" i="1"/>
  <c r="SK81" i="1"/>
  <c r="SK83" i="1"/>
  <c r="OH89" i="1"/>
  <c r="OH87" i="1"/>
  <c r="OH82" i="1"/>
  <c r="OH83" i="1"/>
  <c r="OH84" i="1"/>
  <c r="OH98" i="1"/>
  <c r="OH94" i="1"/>
  <c r="OH92" i="1"/>
  <c r="OH78" i="1"/>
  <c r="OH93" i="1"/>
  <c r="OH85" i="1"/>
  <c r="OH80" i="1"/>
  <c r="OH95" i="1"/>
  <c r="OH81" i="1"/>
  <c r="OH86" i="1"/>
  <c r="OH88" i="1"/>
  <c r="OH91" i="1"/>
  <c r="OH97" i="1"/>
  <c r="RW97" i="1"/>
  <c r="RW94" i="1"/>
  <c r="RW98" i="1"/>
  <c r="RW95" i="1"/>
  <c r="RW92" i="1"/>
  <c r="RW91" i="1"/>
  <c r="RW93" i="1"/>
  <c r="RW89" i="1"/>
  <c r="RW88" i="1"/>
  <c r="RW87" i="1"/>
  <c r="RW85" i="1"/>
  <c r="RW84" i="1"/>
  <c r="RW86" i="1"/>
  <c r="RW80" i="1"/>
  <c r="RW78" i="1"/>
  <c r="RW82" i="1"/>
  <c r="RW81" i="1"/>
  <c r="RW83" i="1"/>
  <c r="SM98" i="1"/>
  <c r="SM97" i="1"/>
  <c r="SM94" i="1"/>
  <c r="SM92" i="1"/>
  <c r="SM95" i="1"/>
  <c r="SM91" i="1"/>
  <c r="SM93" i="1"/>
  <c r="SM89" i="1"/>
  <c r="SM88" i="1"/>
  <c r="SM87" i="1"/>
  <c r="SM84" i="1"/>
  <c r="SM80" i="1"/>
  <c r="SM78" i="1"/>
  <c r="SM86" i="1"/>
  <c r="SM85" i="1"/>
  <c r="SM83" i="1"/>
  <c r="SM81" i="1"/>
  <c r="SM82" i="1"/>
  <c r="OJ84" i="1"/>
  <c r="OJ82" i="1"/>
  <c r="OJ83" i="1"/>
  <c r="OJ89" i="1"/>
  <c r="OJ94" i="1"/>
  <c r="OJ87" i="1"/>
  <c r="OJ98" i="1"/>
  <c r="OJ92" i="1"/>
  <c r="OJ81" i="1"/>
  <c r="OJ91" i="1"/>
  <c r="OJ88" i="1"/>
  <c r="OJ93" i="1"/>
  <c r="OJ80" i="1"/>
  <c r="OJ95" i="1"/>
  <c r="OJ85" i="1"/>
  <c r="OJ86" i="1"/>
  <c r="OJ97" i="1"/>
  <c r="OJ78" i="1"/>
  <c r="SN98" i="1"/>
  <c r="SN95" i="1"/>
  <c r="SN97" i="1"/>
  <c r="SN94" i="1"/>
  <c r="SN93" i="1"/>
  <c r="SN91" i="1"/>
  <c r="SN92" i="1"/>
  <c r="SN85" i="1"/>
  <c r="SN89" i="1"/>
  <c r="SN88" i="1"/>
  <c r="SN86" i="1"/>
  <c r="SN84" i="1"/>
  <c r="SN87" i="1"/>
  <c r="SN83" i="1"/>
  <c r="SN81" i="1"/>
  <c r="SN82" i="1"/>
  <c r="SN80" i="1"/>
  <c r="SN78" i="1"/>
  <c r="QK98" i="1"/>
  <c r="QK97" i="1"/>
  <c r="QK95" i="1"/>
  <c r="QK94" i="1"/>
  <c r="QK92" i="1"/>
  <c r="QK87" i="1"/>
  <c r="QK93" i="1"/>
  <c r="QK89" i="1"/>
  <c r="QK91" i="1"/>
  <c r="QK86" i="1"/>
  <c r="QK88" i="1"/>
  <c r="QK85" i="1"/>
  <c r="QK84" i="1"/>
  <c r="QK82" i="1"/>
  <c r="QK80" i="1"/>
  <c r="QK81" i="1"/>
  <c r="QK83" i="1"/>
  <c r="QK78" i="1"/>
  <c r="RY97" i="1"/>
  <c r="RY98" i="1"/>
  <c r="RY95" i="1"/>
  <c r="RY94" i="1"/>
  <c r="RY92" i="1"/>
  <c r="RY93" i="1"/>
  <c r="RY87" i="1"/>
  <c r="RY88" i="1"/>
  <c r="RY91" i="1"/>
  <c r="RY89" i="1"/>
  <c r="RY86" i="1"/>
  <c r="RY84" i="1"/>
  <c r="RY82" i="1"/>
  <c r="RY85" i="1"/>
  <c r="RY81" i="1"/>
  <c r="RY83" i="1"/>
  <c r="RY80" i="1"/>
  <c r="RY78" i="1"/>
  <c r="SG97" i="1"/>
  <c r="SG98" i="1"/>
  <c r="SG95" i="1"/>
  <c r="SG94" i="1"/>
  <c r="SG92" i="1"/>
  <c r="SG93" i="1"/>
  <c r="SG87" i="1"/>
  <c r="SG88" i="1"/>
  <c r="SG89" i="1"/>
  <c r="SG91" i="1"/>
  <c r="SG86" i="1"/>
  <c r="SG85" i="1"/>
  <c r="SG83" i="1"/>
  <c r="SG82" i="1"/>
  <c r="SG80" i="1"/>
  <c r="SG81" i="1"/>
  <c r="SG78" i="1"/>
  <c r="SG84" i="1"/>
  <c r="SO97" i="1"/>
  <c r="SO98" i="1"/>
  <c r="SO95" i="1"/>
  <c r="SO94" i="1"/>
  <c r="SO92" i="1"/>
  <c r="SO93" i="1"/>
  <c r="SO91" i="1"/>
  <c r="SO87" i="1"/>
  <c r="SO88" i="1"/>
  <c r="SO89" i="1"/>
  <c r="SO86" i="1"/>
  <c r="SO84" i="1"/>
  <c r="SO82" i="1"/>
  <c r="SO83" i="1"/>
  <c r="SO85" i="1"/>
  <c r="SO80" i="1"/>
  <c r="SO81" i="1"/>
  <c r="SO78" i="1"/>
  <c r="OG98" i="1"/>
  <c r="OG84" i="1"/>
  <c r="OG83" i="1"/>
  <c r="OG82" i="1"/>
  <c r="OG87" i="1"/>
  <c r="OG94" i="1"/>
  <c r="OG89" i="1"/>
  <c r="OG85" i="1"/>
  <c r="OG86" i="1"/>
  <c r="OG88" i="1"/>
  <c r="OG80" i="1"/>
  <c r="OG95" i="1"/>
  <c r="OG92" i="1"/>
  <c r="OG91" i="1"/>
  <c r="OG81" i="1"/>
  <c r="OG97" i="1"/>
  <c r="OG78" i="1"/>
  <c r="OG93" i="1"/>
  <c r="RU97" i="1"/>
  <c r="RU98" i="1"/>
  <c r="RU95" i="1"/>
  <c r="RU94" i="1"/>
  <c r="RU93" i="1"/>
  <c r="RU89" i="1"/>
  <c r="RU92" i="1"/>
  <c r="RU88" i="1"/>
  <c r="RU91" i="1"/>
  <c r="RU84" i="1"/>
  <c r="RU87" i="1"/>
  <c r="RU85" i="1"/>
  <c r="RU86" i="1"/>
  <c r="RU83" i="1"/>
  <c r="RU80" i="1"/>
  <c r="RU82" i="1"/>
  <c r="RU81" i="1"/>
  <c r="RU78" i="1"/>
  <c r="RV98" i="1"/>
  <c r="RV97" i="1"/>
  <c r="RV95" i="1"/>
  <c r="RV94" i="1"/>
  <c r="RV92" i="1"/>
  <c r="RV93" i="1"/>
  <c r="RV91" i="1"/>
  <c r="RV89" i="1"/>
  <c r="RV86" i="1"/>
  <c r="RV88" i="1"/>
  <c r="RV87" i="1"/>
  <c r="RV83" i="1"/>
  <c r="RV85" i="1"/>
  <c r="RV84" i="1"/>
  <c r="RV80" i="1"/>
  <c r="RV82" i="1"/>
  <c r="RV81" i="1"/>
  <c r="RV78" i="1"/>
  <c r="SL98" i="1"/>
  <c r="SL97" i="1"/>
  <c r="SL95" i="1"/>
  <c r="SL94" i="1"/>
  <c r="SL93" i="1"/>
  <c r="SL92" i="1"/>
  <c r="SL91" i="1"/>
  <c r="SL87" i="1"/>
  <c r="SL89" i="1"/>
  <c r="SL88" i="1"/>
  <c r="SL85" i="1"/>
  <c r="SL86" i="1"/>
  <c r="SL84" i="1"/>
  <c r="SL78" i="1"/>
  <c r="SL80" i="1"/>
  <c r="SL83" i="1"/>
  <c r="SL81" i="1"/>
  <c r="SL82" i="1"/>
  <c r="OI82" i="1"/>
  <c r="OI83" i="1"/>
  <c r="OI84" i="1"/>
  <c r="OI87" i="1"/>
  <c r="OI89" i="1"/>
  <c r="OI98" i="1"/>
  <c r="OI94" i="1"/>
  <c r="OI88" i="1"/>
  <c r="OI92" i="1"/>
  <c r="OI91" i="1"/>
  <c r="OI97" i="1"/>
  <c r="OI86" i="1"/>
  <c r="OI80" i="1"/>
  <c r="OI81" i="1"/>
  <c r="OI85" i="1"/>
  <c r="OI78" i="1"/>
  <c r="OI95" i="1"/>
  <c r="OI93" i="1"/>
  <c r="SE98" i="1"/>
  <c r="SE97" i="1"/>
  <c r="SE94" i="1"/>
  <c r="SE95" i="1"/>
  <c r="SE92" i="1"/>
  <c r="SE93" i="1"/>
  <c r="SE91" i="1"/>
  <c r="SE89" i="1"/>
  <c r="SE88" i="1"/>
  <c r="SE84" i="1"/>
  <c r="SE85" i="1"/>
  <c r="SE86" i="1"/>
  <c r="SE83" i="1"/>
  <c r="SE80" i="1"/>
  <c r="SE78" i="1"/>
  <c r="SE87" i="1"/>
  <c r="SE82" i="1"/>
  <c r="SE81" i="1"/>
  <c r="QJ98" i="1"/>
  <c r="QJ95" i="1"/>
  <c r="QJ97" i="1"/>
  <c r="QJ94" i="1"/>
  <c r="QJ93" i="1"/>
  <c r="QJ92" i="1"/>
  <c r="QJ91" i="1"/>
  <c r="QJ89" i="1"/>
  <c r="QJ88" i="1"/>
  <c r="QJ87" i="1"/>
  <c r="QJ83" i="1"/>
  <c r="QJ84" i="1"/>
  <c r="QJ81" i="1"/>
  <c r="QJ82" i="1"/>
  <c r="QJ86" i="1"/>
  <c r="QJ85" i="1"/>
  <c r="QJ78" i="1"/>
  <c r="QJ80" i="1"/>
  <c r="RX97" i="1"/>
  <c r="RX95" i="1"/>
  <c r="RX98" i="1"/>
  <c r="RX93" i="1"/>
  <c r="RX94" i="1"/>
  <c r="RX92" i="1"/>
  <c r="RX91" i="1"/>
  <c r="RX89" i="1"/>
  <c r="RX85" i="1"/>
  <c r="RX88" i="1"/>
  <c r="RX83" i="1"/>
  <c r="RX87" i="1"/>
  <c r="RX81" i="1"/>
  <c r="RX86" i="1"/>
  <c r="RX84" i="1"/>
  <c r="RX82" i="1"/>
  <c r="RX80" i="1"/>
  <c r="RX78" i="1"/>
  <c r="SF98" i="1"/>
  <c r="SF97" i="1"/>
  <c r="SF95" i="1"/>
  <c r="SF93" i="1"/>
  <c r="SF92" i="1"/>
  <c r="SF94" i="1"/>
  <c r="SF88" i="1"/>
  <c r="SF89" i="1"/>
  <c r="SF85" i="1"/>
  <c r="SF91" i="1"/>
  <c r="SF87" i="1"/>
  <c r="SF86" i="1"/>
  <c r="SF83" i="1"/>
  <c r="SF81" i="1"/>
  <c r="SF82" i="1"/>
  <c r="SF80" i="1"/>
  <c r="SF78" i="1"/>
  <c r="SF84" i="1"/>
  <c r="QL97" i="1"/>
  <c r="QL98" i="1"/>
  <c r="QL95" i="1"/>
  <c r="QL94" i="1"/>
  <c r="QL92" i="1"/>
  <c r="QL93" i="1"/>
  <c r="QL88" i="1"/>
  <c r="QL91" i="1"/>
  <c r="QL86" i="1"/>
  <c r="QL87" i="1"/>
  <c r="QL89" i="1"/>
  <c r="QL84" i="1"/>
  <c r="QL85" i="1"/>
  <c r="QL80" i="1"/>
  <c r="QL81" i="1"/>
  <c r="QL83" i="1"/>
  <c r="QL82" i="1"/>
  <c r="QL78" i="1"/>
  <c r="RZ97" i="1"/>
  <c r="RZ98" i="1"/>
  <c r="RZ95" i="1"/>
  <c r="RZ94" i="1"/>
  <c r="RZ93" i="1"/>
  <c r="RZ92" i="1"/>
  <c r="RZ88" i="1"/>
  <c r="RZ86" i="1"/>
  <c r="RZ87" i="1"/>
  <c r="RZ91" i="1"/>
  <c r="RZ89" i="1"/>
  <c r="RZ85" i="1"/>
  <c r="RZ84" i="1"/>
  <c r="RZ82" i="1"/>
  <c r="RZ81" i="1"/>
  <c r="RZ78" i="1"/>
  <c r="RZ83" i="1"/>
  <c r="RZ80" i="1"/>
  <c r="SH97" i="1"/>
  <c r="SH98" i="1"/>
  <c r="SH95" i="1"/>
  <c r="SH94" i="1"/>
  <c r="SH92" i="1"/>
  <c r="SH93" i="1"/>
  <c r="SH88" i="1"/>
  <c r="SH91" i="1"/>
  <c r="SH86" i="1"/>
  <c r="SH89" i="1"/>
  <c r="SH87" i="1"/>
  <c r="SH83" i="1"/>
  <c r="SH81" i="1"/>
  <c r="SH82" i="1"/>
  <c r="SH84" i="1"/>
  <c r="SH80" i="1"/>
  <c r="SH85" i="1"/>
  <c r="SH78" i="1"/>
  <c r="SP97" i="1"/>
  <c r="SP98" i="1"/>
  <c r="SP95" i="1"/>
  <c r="SP94" i="1"/>
  <c r="SP93" i="1"/>
  <c r="SP92" i="1"/>
  <c r="SP88" i="1"/>
  <c r="SP91" i="1"/>
  <c r="SP89" i="1"/>
  <c r="SP86" i="1"/>
  <c r="SP85" i="1"/>
  <c r="SP87" i="1"/>
  <c r="SP84" i="1"/>
  <c r="SP83" i="1"/>
  <c r="SP80" i="1"/>
  <c r="SP81" i="1"/>
  <c r="SP82" i="1"/>
  <c r="SP78" i="1"/>
  <c r="OE87" i="1"/>
  <c r="OE89" i="1"/>
  <c r="OE83" i="1"/>
  <c r="OE84" i="1"/>
  <c r="OE82" i="1"/>
  <c r="OE94" i="1"/>
  <c r="OE98" i="1"/>
  <c r="OE81" i="1"/>
  <c r="OE91" i="1"/>
  <c r="OE97" i="1"/>
  <c r="OE86" i="1"/>
  <c r="OE88" i="1"/>
  <c r="OE78" i="1"/>
  <c r="OE80" i="1"/>
  <c r="OE95" i="1"/>
  <c r="OE93" i="1"/>
  <c r="OE92" i="1"/>
  <c r="OE85" i="1"/>
  <c r="SD98" i="1"/>
  <c r="SD95" i="1"/>
  <c r="SD97" i="1"/>
  <c r="SD94" i="1"/>
  <c r="SD93" i="1"/>
  <c r="SD92" i="1"/>
  <c r="SD91" i="1"/>
  <c r="SD89" i="1"/>
  <c r="SD86" i="1"/>
  <c r="SD88" i="1"/>
  <c r="SD87" i="1"/>
  <c r="SD85" i="1"/>
  <c r="SD84" i="1"/>
  <c r="SD83" i="1"/>
  <c r="SD80" i="1"/>
  <c r="SD82" i="1"/>
  <c r="SD81" i="1"/>
  <c r="SD78" i="1"/>
  <c r="QM98" i="1"/>
  <c r="QM95" i="1"/>
  <c r="QM97" i="1"/>
  <c r="QM94" i="1"/>
  <c r="QM93" i="1"/>
  <c r="QM88" i="1"/>
  <c r="QM91" i="1"/>
  <c r="QM89" i="1"/>
  <c r="QM92" i="1"/>
  <c r="QM83" i="1"/>
  <c r="QM87" i="1"/>
  <c r="QM86" i="1"/>
  <c r="QM85" i="1"/>
  <c r="QM84" i="1"/>
  <c r="QM80" i="1"/>
  <c r="QM81" i="1"/>
  <c r="QM78" i="1"/>
  <c r="QM82" i="1"/>
  <c r="RS98" i="1"/>
  <c r="RS95" i="1"/>
  <c r="RS97" i="1"/>
  <c r="RS93" i="1"/>
  <c r="RS92" i="1"/>
  <c r="RS94" i="1"/>
  <c r="RS88" i="1"/>
  <c r="RS91" i="1"/>
  <c r="RS89" i="1"/>
  <c r="RS87" i="1"/>
  <c r="RS83" i="1"/>
  <c r="RS86" i="1"/>
  <c r="RS85" i="1"/>
  <c r="RS84" i="1"/>
  <c r="RS78" i="1"/>
  <c r="RS82" i="1"/>
  <c r="RS81" i="1"/>
  <c r="RS80" i="1"/>
  <c r="SA98" i="1"/>
  <c r="SA97" i="1"/>
  <c r="SA95" i="1"/>
  <c r="SA94" i="1"/>
  <c r="SA93" i="1"/>
  <c r="SA91" i="1"/>
  <c r="SA92" i="1"/>
  <c r="SA88" i="1"/>
  <c r="SA89" i="1"/>
  <c r="SA87" i="1"/>
  <c r="SA86" i="1"/>
  <c r="SA85" i="1"/>
  <c r="SA83" i="1"/>
  <c r="SA84" i="1"/>
  <c r="SA82" i="1"/>
  <c r="SA81" i="1"/>
  <c r="SA78" i="1"/>
  <c r="SA80" i="1"/>
  <c r="SI98" i="1"/>
  <c r="SI95" i="1"/>
  <c r="SI97" i="1"/>
  <c r="SI94" i="1"/>
  <c r="SI93" i="1"/>
  <c r="SI88" i="1"/>
  <c r="SI89" i="1"/>
  <c r="SI92" i="1"/>
  <c r="SI91" i="1"/>
  <c r="SI86" i="1"/>
  <c r="SI85" i="1"/>
  <c r="SI83" i="1"/>
  <c r="SI87" i="1"/>
  <c r="SI84" i="1"/>
  <c r="SI81" i="1"/>
  <c r="SI82" i="1"/>
  <c r="SI78" i="1"/>
  <c r="SI80" i="1"/>
  <c r="SQ98" i="1"/>
  <c r="SQ97" i="1"/>
  <c r="SQ95" i="1"/>
  <c r="SQ92" i="1"/>
  <c r="SQ94" i="1"/>
  <c r="SQ93" i="1"/>
  <c r="SQ88" i="1"/>
  <c r="SQ89" i="1"/>
  <c r="SQ91" i="1"/>
  <c r="SQ87" i="1"/>
  <c r="SQ83" i="1"/>
  <c r="SQ86" i="1"/>
  <c r="SQ84" i="1"/>
  <c r="SQ85" i="1"/>
  <c r="SQ81" i="1"/>
  <c r="SQ82" i="1"/>
  <c r="SQ80" i="1"/>
  <c r="SQ78" i="1"/>
  <c r="SC97" i="1"/>
  <c r="SC98" i="1"/>
  <c r="SC95" i="1"/>
  <c r="SC94" i="1"/>
  <c r="SC93" i="1"/>
  <c r="SC92" i="1"/>
  <c r="SC89" i="1"/>
  <c r="SC91" i="1"/>
  <c r="SC87" i="1"/>
  <c r="SC88" i="1"/>
  <c r="SC85" i="1"/>
  <c r="SC84" i="1"/>
  <c r="SC86" i="1"/>
  <c r="SC78" i="1"/>
  <c r="SC80" i="1"/>
  <c r="SC83" i="1"/>
  <c r="SC82" i="1"/>
  <c r="SC81" i="1"/>
  <c r="OF89" i="1"/>
  <c r="OF87" i="1"/>
  <c r="OF84" i="1"/>
  <c r="OF83" i="1"/>
  <c r="OF82" i="1"/>
  <c r="OF98" i="1"/>
  <c r="OF94" i="1"/>
  <c r="OF81" i="1"/>
  <c r="OF86" i="1"/>
  <c r="OF88" i="1"/>
  <c r="OF92" i="1"/>
  <c r="OF78" i="1"/>
  <c r="OF80" i="1"/>
  <c r="OF93" i="1"/>
  <c r="OF85" i="1"/>
  <c r="OF97" i="1"/>
  <c r="OF95" i="1"/>
  <c r="OF91" i="1"/>
  <c r="QN98" i="1"/>
  <c r="QN95" i="1"/>
  <c r="QN97" i="1"/>
  <c r="QN94" i="1"/>
  <c r="QN92" i="1"/>
  <c r="QN93" i="1"/>
  <c r="QN91" i="1"/>
  <c r="QN89" i="1"/>
  <c r="QN88" i="1"/>
  <c r="QN87" i="1"/>
  <c r="QN86" i="1"/>
  <c r="QN85" i="1"/>
  <c r="QN83" i="1"/>
  <c r="QN84" i="1"/>
  <c r="QN81" i="1"/>
  <c r="QN82" i="1"/>
  <c r="QN78" i="1"/>
  <c r="QN80" i="1"/>
  <c r="RT98" i="1"/>
  <c r="RT97" i="1"/>
  <c r="RT95" i="1"/>
  <c r="RT94" i="1"/>
  <c r="RT93" i="1"/>
  <c r="RT91" i="1"/>
  <c r="RT89" i="1"/>
  <c r="RT92" i="1"/>
  <c r="RT87" i="1"/>
  <c r="RT86" i="1"/>
  <c r="RT85" i="1"/>
  <c r="RT88" i="1"/>
  <c r="RT83" i="1"/>
  <c r="RT84" i="1"/>
  <c r="RT78" i="1"/>
  <c r="RT80" i="1"/>
  <c r="RT82" i="1"/>
  <c r="RT81" i="1"/>
  <c r="SB98" i="1"/>
  <c r="SB95" i="1"/>
  <c r="SB94" i="1"/>
  <c r="SB93" i="1"/>
  <c r="SB97" i="1"/>
  <c r="SB92" i="1"/>
  <c r="SB89" i="1"/>
  <c r="SB91" i="1"/>
  <c r="SB88" i="1"/>
  <c r="SB87" i="1"/>
  <c r="SB84" i="1"/>
  <c r="SB85" i="1"/>
  <c r="SB86" i="1"/>
  <c r="SB78" i="1"/>
  <c r="SB83" i="1"/>
  <c r="SB80" i="1"/>
  <c r="SB81" i="1"/>
  <c r="SB82" i="1"/>
  <c r="SJ98" i="1"/>
  <c r="SJ97" i="1"/>
  <c r="SJ95" i="1"/>
  <c r="SJ93" i="1"/>
  <c r="SJ94" i="1"/>
  <c r="SJ91" i="1"/>
  <c r="SJ89" i="1"/>
  <c r="SJ92" i="1"/>
  <c r="SJ87" i="1"/>
  <c r="SJ85" i="1"/>
  <c r="SJ88" i="1"/>
  <c r="SJ86" i="1"/>
  <c r="SJ84" i="1"/>
  <c r="SJ83" i="1"/>
  <c r="SJ81" i="1"/>
  <c r="SJ82" i="1"/>
  <c r="SJ78" i="1"/>
  <c r="SJ80" i="1"/>
  <c r="SR98" i="1"/>
  <c r="SR95" i="1"/>
  <c r="SR97" i="1"/>
  <c r="SR94" i="1"/>
  <c r="SR93" i="1"/>
  <c r="SR89" i="1"/>
  <c r="SR91" i="1"/>
  <c r="SR92" i="1"/>
  <c r="SR88" i="1"/>
  <c r="SR86" i="1"/>
  <c r="SR87" i="1"/>
  <c r="SR85" i="1"/>
  <c r="SR83" i="1"/>
  <c r="SR81" i="1"/>
  <c r="SR78" i="1"/>
  <c r="SR82" i="1"/>
  <c r="SR84" i="1"/>
  <c r="SR80" i="1"/>
  <c r="OG102" i="1"/>
  <c r="OG64" i="1"/>
  <c r="OI102" i="1"/>
  <c r="OI64" i="1"/>
  <c r="RW102" i="1"/>
  <c r="RW64" i="1"/>
  <c r="SE102" i="1"/>
  <c r="SE64" i="1"/>
  <c r="SM102" i="1"/>
  <c r="SM64" i="1"/>
  <c r="SK102" i="1"/>
  <c r="SK64" i="1"/>
  <c r="RV102" i="1"/>
  <c r="RV64" i="1"/>
  <c r="OJ102" i="1"/>
  <c r="OJ64" i="1"/>
  <c r="QJ64" i="1"/>
  <c r="RX102" i="1"/>
  <c r="RX64" i="1"/>
  <c r="SF102" i="1"/>
  <c r="SF64" i="1"/>
  <c r="SN102" i="1"/>
  <c r="SN64" i="1"/>
  <c r="OH102" i="1"/>
  <c r="OH64" i="1"/>
  <c r="QK64" i="1"/>
  <c r="RY102" i="1"/>
  <c r="RY64" i="1"/>
  <c r="SG102" i="1"/>
  <c r="SG64" i="1"/>
  <c r="SO102" i="1"/>
  <c r="SO64" i="1"/>
  <c r="RU102" i="1"/>
  <c r="RU64" i="1"/>
  <c r="SC102" i="1"/>
  <c r="SC64" i="1"/>
  <c r="OE102" i="1"/>
  <c r="OE64" i="1"/>
  <c r="SD102" i="1"/>
  <c r="SD64" i="1"/>
  <c r="SL102" i="1"/>
  <c r="SL64" i="1"/>
  <c r="QL64" i="1"/>
  <c r="RZ102" i="1"/>
  <c r="RZ64" i="1"/>
  <c r="SH102" i="1"/>
  <c r="SH64" i="1"/>
  <c r="SP102" i="1"/>
  <c r="SP64" i="1"/>
  <c r="QM64" i="1"/>
  <c r="RS102" i="1"/>
  <c r="RS64" i="1"/>
  <c r="SA102" i="1"/>
  <c r="SA64" i="1"/>
  <c r="SI102" i="1"/>
  <c r="SI64" i="1"/>
  <c r="SQ102" i="1"/>
  <c r="SQ64" i="1"/>
  <c r="OF102" i="1"/>
  <c r="OF64" i="1"/>
  <c r="QN64" i="1"/>
  <c r="RT102" i="1"/>
  <c r="RT64" i="1"/>
  <c r="SB102" i="1"/>
  <c r="SB64" i="1"/>
  <c r="SJ102" i="1"/>
  <c r="SJ64" i="1"/>
  <c r="SR102" i="1"/>
  <c r="SR64" i="1"/>
  <c r="QM102" i="1"/>
  <c r="QN102" i="1"/>
  <c r="QJ102" i="1"/>
  <c r="QK102" i="1"/>
  <c r="QL102" i="1"/>
  <c r="OF73" i="1"/>
  <c r="OF76" i="1"/>
  <c r="OF77" i="1"/>
  <c r="OF75" i="1"/>
  <c r="QN77" i="1"/>
  <c r="QN76" i="1"/>
  <c r="QN73" i="1"/>
  <c r="QN75" i="1"/>
  <c r="RT77" i="1"/>
  <c r="RT75" i="1"/>
  <c r="RT73" i="1"/>
  <c r="RT76" i="1"/>
  <c r="SB77" i="1"/>
  <c r="SB76" i="1"/>
  <c r="SB73" i="1"/>
  <c r="SB75" i="1"/>
  <c r="SJ77" i="1"/>
  <c r="SJ76" i="1"/>
  <c r="SJ75" i="1"/>
  <c r="SJ73" i="1"/>
  <c r="SR77" i="1"/>
  <c r="SR75" i="1"/>
  <c r="SR76" i="1"/>
  <c r="SR73" i="1"/>
  <c r="SC77" i="1"/>
  <c r="SC76" i="1"/>
  <c r="SC73" i="1"/>
  <c r="SC75" i="1"/>
  <c r="OI76" i="1"/>
  <c r="OI77" i="1"/>
  <c r="OI73" i="1"/>
  <c r="OI75" i="1"/>
  <c r="RW77" i="1"/>
  <c r="RW76" i="1"/>
  <c r="RW73" i="1"/>
  <c r="RW75" i="1"/>
  <c r="OJ76" i="1"/>
  <c r="OJ77" i="1"/>
  <c r="OJ73" i="1"/>
  <c r="OJ75" i="1"/>
  <c r="QJ77" i="1"/>
  <c r="QJ76" i="1"/>
  <c r="QJ75" i="1"/>
  <c r="QJ73" i="1"/>
  <c r="RX77" i="1"/>
  <c r="RX76" i="1"/>
  <c r="RX75" i="1"/>
  <c r="RX73" i="1"/>
  <c r="SF77" i="1"/>
  <c r="SF76" i="1"/>
  <c r="SF75" i="1"/>
  <c r="SF73" i="1"/>
  <c r="SN77" i="1"/>
  <c r="SN76" i="1"/>
  <c r="SN75" i="1"/>
  <c r="SN73" i="1"/>
  <c r="OG77" i="1"/>
  <c r="OG76" i="1"/>
  <c r="OG73" i="1"/>
  <c r="OG75" i="1"/>
  <c r="RU77" i="1"/>
  <c r="RU75" i="1"/>
  <c r="RU73" i="1"/>
  <c r="RU76" i="1"/>
  <c r="SK77" i="1"/>
  <c r="SK76" i="1"/>
  <c r="SK75" i="1"/>
  <c r="SK73" i="1"/>
  <c r="OE77" i="1"/>
  <c r="OE73" i="1"/>
  <c r="OE76" i="1"/>
  <c r="OE75" i="1"/>
  <c r="OH73" i="1"/>
  <c r="OH77" i="1"/>
  <c r="OH76" i="1"/>
  <c r="OH75" i="1"/>
  <c r="RV77" i="1"/>
  <c r="RV76" i="1"/>
  <c r="RV75" i="1"/>
  <c r="RV73" i="1"/>
  <c r="SD76" i="1"/>
  <c r="SD77" i="1"/>
  <c r="SD75" i="1"/>
  <c r="SD73" i="1"/>
  <c r="SL76" i="1"/>
  <c r="SL75" i="1"/>
  <c r="SL73" i="1"/>
  <c r="SL77" i="1"/>
  <c r="SE77" i="1"/>
  <c r="SE76" i="1"/>
  <c r="SE73" i="1"/>
  <c r="SE75" i="1"/>
  <c r="SM77" i="1"/>
  <c r="SM76" i="1"/>
  <c r="SM75" i="1"/>
  <c r="SM73" i="1"/>
  <c r="QK77" i="1"/>
  <c r="QK76" i="1"/>
  <c r="QK75" i="1"/>
  <c r="QK73" i="1"/>
  <c r="RY76" i="1"/>
  <c r="RY77" i="1"/>
  <c r="RY75" i="1"/>
  <c r="RY73" i="1"/>
  <c r="SG76" i="1"/>
  <c r="SG77" i="1"/>
  <c r="SG75" i="1"/>
  <c r="SG73" i="1"/>
  <c r="SO77" i="1"/>
  <c r="SO76" i="1"/>
  <c r="SO75" i="1"/>
  <c r="SO73" i="1"/>
  <c r="QL77" i="1"/>
  <c r="QL75" i="1"/>
  <c r="QL76" i="1"/>
  <c r="QL73" i="1"/>
  <c r="RZ77" i="1"/>
  <c r="RZ75" i="1"/>
  <c r="RZ76" i="1"/>
  <c r="RZ73" i="1"/>
  <c r="SH77" i="1"/>
  <c r="SH76" i="1"/>
  <c r="SH75" i="1"/>
  <c r="SH73" i="1"/>
  <c r="SP76" i="1"/>
  <c r="SP75" i="1"/>
  <c r="SP77" i="1"/>
  <c r="SP73" i="1"/>
  <c r="QM77" i="1"/>
  <c r="QM75" i="1"/>
  <c r="QM76" i="1"/>
  <c r="QM73" i="1"/>
  <c r="RS77" i="1"/>
  <c r="RS76" i="1"/>
  <c r="RS75" i="1"/>
  <c r="RS73" i="1"/>
  <c r="SA77" i="1"/>
  <c r="SA75" i="1"/>
  <c r="SA76" i="1"/>
  <c r="SA73" i="1"/>
  <c r="SI77" i="1"/>
  <c r="SI76" i="1"/>
  <c r="SI75" i="1"/>
  <c r="SI73" i="1"/>
  <c r="SQ77" i="1"/>
  <c r="SQ75" i="1"/>
  <c r="SQ76" i="1"/>
  <c r="SQ73" i="1"/>
  <c r="OE71" i="1"/>
  <c r="OE69" i="1"/>
  <c r="OE70" i="1"/>
  <c r="OE68" i="1"/>
  <c r="OE72" i="1"/>
  <c r="OH71" i="1"/>
  <c r="OH69" i="1"/>
  <c r="OH70" i="1"/>
  <c r="OH72" i="1"/>
  <c r="OH68" i="1"/>
  <c r="OI69" i="1"/>
  <c r="OI71" i="1"/>
  <c r="OI70" i="1"/>
  <c r="OI68" i="1"/>
  <c r="OI72" i="1"/>
  <c r="RW71" i="1"/>
  <c r="RW72" i="1"/>
  <c r="RW69" i="1"/>
  <c r="RW70" i="1"/>
  <c r="RW68" i="1"/>
  <c r="SE71" i="1"/>
  <c r="SE72" i="1"/>
  <c r="SE69" i="1"/>
  <c r="SE70" i="1"/>
  <c r="SE68" i="1"/>
  <c r="SM71" i="1"/>
  <c r="SM72" i="1"/>
  <c r="SM70" i="1"/>
  <c r="SM69" i="1"/>
  <c r="SM68" i="1"/>
  <c r="OJ71" i="1"/>
  <c r="OJ69" i="1"/>
  <c r="OJ72" i="1"/>
  <c r="OJ68" i="1"/>
  <c r="OJ70" i="1"/>
  <c r="QJ71" i="1"/>
  <c r="QJ69" i="1"/>
  <c r="QJ70" i="1"/>
  <c r="QJ68" i="1"/>
  <c r="QJ72" i="1"/>
  <c r="RX71" i="1"/>
  <c r="RX72" i="1"/>
  <c r="RX69" i="1"/>
  <c r="RX68" i="1"/>
  <c r="RX70" i="1"/>
  <c r="SF71" i="1"/>
  <c r="SF72" i="1"/>
  <c r="SF69" i="1"/>
  <c r="SF68" i="1"/>
  <c r="SF70" i="1"/>
  <c r="SN71" i="1"/>
  <c r="SN72" i="1"/>
  <c r="SN69" i="1"/>
  <c r="SN68" i="1"/>
  <c r="SN70" i="1"/>
  <c r="SB72" i="1"/>
  <c r="SB71" i="1"/>
  <c r="SB70" i="1"/>
  <c r="SB69" i="1"/>
  <c r="SB68" i="1"/>
  <c r="SR72" i="1"/>
  <c r="SR71" i="1"/>
  <c r="SR70" i="1"/>
  <c r="SR68" i="1"/>
  <c r="SR69" i="1"/>
  <c r="SC72" i="1"/>
  <c r="SC71" i="1"/>
  <c r="SC70" i="1"/>
  <c r="SC69" i="1"/>
  <c r="SC68" i="1"/>
  <c r="SD72" i="1"/>
  <c r="SD71" i="1"/>
  <c r="SD69" i="1"/>
  <c r="SD68" i="1"/>
  <c r="SD70" i="1"/>
  <c r="QK71" i="1"/>
  <c r="QK72" i="1"/>
  <c r="QK69" i="1"/>
  <c r="QK70" i="1"/>
  <c r="QK68" i="1"/>
  <c r="RY71" i="1"/>
  <c r="RY72" i="1"/>
  <c r="RY69" i="1"/>
  <c r="RY68" i="1"/>
  <c r="RY70" i="1"/>
  <c r="SG71" i="1"/>
  <c r="SG72" i="1"/>
  <c r="SG69" i="1"/>
  <c r="SG68" i="1"/>
  <c r="SG70" i="1"/>
  <c r="SO71" i="1"/>
  <c r="SO72" i="1"/>
  <c r="SO69" i="1"/>
  <c r="SO68" i="1"/>
  <c r="SO70" i="1"/>
  <c r="OF69" i="1"/>
  <c r="OF71" i="1"/>
  <c r="OF72" i="1"/>
  <c r="OF70" i="1"/>
  <c r="OF68" i="1"/>
  <c r="QN72" i="1"/>
  <c r="QN71" i="1"/>
  <c r="QN70" i="1"/>
  <c r="QN68" i="1"/>
  <c r="QN69" i="1"/>
  <c r="RT71" i="1"/>
  <c r="RT70" i="1"/>
  <c r="RT72" i="1"/>
  <c r="RT69" i="1"/>
  <c r="RT68" i="1"/>
  <c r="SJ71" i="1"/>
  <c r="SJ69" i="1"/>
  <c r="SJ72" i="1"/>
  <c r="SJ70" i="1"/>
  <c r="SJ68" i="1"/>
  <c r="RU71" i="1"/>
  <c r="RU72" i="1"/>
  <c r="RU69" i="1"/>
  <c r="RU70" i="1"/>
  <c r="RU68" i="1"/>
  <c r="SK69" i="1"/>
  <c r="SK72" i="1"/>
  <c r="SK70" i="1"/>
  <c r="SK71" i="1"/>
  <c r="SK68" i="1"/>
  <c r="RV71" i="1"/>
  <c r="RV72" i="1"/>
  <c r="RV69" i="1"/>
  <c r="RV70" i="1"/>
  <c r="RV68" i="1"/>
  <c r="SL72" i="1"/>
  <c r="SL70" i="1"/>
  <c r="SL69" i="1"/>
  <c r="SL71" i="1"/>
  <c r="SL68" i="1"/>
  <c r="QL72" i="1"/>
  <c r="QL71" i="1"/>
  <c r="QL70" i="1"/>
  <c r="QL69" i="1"/>
  <c r="QL68" i="1"/>
  <c r="RZ72" i="1"/>
  <c r="RZ70" i="1"/>
  <c r="RZ69" i="1"/>
  <c r="RZ71" i="1"/>
  <c r="RZ68" i="1"/>
  <c r="SH72" i="1"/>
  <c r="SH71" i="1"/>
  <c r="SH70" i="1"/>
  <c r="SH69" i="1"/>
  <c r="SH68" i="1"/>
  <c r="SP72" i="1"/>
  <c r="SP71" i="1"/>
  <c r="SP70" i="1"/>
  <c r="SP69" i="1"/>
  <c r="SP68" i="1"/>
  <c r="OG71" i="1"/>
  <c r="OG69" i="1"/>
  <c r="OG72" i="1"/>
  <c r="OG68" i="1"/>
  <c r="OG70" i="1"/>
  <c r="QM72" i="1"/>
  <c r="QM70" i="1"/>
  <c r="QM71" i="1"/>
  <c r="QM68" i="1"/>
  <c r="QM69" i="1"/>
  <c r="RS72" i="1"/>
  <c r="RS70" i="1"/>
  <c r="RS71" i="1"/>
  <c r="RS69" i="1"/>
  <c r="RS68" i="1"/>
  <c r="SA72" i="1"/>
  <c r="SA70" i="1"/>
  <c r="SA71" i="1"/>
  <c r="SA69" i="1"/>
  <c r="SA68" i="1"/>
  <c r="SI72" i="1"/>
  <c r="SI71" i="1"/>
  <c r="SI70" i="1"/>
  <c r="SI69" i="1"/>
  <c r="SI68" i="1"/>
  <c r="SQ72" i="1"/>
  <c r="SQ70" i="1"/>
  <c r="SQ71" i="1"/>
  <c r="SQ69" i="1"/>
  <c r="SQ68" i="1"/>
  <c r="QN65" i="1"/>
  <c r="QN66" i="1"/>
  <c r="SR65" i="1"/>
  <c r="SR66" i="1"/>
  <c r="OE65" i="1"/>
  <c r="OE66" i="1"/>
  <c r="OH66" i="1"/>
  <c r="OH65" i="1"/>
  <c r="RV66" i="1"/>
  <c r="RV65" i="1"/>
  <c r="SD66" i="1"/>
  <c r="SD65" i="1"/>
  <c r="SL66" i="1"/>
  <c r="SL65" i="1"/>
  <c r="OF65" i="1"/>
  <c r="OF66" i="1"/>
  <c r="RT65" i="1"/>
  <c r="RT66" i="1"/>
  <c r="SB66" i="1"/>
  <c r="SB65" i="1"/>
  <c r="SJ66" i="1"/>
  <c r="SJ65" i="1"/>
  <c r="OG65" i="1"/>
  <c r="OG66" i="1"/>
  <c r="OJ65" i="1"/>
  <c r="OJ66" i="1"/>
  <c r="SM65" i="1"/>
  <c r="SM66" i="1"/>
  <c r="QM66" i="1"/>
  <c r="QM65" i="1"/>
  <c r="RS66" i="1"/>
  <c r="RS65" i="1"/>
  <c r="SA66" i="1"/>
  <c r="SA65" i="1"/>
  <c r="SQ66" i="1"/>
  <c r="SQ65" i="1"/>
  <c r="RU66" i="1"/>
  <c r="RU65" i="1"/>
  <c r="SC66" i="1"/>
  <c r="SC65" i="1"/>
  <c r="SK66" i="1"/>
  <c r="SK65" i="1"/>
  <c r="OI66" i="1"/>
  <c r="OI65" i="1"/>
  <c r="RW65" i="1"/>
  <c r="RW66" i="1"/>
  <c r="SE65" i="1"/>
  <c r="SE66" i="1"/>
  <c r="QJ66" i="1"/>
  <c r="QJ65" i="1"/>
  <c r="RX65" i="1"/>
  <c r="RX66" i="1"/>
  <c r="SF66" i="1"/>
  <c r="SF65" i="1"/>
  <c r="SN66" i="1"/>
  <c r="SN65" i="1"/>
  <c r="QK65" i="1"/>
  <c r="QK66" i="1"/>
  <c r="RY65" i="1"/>
  <c r="RY66" i="1"/>
  <c r="SG65" i="1"/>
  <c r="SG66" i="1"/>
  <c r="SO65" i="1"/>
  <c r="SO66" i="1"/>
  <c r="QL66" i="1"/>
  <c r="QL65" i="1"/>
  <c r="RZ66" i="1"/>
  <c r="RZ65" i="1"/>
  <c r="SH66" i="1"/>
  <c r="SH65" i="1"/>
  <c r="SP66" i="1"/>
  <c r="SP65" i="1"/>
  <c r="SI66" i="1"/>
  <c r="SI65" i="1"/>
  <c r="OG63" i="1"/>
  <c r="OG67" i="1"/>
  <c r="RU63" i="1"/>
  <c r="RU67" i="1"/>
  <c r="SC63" i="1"/>
  <c r="SC67" i="1"/>
  <c r="SK63" i="1"/>
  <c r="SK67" i="1"/>
  <c r="OE63" i="1"/>
  <c r="OE67" i="1"/>
  <c r="OH63" i="1"/>
  <c r="OH67" i="1"/>
  <c r="RV63" i="1"/>
  <c r="RV67" i="1"/>
  <c r="SD63" i="1"/>
  <c r="SD67" i="1"/>
  <c r="SL63" i="1"/>
  <c r="SL67" i="1"/>
  <c r="OI63" i="1"/>
  <c r="OI67" i="1"/>
  <c r="RW63" i="1"/>
  <c r="RW67" i="1"/>
  <c r="SE63" i="1"/>
  <c r="SE67" i="1"/>
  <c r="SM63" i="1"/>
  <c r="SM67" i="1"/>
  <c r="QN63" i="1"/>
  <c r="QN67" i="1"/>
  <c r="RT63" i="1"/>
  <c r="RT67" i="1"/>
  <c r="SJ63" i="1"/>
  <c r="SJ67" i="1"/>
  <c r="SR63" i="1"/>
  <c r="SR67" i="1"/>
  <c r="OJ63" i="1"/>
  <c r="OJ67" i="1"/>
  <c r="QJ67" i="1"/>
  <c r="RX63" i="1"/>
  <c r="RX67" i="1"/>
  <c r="SF63" i="1"/>
  <c r="SF67" i="1"/>
  <c r="SN63" i="1"/>
  <c r="SN67" i="1"/>
  <c r="QK67" i="1"/>
  <c r="RY63" i="1"/>
  <c r="RY67" i="1"/>
  <c r="SG63" i="1"/>
  <c r="SG67" i="1"/>
  <c r="SO63" i="1"/>
  <c r="SO67" i="1"/>
  <c r="OF63" i="1"/>
  <c r="OF67" i="1"/>
  <c r="SB63" i="1"/>
  <c r="SB67" i="1"/>
  <c r="QL67" i="1"/>
  <c r="RZ63" i="1"/>
  <c r="RZ67" i="1"/>
  <c r="SH63" i="1"/>
  <c r="SH67" i="1"/>
  <c r="SP63" i="1"/>
  <c r="SP67" i="1"/>
  <c r="QM67" i="1"/>
  <c r="RS63" i="1"/>
  <c r="RS67" i="1"/>
  <c r="SA63" i="1"/>
  <c r="SA67" i="1"/>
  <c r="SI63" i="1"/>
  <c r="SI67" i="1"/>
  <c r="SQ63" i="1"/>
  <c r="SQ67" i="1"/>
  <c r="QJ59" i="1"/>
  <c r="QJ63" i="1"/>
  <c r="QK59" i="1"/>
  <c r="QK63" i="1"/>
  <c r="QL59" i="1"/>
  <c r="QL63" i="1"/>
  <c r="QM59" i="1"/>
  <c r="QM63" i="1"/>
  <c r="OF54" i="1"/>
  <c r="OF59" i="1"/>
  <c r="QN54" i="1"/>
  <c r="QN59" i="1"/>
  <c r="RT54" i="1"/>
  <c r="RT59" i="1"/>
  <c r="SB54" i="1"/>
  <c r="SB59" i="1"/>
  <c r="SJ54" i="1"/>
  <c r="SJ59" i="1"/>
  <c r="SR54" i="1"/>
  <c r="SR59" i="1"/>
  <c r="OG54" i="1"/>
  <c r="OG59" i="1"/>
  <c r="RU54" i="1"/>
  <c r="RU59" i="1"/>
  <c r="SC54" i="1"/>
  <c r="SC59" i="1"/>
  <c r="SK54" i="1"/>
  <c r="SK59" i="1"/>
  <c r="OE54" i="1"/>
  <c r="OE59" i="1"/>
  <c r="OH54" i="1"/>
  <c r="OH59" i="1"/>
  <c r="RV54" i="1"/>
  <c r="RV59" i="1"/>
  <c r="SD54" i="1"/>
  <c r="SD59" i="1"/>
  <c r="SL54" i="1"/>
  <c r="SL59" i="1"/>
  <c r="OI54" i="1"/>
  <c r="OI59" i="1"/>
  <c r="RW54" i="1"/>
  <c r="RW59" i="1"/>
  <c r="SE54" i="1"/>
  <c r="SE59" i="1"/>
  <c r="SM54" i="1"/>
  <c r="SM59" i="1"/>
  <c r="OJ54" i="1"/>
  <c r="OJ59" i="1"/>
  <c r="RX54" i="1"/>
  <c r="RX59" i="1"/>
  <c r="SF54" i="1"/>
  <c r="SF59" i="1"/>
  <c r="SN54" i="1"/>
  <c r="SN59" i="1"/>
  <c r="RY54" i="1"/>
  <c r="RY59" i="1"/>
  <c r="SG54" i="1"/>
  <c r="SG59" i="1"/>
  <c r="SO54" i="1"/>
  <c r="SO59" i="1"/>
  <c r="RZ54" i="1"/>
  <c r="RZ59" i="1"/>
  <c r="SH54" i="1"/>
  <c r="SH59" i="1"/>
  <c r="SP54" i="1"/>
  <c r="SP59" i="1"/>
  <c r="RS54" i="1"/>
  <c r="RS59" i="1"/>
  <c r="SA54" i="1"/>
  <c r="SA59" i="1"/>
  <c r="SI54" i="1"/>
  <c r="SI59" i="1"/>
  <c r="SQ54" i="1"/>
  <c r="SQ59" i="1"/>
  <c r="QJ54" i="1"/>
  <c r="QM54" i="1"/>
  <c r="QK54" i="1"/>
  <c r="QL54" i="1"/>
  <c r="BA15" i="8"/>
  <c r="AP15" i="8" s="1"/>
  <c r="BD15" i="7"/>
  <c r="AS15" i="7" s="1"/>
  <c r="BD15" i="8"/>
  <c r="AS15" i="8" s="1"/>
  <c r="BB15" i="6"/>
  <c r="AQ15" i="6" s="1"/>
  <c r="BB15" i="7"/>
  <c r="AQ15" i="7" s="1"/>
  <c r="BB15" i="8"/>
  <c r="AQ15" i="8" s="1"/>
  <c r="BC15" i="7"/>
  <c r="AR15" i="7" s="1"/>
  <c r="TZ19" i="1"/>
  <c r="UC19" i="1"/>
  <c r="UC55" i="1" s="1"/>
  <c r="QP21" i="1"/>
  <c r="QP69" i="1" s="1"/>
  <c r="TC19" i="1"/>
  <c r="UK19" i="1"/>
  <c r="UK55" i="1" s="1"/>
  <c r="TF19" i="1"/>
  <c r="TH19" i="1"/>
  <c r="UN19" i="1"/>
  <c r="UN55" i="1" s="1"/>
  <c r="TW19" i="1"/>
  <c r="SZ19" i="1"/>
  <c r="TA19" i="1"/>
  <c r="UH19" i="1"/>
  <c r="UH55" i="1" s="1"/>
  <c r="TD19" i="1"/>
  <c r="TI19" i="1"/>
  <c r="UO19" i="1"/>
  <c r="UO55" i="1" s="1"/>
  <c r="TY19" i="1"/>
  <c r="UB19" i="1"/>
  <c r="SY19" i="1"/>
  <c r="UG19" i="1"/>
  <c r="UG55" i="1" s="1"/>
  <c r="UJ19" i="1"/>
  <c r="UJ55" i="1" s="1"/>
  <c r="TJ19" i="1"/>
  <c r="UP19" i="1"/>
  <c r="UP55" i="1" s="1"/>
  <c r="VB19" i="1"/>
  <c r="VB55" i="1" s="1"/>
  <c r="QQ21" i="1"/>
  <c r="QQ72" i="1" s="1"/>
  <c r="TK19" i="1"/>
  <c r="UQ19" i="1"/>
  <c r="UQ55" i="1" s="1"/>
  <c r="SW19" i="1"/>
  <c r="SW55" i="1" s="1"/>
  <c r="TE19" i="1"/>
  <c r="TL19" i="1"/>
  <c r="UR19" i="1"/>
  <c r="UR55" i="1" s="1"/>
  <c r="TX19" i="1"/>
  <c r="SV19" i="1"/>
  <c r="SV55" i="1" s="1"/>
  <c r="QT21" i="1"/>
  <c r="QT70" i="1" s="1"/>
  <c r="TM19" i="1"/>
  <c r="US19" i="1"/>
  <c r="US55" i="1" s="1"/>
  <c r="UM19" i="1"/>
  <c r="UM55" i="1" s="1"/>
  <c r="TN19" i="1"/>
  <c r="UT19" i="1"/>
  <c r="UT55" i="1" s="1"/>
  <c r="SX19" i="1"/>
  <c r="SX55" i="1" s="1"/>
  <c r="UE19" i="1"/>
  <c r="UE55" i="1" s="1"/>
  <c r="QS21" i="1"/>
  <c r="QS70" i="1" s="1"/>
  <c r="UI19" i="1"/>
  <c r="UI55" i="1" s="1"/>
  <c r="UL19" i="1"/>
  <c r="UL55" i="1" s="1"/>
  <c r="TO19" i="1"/>
  <c r="UU19" i="1"/>
  <c r="UU55" i="1" s="1"/>
  <c r="UF19" i="1"/>
  <c r="UF55" i="1" s="1"/>
  <c r="TB19" i="1"/>
  <c r="TP19" i="1"/>
  <c r="UV19" i="1"/>
  <c r="UV55" i="1" s="1"/>
  <c r="TV19" i="1"/>
  <c r="UD19" i="1"/>
  <c r="UD55" i="1" s="1"/>
  <c r="QR21" i="1"/>
  <c r="QR70" i="1" s="1"/>
  <c r="TG19" i="1"/>
  <c r="TQ19" i="1"/>
  <c r="UW19" i="1"/>
  <c r="UW55" i="1" s="1"/>
  <c r="TR19" i="1"/>
  <c r="UX19" i="1"/>
  <c r="UX55" i="1" s="1"/>
  <c r="ST19" i="1"/>
  <c r="ST55" i="1" s="1"/>
  <c r="TS19" i="1"/>
  <c r="UY19" i="1"/>
  <c r="UY55" i="1" s="1"/>
  <c r="SU19" i="1"/>
  <c r="SU55" i="1" s="1"/>
  <c r="TT19" i="1"/>
  <c r="UZ19" i="1"/>
  <c r="UZ55" i="1" s="1"/>
  <c r="UA19" i="1"/>
  <c r="TU19" i="1"/>
  <c r="VA19" i="1"/>
  <c r="VA55" i="1" s="1"/>
  <c r="RR22" i="1"/>
  <c r="RR25" i="1" s="1"/>
  <c r="PF22" i="1"/>
  <c r="PF25" i="1" s="1"/>
  <c r="PG22" i="1"/>
  <c r="PG25" i="1" s="1"/>
  <c r="TW22" i="1"/>
  <c r="TW25" i="1" s="1"/>
  <c r="PE22" i="1"/>
  <c r="PE25" i="1" s="1"/>
  <c r="PD22" i="1"/>
  <c r="PD25" i="1" s="1"/>
  <c r="BD15" i="6"/>
  <c r="AS15" i="6" s="1"/>
  <c r="AZ15" i="7"/>
  <c r="AO15" i="7" s="1"/>
  <c r="AZ15" i="8"/>
  <c r="AO15" i="8" s="1"/>
  <c r="BA15" i="6"/>
  <c r="AP15" i="6" s="1"/>
  <c r="BA15" i="7"/>
  <c r="AP15" i="7" s="1"/>
  <c r="BC15" i="6"/>
  <c r="AR15" i="6" s="1"/>
  <c r="OL21" i="1"/>
  <c r="OL55" i="1" s="1"/>
  <c r="OP21" i="1"/>
  <c r="OP55" i="1" s="1"/>
  <c r="ON21" i="1"/>
  <c r="ON55" i="1" s="1"/>
  <c r="OO21" i="1"/>
  <c r="OO55" i="1" s="1"/>
  <c r="OD22" i="1"/>
  <c r="OD25" i="1" s="1"/>
  <c r="QO15" i="1"/>
  <c r="SY15" i="1" s="1"/>
  <c r="OK15" i="1"/>
  <c r="QO21" i="1"/>
  <c r="QO72" i="1" s="1"/>
  <c r="OK21" i="1"/>
  <c r="OK55" i="1" s="1"/>
  <c r="QP15" i="1"/>
  <c r="SZ15" i="1" s="1"/>
  <c r="OL15" i="1"/>
  <c r="QQ15" i="1"/>
  <c r="TA15" i="1" s="1"/>
  <c r="OM15" i="1"/>
  <c r="QR15" i="1"/>
  <c r="TB15" i="1" s="1"/>
  <c r="ON15" i="1"/>
  <c r="OM21" i="1"/>
  <c r="OM55" i="1" s="1"/>
  <c r="PH107" i="1"/>
  <c r="PH22" i="1"/>
  <c r="PH25" i="1" s="1"/>
  <c r="OO15" i="1"/>
  <c r="OP15" i="1"/>
  <c r="RM22" i="1"/>
  <c r="RM25" i="1" s="1"/>
  <c r="RN22" i="1"/>
  <c r="RN25" i="1" s="1"/>
  <c r="RO22" i="1"/>
  <c r="RO25" i="1" s="1"/>
  <c r="RP22" i="1"/>
  <c r="RP25" i="1" s="1"/>
  <c r="RQ22" i="1"/>
  <c r="RQ25" i="1" s="1"/>
  <c r="TZ107" i="1"/>
  <c r="TZ22" i="1"/>
  <c r="TZ25" i="1" s="1"/>
  <c r="UB107" i="1"/>
  <c r="UB22" i="1"/>
  <c r="UB25" i="1" s="1"/>
  <c r="TX22" i="1"/>
  <c r="TX25" i="1" s="1"/>
  <c r="TY22" i="1"/>
  <c r="TY25" i="1" s="1"/>
  <c r="UA22" i="1"/>
  <c r="UA25" i="1" s="1"/>
  <c r="AQ234" i="6"/>
  <c r="PK15" i="1"/>
  <c r="RU15" i="1" s="1"/>
  <c r="UE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B22" i="1"/>
  <c r="OB25" i="1" s="1"/>
  <c r="OY107" i="1"/>
  <c r="OY22" i="1"/>
  <c r="OY25" i="1" s="1"/>
  <c r="OZ107" i="1"/>
  <c r="OZ22" i="1"/>
  <c r="OZ25" i="1" s="1"/>
  <c r="PA107" i="1"/>
  <c r="PA22" i="1"/>
  <c r="PA25" i="1" s="1"/>
  <c r="PC107" i="1"/>
  <c r="PC22" i="1"/>
  <c r="PC25" i="1" s="1"/>
  <c r="PB22" i="1"/>
  <c r="PB25" i="1" s="1"/>
  <c r="QM22" i="1"/>
  <c r="QM25" i="1" s="1"/>
  <c r="QN22" i="1"/>
  <c r="QN25" i="1" s="1"/>
  <c r="QO22" i="1"/>
  <c r="QO25" i="1" s="1"/>
  <c r="QP22" i="1"/>
  <c r="QP25" i="1" s="1"/>
  <c r="QQ22" i="1"/>
  <c r="QQ25" i="1" s="1"/>
  <c r="QR22" i="1"/>
  <c r="QR25" i="1" s="1"/>
  <c r="SW107" i="1"/>
  <c r="SW22" i="1"/>
  <c r="SW25" i="1" s="1"/>
  <c r="SX107" i="1"/>
  <c r="SX22" i="1"/>
  <c r="SX25" i="1" s="1"/>
  <c r="SY107" i="1"/>
  <c r="SY22" i="1"/>
  <c r="SY25" i="1" s="1"/>
  <c r="SZ107" i="1"/>
  <c r="SZ22" i="1"/>
  <c r="SZ25" i="1" s="1"/>
  <c r="TA107" i="1"/>
  <c r="TA22" i="1"/>
  <c r="TA25" i="1" s="1"/>
  <c r="TB107" i="1"/>
  <c r="TB22" i="1"/>
  <c r="TB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107" i="1" s="1"/>
  <c r="HY5" i="1"/>
  <c r="HY107" i="1" s="1"/>
  <c r="HX5" i="1"/>
  <c r="HX107" i="1" s="1"/>
  <c r="HW5" i="1"/>
  <c r="HW107" i="1" s="1"/>
  <c r="HV5" i="1"/>
  <c r="HV107" i="1" s="1"/>
  <c r="HU5" i="1"/>
  <c r="HU107" i="1" s="1"/>
  <c r="HT5" i="1"/>
  <c r="HT107" i="1" s="1"/>
  <c r="HS5" i="1"/>
  <c r="HS107" i="1" s="1"/>
  <c r="HR5" i="1"/>
  <c r="HR107" i="1" s="1"/>
  <c r="HQ5" i="1"/>
  <c r="HQ107" i="1" s="1"/>
  <c r="FQ5" i="1"/>
  <c r="FP5" i="1"/>
  <c r="FO5" i="1"/>
  <c r="FN5" i="1"/>
  <c r="FM5" i="1"/>
  <c r="FL5" i="1"/>
  <c r="FK5" i="1"/>
  <c r="FK107" i="1" s="1"/>
  <c r="FJ5" i="1"/>
  <c r="FJ107" i="1" s="1"/>
  <c r="FI5" i="1"/>
  <c r="FI107" i="1" s="1"/>
  <c r="FH5" i="1"/>
  <c r="FH107"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W29" i="1"/>
  <c r="NV29" i="1"/>
  <c r="NU29" i="1"/>
  <c r="NT29" i="1"/>
  <c r="NS29" i="1"/>
  <c r="NR29" i="1"/>
  <c r="NQ29" i="1"/>
  <c r="NP29" i="1"/>
  <c r="NW28" i="1"/>
  <c r="NV28" i="1"/>
  <c r="NU28" i="1"/>
  <c r="NT28" i="1"/>
  <c r="NS28" i="1"/>
  <c r="NR28" i="1"/>
  <c r="NQ28" i="1"/>
  <c r="NP28" i="1"/>
  <c r="NU27" i="1"/>
  <c r="NT27" i="1"/>
  <c r="NS27" i="1"/>
  <c r="NR27" i="1"/>
  <c r="NQ27" i="1"/>
  <c r="NU26" i="1"/>
  <c r="NT26" i="1"/>
  <c r="NS26" i="1"/>
  <c r="NR26" i="1"/>
  <c r="NQ26" i="1"/>
  <c r="A31" i="1"/>
  <c r="H41" i="3"/>
  <c r="H38" i="3"/>
  <c r="H37" i="3"/>
  <c r="H36" i="3"/>
  <c r="H33" i="3"/>
  <c r="NY38" i="1"/>
  <c r="NY23" i="1"/>
  <c r="CJ39" i="1"/>
  <c r="E107" i="1"/>
  <c r="T22" i="1"/>
  <c r="G34" i="1"/>
  <c r="H39" i="1"/>
  <c r="H40" i="1" s="1"/>
  <c r="H41" i="1" s="1"/>
  <c r="H42" i="1" s="1"/>
  <c r="VB5" i="1"/>
  <c r="VB107" i="1" s="1"/>
  <c r="VA5" i="1"/>
  <c r="VA107" i="1" s="1"/>
  <c r="SR32" i="1"/>
  <c r="SR5" i="1"/>
  <c r="SR107" i="1" s="1"/>
  <c r="SQ5" i="1"/>
  <c r="SQ107" i="1" s="1"/>
  <c r="QH32" i="1"/>
  <c r="QH5" i="1"/>
  <c r="QH107" i="1" s="1"/>
  <c r="QG32" i="1"/>
  <c r="QG5" i="1"/>
  <c r="QG107" i="1" s="1"/>
  <c r="UZ5" i="1"/>
  <c r="UZ107" i="1" s="1"/>
  <c r="UY5" i="1"/>
  <c r="UY107" i="1" s="1"/>
  <c r="UX5" i="1"/>
  <c r="UX107" i="1" s="1"/>
  <c r="UW5" i="1"/>
  <c r="UW107" i="1" s="1"/>
  <c r="SP5" i="1"/>
  <c r="SP107" i="1" s="1"/>
  <c r="SO5" i="1"/>
  <c r="SO107" i="1" s="1"/>
  <c r="SN5" i="1"/>
  <c r="SN107" i="1" s="1"/>
  <c r="SM5" i="1"/>
  <c r="SM107" i="1" s="1"/>
  <c r="QF32" i="1"/>
  <c r="QE32" i="1"/>
  <c r="QD32" i="1"/>
  <c r="QC32" i="1"/>
  <c r="QF5" i="1"/>
  <c r="QF107" i="1" s="1"/>
  <c r="QE5" i="1"/>
  <c r="QE107" i="1" s="1"/>
  <c r="QD5" i="1"/>
  <c r="QD107" i="1" s="1"/>
  <c r="QC5" i="1"/>
  <c r="QC107" i="1" s="1"/>
  <c r="H33" i="1"/>
  <c r="UV5" i="1"/>
  <c r="UV22" i="1" s="1"/>
  <c r="UV25" i="1" s="1"/>
  <c r="UU5" i="1"/>
  <c r="UU22" i="1" s="1"/>
  <c r="UU25" i="1" s="1"/>
  <c r="UT5" i="1"/>
  <c r="UT22" i="1" s="1"/>
  <c r="UT25" i="1" s="1"/>
  <c r="US5" i="1"/>
  <c r="US107" i="1" s="1"/>
  <c r="UR5" i="1"/>
  <c r="UR22" i="1" s="1"/>
  <c r="UR25" i="1" s="1"/>
  <c r="UQ5" i="1"/>
  <c r="UQ22" i="1" s="1"/>
  <c r="UQ25" i="1" s="1"/>
  <c r="UP5" i="1"/>
  <c r="UP107" i="1" s="1"/>
  <c r="UO5" i="1"/>
  <c r="UO107" i="1" s="1"/>
  <c r="UN5" i="1"/>
  <c r="UN107" i="1" s="1"/>
  <c r="UM5" i="1"/>
  <c r="UL5" i="1"/>
  <c r="UL22" i="1" s="1"/>
  <c r="UL25" i="1" s="1"/>
  <c r="UK5" i="1"/>
  <c r="UK22" i="1" s="1"/>
  <c r="UK25" i="1" s="1"/>
  <c r="UJ5" i="1"/>
  <c r="UJ107" i="1" s="1"/>
  <c r="UI5" i="1"/>
  <c r="UI22" i="1" s="1"/>
  <c r="UI25" i="1" s="1"/>
  <c r="UH5" i="1"/>
  <c r="UH22" i="1" s="1"/>
  <c r="UH25" i="1" s="1"/>
  <c r="UG5" i="1"/>
  <c r="UG107" i="1" s="1"/>
  <c r="UF5" i="1"/>
  <c r="UF107" i="1" s="1"/>
  <c r="UE5" i="1"/>
  <c r="UE107" i="1" s="1"/>
  <c r="UD5" i="1"/>
  <c r="UD22" i="1" s="1"/>
  <c r="UD25" i="1" s="1"/>
  <c r="UC5" i="1"/>
  <c r="UC22" i="1" s="1"/>
  <c r="UC25" i="1" s="1"/>
  <c r="TV5" i="1"/>
  <c r="TV22" i="1" s="1"/>
  <c r="TV25" i="1" s="1"/>
  <c r="TU5" i="1"/>
  <c r="TU107" i="1" s="1"/>
  <c r="TT5" i="1"/>
  <c r="TT22" i="1" s="1"/>
  <c r="TT25" i="1" s="1"/>
  <c r="TS5" i="1"/>
  <c r="TS22" i="1" s="1"/>
  <c r="TS25" i="1" s="1"/>
  <c r="TR5" i="1"/>
  <c r="TR22" i="1" s="1"/>
  <c r="TQ5" i="1"/>
  <c r="TP5" i="1"/>
  <c r="TP22" i="1" s="1"/>
  <c r="TP25" i="1" s="1"/>
  <c r="TO5" i="1"/>
  <c r="TO22" i="1" s="1"/>
  <c r="TO25" i="1" s="1"/>
  <c r="TN5" i="1"/>
  <c r="TN22" i="1" s="1"/>
  <c r="TN25" i="1" s="1"/>
  <c r="TM5" i="1"/>
  <c r="TM107" i="1" s="1"/>
  <c r="TL5" i="1"/>
  <c r="TL107" i="1" s="1"/>
  <c r="TK5" i="1"/>
  <c r="TK22" i="1" s="1"/>
  <c r="TK25" i="1" s="1"/>
  <c r="TJ5" i="1"/>
  <c r="TJ22" i="1" s="1"/>
  <c r="TJ25" i="1" s="1"/>
  <c r="TI5" i="1"/>
  <c r="TI107" i="1" s="1"/>
  <c r="TH5" i="1"/>
  <c r="TH22" i="1" s="1"/>
  <c r="TH25" i="1" s="1"/>
  <c r="TG5" i="1"/>
  <c r="TG107" i="1" s="1"/>
  <c r="TF5" i="1"/>
  <c r="TF107" i="1" s="1"/>
  <c r="TE5" i="1"/>
  <c r="TE107" i="1" s="1"/>
  <c r="TD5" i="1"/>
  <c r="TD107" i="1" s="1"/>
  <c r="TC5" i="1"/>
  <c r="TC107" i="1" s="1"/>
  <c r="SV5" i="1"/>
  <c r="SV107" i="1" s="1"/>
  <c r="SU5" i="1"/>
  <c r="SU22" i="1" s="1"/>
  <c r="SU25" i="1" s="1"/>
  <c r="ST5" i="1"/>
  <c r="ST107" i="1" s="1"/>
  <c r="SS5" i="1"/>
  <c r="SS107" i="1" s="1"/>
  <c r="SL5" i="1"/>
  <c r="SL107" i="1" s="1"/>
  <c r="SK5" i="1"/>
  <c r="SK22" i="1" s="1"/>
  <c r="SK25" i="1" s="1"/>
  <c r="SJ5" i="1"/>
  <c r="SJ107" i="1" s="1"/>
  <c r="SI5" i="1"/>
  <c r="SI22" i="1" s="1"/>
  <c r="SI25" i="1" s="1"/>
  <c r="SH5" i="1"/>
  <c r="SH22" i="1" s="1"/>
  <c r="SH25" i="1" s="1"/>
  <c r="SG5" i="1"/>
  <c r="SG22" i="1" s="1"/>
  <c r="SG25" i="1" s="1"/>
  <c r="SF5" i="1"/>
  <c r="SF107" i="1" s="1"/>
  <c r="SE5" i="1"/>
  <c r="SE107" i="1" s="1"/>
  <c r="SD5" i="1"/>
  <c r="SD107" i="1" s="1"/>
  <c r="SC5" i="1"/>
  <c r="SC107" i="1" s="1"/>
  <c r="SB5" i="1"/>
  <c r="SB22" i="1" s="1"/>
  <c r="SB25" i="1" s="1"/>
  <c r="SA5" i="1"/>
  <c r="SA107" i="1" s="1"/>
  <c r="RZ5" i="1"/>
  <c r="RZ107" i="1" s="1"/>
  <c r="RY5" i="1"/>
  <c r="RX5" i="1"/>
  <c r="RX107" i="1" s="1"/>
  <c r="RW5" i="1"/>
  <c r="RW107" i="1" s="1"/>
  <c r="RV5" i="1"/>
  <c r="RV22" i="1" s="1"/>
  <c r="RV25" i="1" s="1"/>
  <c r="RU5" i="1"/>
  <c r="RU107" i="1" s="1"/>
  <c r="RT5" i="1"/>
  <c r="RT107" i="1" s="1"/>
  <c r="RS5" i="1"/>
  <c r="RS22" i="1" s="1"/>
  <c r="RS25" i="1" s="1"/>
  <c r="RL5" i="1"/>
  <c r="RL107" i="1" s="1"/>
  <c r="RK5" i="1"/>
  <c r="RK107" i="1" s="1"/>
  <c r="RJ5" i="1"/>
  <c r="RJ22" i="1" s="1"/>
  <c r="RJ25" i="1" s="1"/>
  <c r="RI5" i="1"/>
  <c r="RI107" i="1" s="1"/>
  <c r="RH5" i="1"/>
  <c r="RH22" i="1" s="1"/>
  <c r="RH25" i="1" s="1"/>
  <c r="RG5" i="1"/>
  <c r="RG107" i="1" s="1"/>
  <c r="RF5" i="1"/>
  <c r="RF107" i="1" s="1"/>
  <c r="RE5" i="1"/>
  <c r="RE22" i="1" s="1"/>
  <c r="RE25" i="1" s="1"/>
  <c r="RD5" i="1"/>
  <c r="RD22" i="1" s="1"/>
  <c r="RD25" i="1" s="1"/>
  <c r="RC5" i="1"/>
  <c r="RC107" i="1" s="1"/>
  <c r="RB5" i="1"/>
  <c r="RB22" i="1" s="1"/>
  <c r="RB25" i="1" s="1"/>
  <c r="RA5" i="1"/>
  <c r="RA107" i="1" s="1"/>
  <c r="QZ5" i="1"/>
  <c r="QZ107" i="1" s="1"/>
  <c r="QY5" i="1"/>
  <c r="QY107" i="1" s="1"/>
  <c r="QX5" i="1"/>
  <c r="QX107" i="1" s="1"/>
  <c r="QW5" i="1"/>
  <c r="QW107" i="1" s="1"/>
  <c r="QV5" i="1"/>
  <c r="QV107" i="1" s="1"/>
  <c r="QU5" i="1"/>
  <c r="QU107" i="1" s="1"/>
  <c r="QT5" i="1"/>
  <c r="QT107" i="1" s="1"/>
  <c r="QS5" i="1"/>
  <c r="QS107" i="1" s="1"/>
  <c r="QL5" i="1"/>
  <c r="QL22" i="1" s="1"/>
  <c r="QL25" i="1" s="1"/>
  <c r="QK5" i="1"/>
  <c r="QK22" i="1" s="1"/>
  <c r="QK25" i="1" s="1"/>
  <c r="QJ5" i="1"/>
  <c r="QJ22" i="1" s="1"/>
  <c r="QJ25" i="1" s="1"/>
  <c r="QI5" i="1"/>
  <c r="QI107" i="1" s="1"/>
  <c r="QB5" i="1"/>
  <c r="QB22" i="1" s="1"/>
  <c r="QA5" i="1"/>
  <c r="PZ5" i="1"/>
  <c r="PZ22" i="1" s="1"/>
  <c r="PZ25" i="1" s="1"/>
  <c r="PY5" i="1"/>
  <c r="PY107" i="1" s="1"/>
  <c r="PX5" i="1"/>
  <c r="PX107" i="1" s="1"/>
  <c r="PW5" i="1"/>
  <c r="PW107" i="1" s="1"/>
  <c r="PV5" i="1"/>
  <c r="PV107" i="1" s="1"/>
  <c r="PU5" i="1"/>
  <c r="PU107" i="1" s="1"/>
  <c r="PT5" i="1"/>
  <c r="PT107" i="1" s="1"/>
  <c r="PS5" i="1"/>
  <c r="PS22" i="1" s="1"/>
  <c r="PS25" i="1" s="1"/>
  <c r="PR5" i="1"/>
  <c r="PR107" i="1" s="1"/>
  <c r="PQ5" i="1"/>
  <c r="PQ107" i="1" s="1"/>
  <c r="PP5" i="1"/>
  <c r="PP22" i="1" s="1"/>
  <c r="PP25" i="1" s="1"/>
  <c r="PO5" i="1"/>
  <c r="PO22" i="1" s="1"/>
  <c r="PO25" i="1" s="1"/>
  <c r="PN5" i="1"/>
  <c r="PN107" i="1" s="1"/>
  <c r="PM5" i="1"/>
  <c r="PM107" i="1" s="1"/>
  <c r="PL5" i="1"/>
  <c r="PL107" i="1" s="1"/>
  <c r="PK5" i="1"/>
  <c r="PJ5" i="1"/>
  <c r="PJ22" i="1" s="1"/>
  <c r="PJ25" i="1" s="1"/>
  <c r="PI5" i="1"/>
  <c r="PI22" i="1" s="1"/>
  <c r="PI25" i="1" s="1"/>
  <c r="OX5" i="1"/>
  <c r="OX22" i="1" s="1"/>
  <c r="OX25" i="1" s="1"/>
  <c r="OW5" i="1"/>
  <c r="OW107" i="1" s="1"/>
  <c r="OV5" i="1"/>
  <c r="OV107" i="1" s="1"/>
  <c r="OU5" i="1"/>
  <c r="OU107" i="1" s="1"/>
  <c r="OT5" i="1"/>
  <c r="OT107" i="1" s="1"/>
  <c r="OS5" i="1"/>
  <c r="OS107" i="1" s="1"/>
  <c r="OR5" i="1"/>
  <c r="OR107" i="1" s="1"/>
  <c r="OQ5" i="1"/>
  <c r="OQ22" i="1" s="1"/>
  <c r="OQ25" i="1" s="1"/>
  <c r="OP5" i="1"/>
  <c r="OP107" i="1" s="1"/>
  <c r="OO5" i="1"/>
  <c r="OO22" i="1" s="1"/>
  <c r="OO25" i="1" s="1"/>
  <c r="ON5" i="1"/>
  <c r="ON107" i="1" s="1"/>
  <c r="OM5" i="1"/>
  <c r="OM107" i="1" s="1"/>
  <c r="OL5" i="1"/>
  <c r="OL22" i="1" s="1"/>
  <c r="OK5" i="1"/>
  <c r="OJ5" i="1"/>
  <c r="OJ107" i="1" s="1"/>
  <c r="OI5" i="1"/>
  <c r="OI107" i="1" s="1"/>
  <c r="OH5" i="1"/>
  <c r="OH22" i="1" s="1"/>
  <c r="OH25" i="1" s="1"/>
  <c r="OG5" i="1"/>
  <c r="OG107" i="1" s="1"/>
  <c r="OF5" i="1"/>
  <c r="OF22" i="1" s="1"/>
  <c r="OF25" i="1" s="1"/>
  <c r="OE5" i="1"/>
  <c r="OE107" i="1" s="1"/>
  <c r="OC5" i="1"/>
  <c r="OC107" i="1" s="1"/>
  <c r="OA5" i="1"/>
  <c r="OA107" i="1" s="1"/>
  <c r="NZ5" i="1"/>
  <c r="NZ107" i="1" s="1"/>
  <c r="NY5" i="1"/>
  <c r="NY107" i="1" s="1"/>
  <c r="QB32" i="1"/>
  <c r="QA32" i="1"/>
  <c r="PZ32" i="1"/>
  <c r="PY32" i="1"/>
  <c r="PX32" i="1"/>
  <c r="PW32" i="1"/>
  <c r="PV32" i="1"/>
  <c r="PU32" i="1"/>
  <c r="PT32" i="1"/>
  <c r="PS32" i="1"/>
  <c r="PR32" i="1"/>
  <c r="PQ32" i="1"/>
  <c r="PP32" i="1"/>
  <c r="PO32" i="1"/>
  <c r="PN32" i="1"/>
  <c r="PM32" i="1"/>
  <c r="PL32" i="1"/>
  <c r="PK32" i="1"/>
  <c r="PJ32" i="1"/>
  <c r="PI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107" i="1" s="1"/>
  <c r="IX5" i="1"/>
  <c r="IX107" i="1" s="1"/>
  <c r="IW5" i="1"/>
  <c r="IW107" i="1" s="1"/>
  <c r="IU5" i="1"/>
  <c r="IU107" i="1" s="1"/>
  <c r="IT5" i="1"/>
  <c r="IT107" i="1" s="1"/>
  <c r="IR5" i="1"/>
  <c r="IR107" i="1" s="1"/>
  <c r="IP5" i="1"/>
  <c r="IP107" i="1" s="1"/>
  <c r="IO5" i="1"/>
  <c r="IO107" i="1" s="1"/>
  <c r="IM5" i="1"/>
  <c r="IM107" i="1" s="1"/>
  <c r="IK5" i="1"/>
  <c r="IK107" i="1" s="1"/>
  <c r="IJ5" i="1"/>
  <c r="IJ107" i="1" s="1"/>
  <c r="IH5" i="1"/>
  <c r="IH107" i="1" s="1"/>
  <c r="IF5" i="1"/>
  <c r="IF107" i="1" s="1"/>
  <c r="IE5" i="1"/>
  <c r="IE107" i="1" s="1"/>
  <c r="IC5" i="1"/>
  <c r="IC107" i="1" s="1"/>
  <c r="IA5" i="1"/>
  <c r="IA107" i="1" s="1"/>
  <c r="HP5" i="1"/>
  <c r="HP107" i="1" s="1"/>
  <c r="HO5" i="1"/>
  <c r="HO107" i="1" s="1"/>
  <c r="HN5" i="1"/>
  <c r="HN107" i="1" s="1"/>
  <c r="HM5" i="1"/>
  <c r="HM107" i="1" s="1"/>
  <c r="HL5" i="1"/>
  <c r="HL107" i="1" s="1"/>
  <c r="HK5" i="1"/>
  <c r="HK107" i="1" s="1"/>
  <c r="HJ5" i="1"/>
  <c r="HJ107" i="1" s="1"/>
  <c r="HI5" i="1"/>
  <c r="HI107" i="1" s="1"/>
  <c r="HH5" i="1"/>
  <c r="HH107" i="1" s="1"/>
  <c r="HG5" i="1"/>
  <c r="HG107" i="1" s="1"/>
  <c r="HF5" i="1"/>
  <c r="HF107" i="1" s="1"/>
  <c r="HE5" i="1"/>
  <c r="HE107" i="1" s="1"/>
  <c r="HD5" i="1"/>
  <c r="HD107" i="1" s="1"/>
  <c r="HC5" i="1"/>
  <c r="HC107" i="1" s="1"/>
  <c r="HB5" i="1"/>
  <c r="HB107" i="1" s="1"/>
  <c r="HA5" i="1"/>
  <c r="HA107" i="1" s="1"/>
  <c r="GZ5" i="1"/>
  <c r="GZ107" i="1" s="1"/>
  <c r="GY5" i="1"/>
  <c r="GY107" i="1" s="1"/>
  <c r="GX5" i="1"/>
  <c r="GX107" i="1" s="1"/>
  <c r="GW5" i="1"/>
  <c r="GW107" i="1" s="1"/>
  <c r="GV5" i="1"/>
  <c r="GV107" i="1" s="1"/>
  <c r="GT5" i="1"/>
  <c r="GT107" i="1" s="1"/>
  <c r="GR5" i="1"/>
  <c r="GR107" i="1" s="1"/>
  <c r="GQ5" i="1"/>
  <c r="GQ107"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107" i="1" s="1"/>
  <c r="EX5" i="1"/>
  <c r="FB5" i="1"/>
  <c r="FB107" i="1" s="1"/>
  <c r="FF5" i="1"/>
  <c r="FF107" i="1" s="1"/>
  <c r="EP5" i="1"/>
  <c r="EP22" i="1" s="1"/>
  <c r="EP25" i="1" s="1"/>
  <c r="EK5" i="1"/>
  <c r="EK107"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X107" i="1"/>
  <c r="SE32" i="1"/>
  <c r="QI15" i="1"/>
  <c r="SS15" i="1" s="1"/>
  <c r="QI21" i="1"/>
  <c r="SS21" i="1" s="1"/>
  <c r="QI19" i="1"/>
  <c r="A202" i="5"/>
  <c r="A201" i="5"/>
  <c r="JG34" i="1"/>
  <c r="JG33" i="1"/>
  <c r="JG32" i="1"/>
  <c r="JG5" i="1"/>
  <c r="JG107" i="1" s="1"/>
  <c r="JJ34" i="1"/>
  <c r="JJ33" i="1"/>
  <c r="JJ32" i="1"/>
  <c r="AS37" i="1" a="1"/>
  <c r="AS37" i="1" s="1"/>
  <c r="KD5" i="1"/>
  <c r="KD107" i="1" s="1"/>
  <c r="KC5" i="1"/>
  <c r="KC107" i="1" s="1"/>
  <c r="KE5" i="1"/>
  <c r="KE107" i="1" s="1"/>
  <c r="KW38" i="1"/>
  <c r="KV38" i="1"/>
  <c r="KB5" i="1"/>
  <c r="KB107" i="1" s="1"/>
  <c r="KA5" i="1"/>
  <c r="KA107" i="1" s="1"/>
  <c r="JZ5" i="1"/>
  <c r="JZ107" i="1" s="1"/>
  <c r="JY5" i="1"/>
  <c r="JY107" i="1" s="1"/>
  <c r="JX5" i="1"/>
  <c r="JX107" i="1" s="1"/>
  <c r="JW5" i="1"/>
  <c r="JW107" i="1" s="1"/>
  <c r="JV5" i="1"/>
  <c r="JV107" i="1" s="1"/>
  <c r="JU5" i="1"/>
  <c r="JU107" i="1" s="1"/>
  <c r="JT5" i="1"/>
  <c r="JT107" i="1" s="1"/>
  <c r="JE5" i="1"/>
  <c r="JE107" i="1" s="1"/>
  <c r="K38" i="1"/>
  <c r="K32" i="1"/>
  <c r="JJ5" i="1"/>
  <c r="JJ107" i="1" s="1"/>
  <c r="A113" i="5"/>
  <c r="KN5" i="1"/>
  <c r="KN107" i="1" s="1"/>
  <c r="KO5" i="1"/>
  <c r="KO107" i="1" s="1"/>
  <c r="A122" i="5"/>
  <c r="KP5" i="1"/>
  <c r="KP107" i="1" s="1"/>
  <c r="C788" i="4"/>
  <c r="C786" i="4"/>
  <c r="C791" i="4"/>
  <c r="C790" i="4"/>
  <c r="C789" i="4"/>
  <c r="C787" i="4"/>
  <c r="M101" i="4"/>
  <c r="M100" i="4"/>
  <c r="M99" i="4"/>
  <c r="M98" i="4"/>
  <c r="M32" i="1"/>
  <c r="CM32" i="1" s="1"/>
  <c r="QQ55" i="1" l="1"/>
  <c r="QR55" i="1"/>
  <c r="QO55" i="1"/>
  <c r="QI55" i="1"/>
  <c r="QS55" i="1"/>
  <c r="QT55" i="1"/>
  <c r="QP55" i="1"/>
  <c r="QI46" i="1"/>
  <c r="QI48" i="1"/>
  <c r="QI47" i="1"/>
  <c r="QI49" i="1"/>
  <c r="QI50" i="1"/>
  <c r="QR96" i="1"/>
  <c r="ON90" i="1"/>
  <c r="ON96" i="1"/>
  <c r="QT96" i="1"/>
  <c r="UV90" i="1"/>
  <c r="UV96" i="1"/>
  <c r="SV90" i="1"/>
  <c r="SV96" i="1"/>
  <c r="UN90" i="1"/>
  <c r="UN96" i="1"/>
  <c r="OK90" i="1"/>
  <c r="OK96" i="1"/>
  <c r="OL90" i="1"/>
  <c r="OL96" i="1"/>
  <c r="UZ90" i="1"/>
  <c r="UZ96" i="1"/>
  <c r="UW90" i="1"/>
  <c r="UW96" i="1"/>
  <c r="SX90" i="1"/>
  <c r="SX96" i="1"/>
  <c r="VB90" i="1"/>
  <c r="VB96" i="1"/>
  <c r="UO90" i="1"/>
  <c r="UO96" i="1"/>
  <c r="QS90" i="1"/>
  <c r="OM90" i="1"/>
  <c r="OM96" i="1"/>
  <c r="UF90" i="1"/>
  <c r="UF96" i="1"/>
  <c r="UT90" i="1"/>
  <c r="UT96" i="1"/>
  <c r="UR90" i="1"/>
  <c r="UR96" i="1"/>
  <c r="UP90" i="1"/>
  <c r="UP96" i="1"/>
  <c r="QQ96" i="1"/>
  <c r="UX90" i="1"/>
  <c r="UX96" i="1"/>
  <c r="SU90" i="1"/>
  <c r="SU96" i="1"/>
  <c r="UU90" i="1"/>
  <c r="UU96" i="1"/>
  <c r="UK90" i="1"/>
  <c r="UK96" i="1"/>
  <c r="QR90" i="1"/>
  <c r="QS96" i="1"/>
  <c r="OP90" i="1"/>
  <c r="OP96" i="1"/>
  <c r="UE90" i="1"/>
  <c r="UE96" i="1"/>
  <c r="QI96" i="1"/>
  <c r="UY90" i="1"/>
  <c r="UY96" i="1"/>
  <c r="UM90" i="1"/>
  <c r="UM96" i="1"/>
  <c r="UJ90" i="1"/>
  <c r="UJ96" i="1"/>
  <c r="UH90" i="1"/>
  <c r="UH96" i="1"/>
  <c r="QO96" i="1"/>
  <c r="UD90" i="1"/>
  <c r="UD96" i="1"/>
  <c r="UL90" i="1"/>
  <c r="UL96" i="1"/>
  <c r="US90" i="1"/>
  <c r="US96" i="1"/>
  <c r="SW90" i="1"/>
  <c r="SW96" i="1"/>
  <c r="UG90" i="1"/>
  <c r="UG96" i="1"/>
  <c r="OO90" i="1"/>
  <c r="OO96" i="1"/>
  <c r="VA90" i="1"/>
  <c r="VA96" i="1"/>
  <c r="ST90" i="1"/>
  <c r="ST96" i="1"/>
  <c r="UI90" i="1"/>
  <c r="UI96" i="1"/>
  <c r="UQ90" i="1"/>
  <c r="UQ96" i="1"/>
  <c r="UC90" i="1"/>
  <c r="UC96" i="1"/>
  <c r="QO90" i="1"/>
  <c r="QP96" i="1"/>
  <c r="QQ90" i="1"/>
  <c r="QI90" i="1"/>
  <c r="QT90" i="1"/>
  <c r="QP90" i="1"/>
  <c r="UD79" i="1"/>
  <c r="QI79" i="1"/>
  <c r="UY79" i="1"/>
  <c r="UM79" i="1"/>
  <c r="UJ79" i="1"/>
  <c r="UH79" i="1"/>
  <c r="SW79" i="1"/>
  <c r="OO79" i="1"/>
  <c r="VA79" i="1"/>
  <c r="ST79" i="1"/>
  <c r="UI79" i="1"/>
  <c r="UQ79" i="1"/>
  <c r="UC79" i="1"/>
  <c r="ON79" i="1"/>
  <c r="UX79" i="1"/>
  <c r="UV79" i="1"/>
  <c r="QS79" i="1"/>
  <c r="QP79" i="1"/>
  <c r="US79" i="1"/>
  <c r="OP79" i="1"/>
  <c r="UE79" i="1"/>
  <c r="SV79" i="1"/>
  <c r="UN79" i="1"/>
  <c r="OK79" i="1"/>
  <c r="OL79" i="1"/>
  <c r="UZ79" i="1"/>
  <c r="UW79" i="1"/>
  <c r="SX79" i="1"/>
  <c r="VB79" i="1"/>
  <c r="UO79" i="1"/>
  <c r="QQ79" i="1"/>
  <c r="QO79" i="1"/>
  <c r="UL79" i="1"/>
  <c r="OM79" i="1"/>
  <c r="UF79" i="1"/>
  <c r="UT79" i="1"/>
  <c r="UR79" i="1"/>
  <c r="UP79" i="1"/>
  <c r="UG79" i="1"/>
  <c r="SU79" i="1"/>
  <c r="UU79" i="1"/>
  <c r="UK79" i="1"/>
  <c r="QT79" i="1"/>
  <c r="QR79" i="1"/>
  <c r="QS74" i="1"/>
  <c r="UY74" i="1"/>
  <c r="UM74" i="1"/>
  <c r="OM74" i="1"/>
  <c r="UF74" i="1"/>
  <c r="UT74" i="1"/>
  <c r="UR74" i="1"/>
  <c r="UP74" i="1"/>
  <c r="QT74" i="1"/>
  <c r="UD74" i="1"/>
  <c r="UL74" i="1"/>
  <c r="US74" i="1"/>
  <c r="SW74" i="1"/>
  <c r="UG74" i="1"/>
  <c r="QI74" i="1"/>
  <c r="UH74" i="1"/>
  <c r="OO74" i="1"/>
  <c r="VA74" i="1"/>
  <c r="ST74" i="1"/>
  <c r="UI74" i="1"/>
  <c r="UQ74" i="1"/>
  <c r="UC74" i="1"/>
  <c r="QQ74" i="1"/>
  <c r="SU74" i="1"/>
  <c r="UU74" i="1"/>
  <c r="UK74" i="1"/>
  <c r="ON74" i="1"/>
  <c r="UX74" i="1"/>
  <c r="UV74" i="1"/>
  <c r="QP74" i="1"/>
  <c r="QR74" i="1"/>
  <c r="QO74" i="1"/>
  <c r="OP74" i="1"/>
  <c r="UE74" i="1"/>
  <c r="SV74" i="1"/>
  <c r="UN74" i="1"/>
  <c r="UJ74" i="1"/>
  <c r="OK74" i="1"/>
  <c r="OL74" i="1"/>
  <c r="UZ74" i="1"/>
  <c r="UW74" i="1"/>
  <c r="SX74" i="1"/>
  <c r="VB74" i="1"/>
  <c r="UO74" i="1"/>
  <c r="H78" i="1"/>
  <c r="H79" i="1" s="1"/>
  <c r="QS93" i="1"/>
  <c r="QQ83" i="1"/>
  <c r="QP92" i="1"/>
  <c r="QO93" i="1"/>
  <c r="QP87" i="1"/>
  <c r="QS82" i="1"/>
  <c r="QP93" i="1"/>
  <c r="QQ80" i="1"/>
  <c r="QP97" i="1"/>
  <c r="QQ85" i="1"/>
  <c r="QT78" i="1"/>
  <c r="QQ84" i="1"/>
  <c r="QP84" i="1"/>
  <c r="QT86" i="1"/>
  <c r="QQ93" i="1"/>
  <c r="QP78" i="1"/>
  <c r="QT98" i="1"/>
  <c r="QQ95" i="1"/>
  <c r="QO85" i="1"/>
  <c r="QP85" i="1"/>
  <c r="QQ98" i="1"/>
  <c r="QR78" i="1"/>
  <c r="QR88" i="1"/>
  <c r="UD97" i="1"/>
  <c r="UD98" i="1"/>
  <c r="UD95" i="1"/>
  <c r="UD94" i="1"/>
  <c r="UD91" i="1"/>
  <c r="UD93" i="1"/>
  <c r="UD92" i="1"/>
  <c r="UD88" i="1"/>
  <c r="UD89" i="1"/>
  <c r="UD86" i="1"/>
  <c r="UD85" i="1"/>
  <c r="UD84" i="1"/>
  <c r="UD82" i="1"/>
  <c r="UD87" i="1"/>
  <c r="UD81" i="1"/>
  <c r="UD83" i="1"/>
  <c r="UD78" i="1"/>
  <c r="UD80" i="1"/>
  <c r="UL97" i="1"/>
  <c r="UL98" i="1"/>
  <c r="UL95" i="1"/>
  <c r="UL94" i="1"/>
  <c r="UL93" i="1"/>
  <c r="UL88" i="1"/>
  <c r="UL91" i="1"/>
  <c r="UL87" i="1"/>
  <c r="UL86" i="1"/>
  <c r="UL92" i="1"/>
  <c r="UL82" i="1"/>
  <c r="UL89" i="1"/>
  <c r="UL85" i="1"/>
  <c r="UL81" i="1"/>
  <c r="UL84" i="1"/>
  <c r="UL78" i="1"/>
  <c r="UL83" i="1"/>
  <c r="UL80" i="1"/>
  <c r="US97" i="1"/>
  <c r="US98" i="1"/>
  <c r="US93" i="1"/>
  <c r="US95" i="1"/>
  <c r="US91" i="1"/>
  <c r="US92" i="1"/>
  <c r="US87" i="1"/>
  <c r="US88" i="1"/>
  <c r="US89" i="1"/>
  <c r="US94" i="1"/>
  <c r="US86" i="1"/>
  <c r="US85" i="1"/>
  <c r="US83" i="1"/>
  <c r="US84" i="1"/>
  <c r="US82" i="1"/>
  <c r="US80" i="1"/>
  <c r="US81" i="1"/>
  <c r="US78" i="1"/>
  <c r="SW97" i="1"/>
  <c r="SW98" i="1"/>
  <c r="SW95" i="1"/>
  <c r="SW94" i="1"/>
  <c r="SW87" i="1"/>
  <c r="SW92" i="1"/>
  <c r="SW91" i="1"/>
  <c r="SW88" i="1"/>
  <c r="SW93" i="1"/>
  <c r="SW86" i="1"/>
  <c r="SW89" i="1"/>
  <c r="SW85" i="1"/>
  <c r="SW82" i="1"/>
  <c r="SW83" i="1"/>
  <c r="SW84" i="1"/>
  <c r="SW80" i="1"/>
  <c r="SW81" i="1"/>
  <c r="SW78" i="1"/>
  <c r="UG97" i="1"/>
  <c r="UG98" i="1"/>
  <c r="UG95" i="1"/>
  <c r="UG93" i="1"/>
  <c r="UG92" i="1"/>
  <c r="UG94" i="1"/>
  <c r="UG89" i="1"/>
  <c r="UG91" i="1"/>
  <c r="UG88" i="1"/>
  <c r="UG87" i="1"/>
  <c r="UG84" i="1"/>
  <c r="UG86" i="1"/>
  <c r="UG85" i="1"/>
  <c r="UG83" i="1"/>
  <c r="UG82" i="1"/>
  <c r="UG80" i="1"/>
  <c r="UG81" i="1"/>
  <c r="UG78" i="1"/>
  <c r="QO84" i="1"/>
  <c r="QO94" i="1"/>
  <c r="QP80" i="1"/>
  <c r="QP89" i="1"/>
  <c r="QP98" i="1"/>
  <c r="QT81" i="1"/>
  <c r="QT91" i="1"/>
  <c r="QT97" i="1"/>
  <c r="QQ86" i="1"/>
  <c r="QQ94" i="1"/>
  <c r="QS84" i="1"/>
  <c r="QS87" i="1"/>
  <c r="QR82" i="1"/>
  <c r="QR91" i="1"/>
  <c r="UM98" i="1"/>
  <c r="UM97" i="1"/>
  <c r="UM95" i="1"/>
  <c r="UM93" i="1"/>
  <c r="UM92" i="1"/>
  <c r="UM91" i="1"/>
  <c r="UM94" i="1"/>
  <c r="UM88" i="1"/>
  <c r="UM89" i="1"/>
  <c r="UM86" i="1"/>
  <c r="UM85" i="1"/>
  <c r="UM83" i="1"/>
  <c r="UM87" i="1"/>
  <c r="UM81" i="1"/>
  <c r="UM84" i="1"/>
  <c r="UM78" i="1"/>
  <c r="UM82" i="1"/>
  <c r="UM80" i="1"/>
  <c r="OO89" i="1"/>
  <c r="OO87" i="1"/>
  <c r="OO83" i="1"/>
  <c r="OO84" i="1"/>
  <c r="OO98" i="1"/>
  <c r="OO82" i="1"/>
  <c r="OO94" i="1"/>
  <c r="OO85" i="1"/>
  <c r="OO86" i="1"/>
  <c r="OO95" i="1"/>
  <c r="OO92" i="1"/>
  <c r="OO80" i="1"/>
  <c r="OO78" i="1"/>
  <c r="OO93" i="1"/>
  <c r="OO88" i="1"/>
  <c r="OO97" i="1"/>
  <c r="OO91" i="1"/>
  <c r="OO81" i="1"/>
  <c r="VA97" i="1"/>
  <c r="VA98" i="1"/>
  <c r="VA95" i="1"/>
  <c r="VA94" i="1"/>
  <c r="VA92" i="1"/>
  <c r="VA93" i="1"/>
  <c r="VA87" i="1"/>
  <c r="VA88" i="1"/>
  <c r="VA91" i="1"/>
  <c r="VA89" i="1"/>
  <c r="VA86" i="1"/>
  <c r="VA85" i="1"/>
  <c r="VA83" i="1"/>
  <c r="VA80" i="1"/>
  <c r="VA82" i="1"/>
  <c r="VA81" i="1"/>
  <c r="VA78" i="1"/>
  <c r="VA84" i="1"/>
  <c r="ST98" i="1"/>
  <c r="ST97" i="1"/>
  <c r="ST95" i="1"/>
  <c r="ST94" i="1"/>
  <c r="ST93" i="1"/>
  <c r="ST92" i="1"/>
  <c r="ST91" i="1"/>
  <c r="ST88" i="1"/>
  <c r="ST89" i="1"/>
  <c r="ST87" i="1"/>
  <c r="ST84" i="1"/>
  <c r="ST85" i="1"/>
  <c r="ST86" i="1"/>
  <c r="ST82" i="1"/>
  <c r="ST78" i="1"/>
  <c r="ST83" i="1"/>
  <c r="ST81" i="1"/>
  <c r="ST80" i="1"/>
  <c r="UI95" i="1"/>
  <c r="UI98" i="1"/>
  <c r="UI94" i="1"/>
  <c r="UI97" i="1"/>
  <c r="UI92" i="1"/>
  <c r="UI93" i="1"/>
  <c r="UI91" i="1"/>
  <c r="UI89" i="1"/>
  <c r="UI88" i="1"/>
  <c r="UI85" i="1"/>
  <c r="UI87" i="1"/>
  <c r="UI84" i="1"/>
  <c r="UI86" i="1"/>
  <c r="UI80" i="1"/>
  <c r="UI78" i="1"/>
  <c r="UI83" i="1"/>
  <c r="UI81" i="1"/>
  <c r="UI82" i="1"/>
  <c r="UQ95" i="1"/>
  <c r="UQ98" i="1"/>
  <c r="UQ94" i="1"/>
  <c r="UQ92" i="1"/>
  <c r="UQ97" i="1"/>
  <c r="UQ93" i="1"/>
  <c r="UQ91" i="1"/>
  <c r="UQ89" i="1"/>
  <c r="UQ88" i="1"/>
  <c r="UQ84" i="1"/>
  <c r="UQ87" i="1"/>
  <c r="UQ86" i="1"/>
  <c r="UQ83" i="1"/>
  <c r="UQ82" i="1"/>
  <c r="UQ80" i="1"/>
  <c r="UQ78" i="1"/>
  <c r="UQ81" i="1"/>
  <c r="UQ85" i="1"/>
  <c r="UC97" i="1"/>
  <c r="UC98" i="1"/>
  <c r="UC95" i="1"/>
  <c r="UC94" i="1"/>
  <c r="UC93" i="1"/>
  <c r="UC87" i="1"/>
  <c r="UC88" i="1"/>
  <c r="UC91" i="1"/>
  <c r="UC92" i="1"/>
  <c r="UC89" i="1"/>
  <c r="UC86" i="1"/>
  <c r="UC84" i="1"/>
  <c r="UC85" i="1"/>
  <c r="UC81" i="1"/>
  <c r="UC83" i="1"/>
  <c r="UC82" i="1"/>
  <c r="UC78" i="1"/>
  <c r="UC80" i="1"/>
  <c r="QO80" i="1"/>
  <c r="QO88" i="1"/>
  <c r="QO98" i="1"/>
  <c r="QP82" i="1"/>
  <c r="QP88" i="1"/>
  <c r="QT83" i="1"/>
  <c r="QT89" i="1"/>
  <c r="QQ81" i="1"/>
  <c r="QQ87" i="1"/>
  <c r="QQ97" i="1"/>
  <c r="QS88" i="1"/>
  <c r="QS94" i="1"/>
  <c r="QR81" i="1"/>
  <c r="QR92" i="1"/>
  <c r="QS85" i="1"/>
  <c r="QS95" i="1"/>
  <c r="QR86" i="1"/>
  <c r="QR93" i="1"/>
  <c r="UY98" i="1"/>
  <c r="UY95" i="1"/>
  <c r="UY94" i="1"/>
  <c r="UY97" i="1"/>
  <c r="UY92" i="1"/>
  <c r="UY91" i="1"/>
  <c r="UY93" i="1"/>
  <c r="UY89" i="1"/>
  <c r="UY88" i="1"/>
  <c r="UY87" i="1"/>
  <c r="UY84" i="1"/>
  <c r="UY85" i="1"/>
  <c r="UY86" i="1"/>
  <c r="UY80" i="1"/>
  <c r="UY78" i="1"/>
  <c r="UY82" i="1"/>
  <c r="UY81" i="1"/>
  <c r="UY83" i="1"/>
  <c r="UJ97" i="1"/>
  <c r="UJ98" i="1"/>
  <c r="UJ95" i="1"/>
  <c r="UJ94" i="1"/>
  <c r="UJ93" i="1"/>
  <c r="UJ91" i="1"/>
  <c r="UJ92" i="1"/>
  <c r="UJ89" i="1"/>
  <c r="UJ85" i="1"/>
  <c r="UJ87" i="1"/>
  <c r="UJ88" i="1"/>
  <c r="UJ83" i="1"/>
  <c r="UJ81" i="1"/>
  <c r="UJ86" i="1"/>
  <c r="UJ80" i="1"/>
  <c r="UJ84" i="1"/>
  <c r="UJ78" i="1"/>
  <c r="UJ82" i="1"/>
  <c r="UV98" i="1"/>
  <c r="UV97" i="1"/>
  <c r="UV95" i="1"/>
  <c r="UV94" i="1"/>
  <c r="UV93" i="1"/>
  <c r="UV91" i="1"/>
  <c r="UV92" i="1"/>
  <c r="UV89" i="1"/>
  <c r="UV87" i="1"/>
  <c r="UV88" i="1"/>
  <c r="UV85" i="1"/>
  <c r="UV84" i="1"/>
  <c r="UV86" i="1"/>
  <c r="UV81" i="1"/>
  <c r="UV83" i="1"/>
  <c r="UV78" i="1"/>
  <c r="UV80" i="1"/>
  <c r="UV82" i="1"/>
  <c r="QO82" i="1"/>
  <c r="QO87" i="1"/>
  <c r="QO97" i="1"/>
  <c r="QT80" i="1"/>
  <c r="QT88" i="1"/>
  <c r="OP89" i="1"/>
  <c r="OP87" i="1"/>
  <c r="OP82" i="1"/>
  <c r="OP84" i="1"/>
  <c r="OP94" i="1"/>
  <c r="OP98" i="1"/>
  <c r="OP83" i="1"/>
  <c r="OP80" i="1"/>
  <c r="OP88" i="1"/>
  <c r="OP81" i="1"/>
  <c r="OP95" i="1"/>
  <c r="OP86" i="1"/>
  <c r="OP92" i="1"/>
  <c r="OP97" i="1"/>
  <c r="OP85" i="1"/>
  <c r="OP78" i="1"/>
  <c r="OP91" i="1"/>
  <c r="OP93" i="1"/>
  <c r="UE98" i="1"/>
  <c r="UE97" i="1"/>
  <c r="UE95" i="1"/>
  <c r="UE94" i="1"/>
  <c r="UE93" i="1"/>
  <c r="UE92" i="1"/>
  <c r="UE88" i="1"/>
  <c r="UE89" i="1"/>
  <c r="UE91" i="1"/>
  <c r="UE87" i="1"/>
  <c r="UE83" i="1"/>
  <c r="UE84" i="1"/>
  <c r="UE85" i="1"/>
  <c r="UE82" i="1"/>
  <c r="UE78" i="1"/>
  <c r="UE80" i="1"/>
  <c r="UE86" i="1"/>
  <c r="UE81" i="1"/>
  <c r="SV98" i="1"/>
  <c r="SV95" i="1"/>
  <c r="SV97" i="1"/>
  <c r="SV93" i="1"/>
  <c r="SV94" i="1"/>
  <c r="SV92" i="1"/>
  <c r="SV91" i="1"/>
  <c r="SV89" i="1"/>
  <c r="SV87" i="1"/>
  <c r="SV85" i="1"/>
  <c r="SV88" i="1"/>
  <c r="SV83" i="1"/>
  <c r="SV81" i="1"/>
  <c r="SV82" i="1"/>
  <c r="SV86" i="1"/>
  <c r="SV78" i="1"/>
  <c r="SV80" i="1"/>
  <c r="SV84" i="1"/>
  <c r="UN98" i="1"/>
  <c r="UN95" i="1"/>
  <c r="UN97" i="1"/>
  <c r="UN93" i="1"/>
  <c r="UN94" i="1"/>
  <c r="UN92" i="1"/>
  <c r="UN89" i="1"/>
  <c r="UN91" i="1"/>
  <c r="UN88" i="1"/>
  <c r="UN84" i="1"/>
  <c r="UN87" i="1"/>
  <c r="UN86" i="1"/>
  <c r="UN78" i="1"/>
  <c r="UN80" i="1"/>
  <c r="UN82" i="1"/>
  <c r="UN83" i="1"/>
  <c r="UN85" i="1"/>
  <c r="UN81" i="1"/>
  <c r="QO78" i="1"/>
  <c r="QO91" i="1"/>
  <c r="QP81" i="1"/>
  <c r="QP94" i="1"/>
  <c r="QT82" i="1"/>
  <c r="QT92" i="1"/>
  <c r="QQ82" i="1"/>
  <c r="QQ89" i="1"/>
  <c r="QS81" i="1"/>
  <c r="QS86" i="1"/>
  <c r="QS97" i="1"/>
  <c r="QR89" i="1"/>
  <c r="QR94" i="1"/>
  <c r="ON89" i="1"/>
  <c r="ON83" i="1"/>
  <c r="ON82" i="1"/>
  <c r="ON87" i="1"/>
  <c r="ON98" i="1"/>
  <c r="ON84" i="1"/>
  <c r="ON94" i="1"/>
  <c r="ON91" i="1"/>
  <c r="ON78" i="1"/>
  <c r="ON93" i="1"/>
  <c r="ON81" i="1"/>
  <c r="ON80" i="1"/>
  <c r="ON86" i="1"/>
  <c r="ON88" i="1"/>
  <c r="ON95" i="1"/>
  <c r="ON85" i="1"/>
  <c r="ON92" i="1"/>
  <c r="ON97" i="1"/>
  <c r="UX98" i="1"/>
  <c r="UX97" i="1"/>
  <c r="UX95" i="1"/>
  <c r="UX94" i="1"/>
  <c r="UX93" i="1"/>
  <c r="UX92" i="1"/>
  <c r="UX87" i="1"/>
  <c r="UX91" i="1"/>
  <c r="UX89" i="1"/>
  <c r="UX88" i="1"/>
  <c r="UX85" i="1"/>
  <c r="UX86" i="1"/>
  <c r="UX84" i="1"/>
  <c r="UX83" i="1"/>
  <c r="UX78" i="1"/>
  <c r="UX80" i="1"/>
  <c r="UX82" i="1"/>
  <c r="UX81" i="1"/>
  <c r="OK87" i="1"/>
  <c r="OK83" i="1"/>
  <c r="OK82" i="1"/>
  <c r="OK84" i="1"/>
  <c r="OK98" i="1"/>
  <c r="OK94" i="1"/>
  <c r="OK89" i="1"/>
  <c r="OK80" i="1"/>
  <c r="OK92" i="1"/>
  <c r="OK95" i="1"/>
  <c r="OK97" i="1"/>
  <c r="OK93" i="1"/>
  <c r="OK86" i="1"/>
  <c r="OK81" i="1"/>
  <c r="OK85" i="1"/>
  <c r="OK78" i="1"/>
  <c r="OK88" i="1"/>
  <c r="OK91" i="1"/>
  <c r="OL84" i="1"/>
  <c r="OL82" i="1"/>
  <c r="OL83" i="1"/>
  <c r="OL89" i="1"/>
  <c r="OL87" i="1"/>
  <c r="OL98" i="1"/>
  <c r="OL94" i="1"/>
  <c r="OL91" i="1"/>
  <c r="OL81" i="1"/>
  <c r="OL85" i="1"/>
  <c r="OL80" i="1"/>
  <c r="OL88" i="1"/>
  <c r="OL95" i="1"/>
  <c r="OL86" i="1"/>
  <c r="OL97" i="1"/>
  <c r="OL93" i="1"/>
  <c r="OL92" i="1"/>
  <c r="OL78" i="1"/>
  <c r="UZ98" i="1"/>
  <c r="UZ97" i="1"/>
  <c r="UZ93" i="1"/>
  <c r="UZ94" i="1"/>
  <c r="UZ95" i="1"/>
  <c r="UZ92" i="1"/>
  <c r="UZ88" i="1"/>
  <c r="UZ91" i="1"/>
  <c r="UZ89" i="1"/>
  <c r="UZ85" i="1"/>
  <c r="UZ86" i="1"/>
  <c r="UZ87" i="1"/>
  <c r="UZ84" i="1"/>
  <c r="UZ83" i="1"/>
  <c r="UZ82" i="1"/>
  <c r="UZ81" i="1"/>
  <c r="UZ80" i="1"/>
  <c r="UZ78" i="1"/>
  <c r="UW97" i="1"/>
  <c r="UW98" i="1"/>
  <c r="UW95" i="1"/>
  <c r="UW94" i="1"/>
  <c r="UW92" i="1"/>
  <c r="UW93" i="1"/>
  <c r="UW91" i="1"/>
  <c r="UW89" i="1"/>
  <c r="UW86" i="1"/>
  <c r="UW84" i="1"/>
  <c r="UW88" i="1"/>
  <c r="UW87" i="1"/>
  <c r="UW85" i="1"/>
  <c r="UW83" i="1"/>
  <c r="UW78" i="1"/>
  <c r="UW80" i="1"/>
  <c r="UW82" i="1"/>
  <c r="UW81" i="1"/>
  <c r="SX97" i="1"/>
  <c r="SX98" i="1"/>
  <c r="SX95" i="1"/>
  <c r="SX94" i="1"/>
  <c r="SX92" i="1"/>
  <c r="SX93" i="1"/>
  <c r="SX91" i="1"/>
  <c r="SX88" i="1"/>
  <c r="SX86" i="1"/>
  <c r="SX87" i="1"/>
  <c r="SX85" i="1"/>
  <c r="SX84" i="1"/>
  <c r="SX82" i="1"/>
  <c r="SX89" i="1"/>
  <c r="SX83" i="1"/>
  <c r="SX80" i="1"/>
  <c r="SX81" i="1"/>
  <c r="SX78" i="1"/>
  <c r="VB97" i="1"/>
  <c r="VB98" i="1"/>
  <c r="VB95" i="1"/>
  <c r="VB94" i="1"/>
  <c r="VB93" i="1"/>
  <c r="VB92" i="1"/>
  <c r="VB91" i="1"/>
  <c r="VB88" i="1"/>
  <c r="VB89" i="1"/>
  <c r="VB86" i="1"/>
  <c r="VB85" i="1"/>
  <c r="VB82" i="1"/>
  <c r="VB83" i="1"/>
  <c r="VB80" i="1"/>
  <c r="VB81" i="1"/>
  <c r="VB78" i="1"/>
  <c r="VB84" i="1"/>
  <c r="VB87" i="1"/>
  <c r="UO97" i="1"/>
  <c r="UO98" i="1"/>
  <c r="UO95" i="1"/>
  <c r="UO94" i="1"/>
  <c r="UO93" i="1"/>
  <c r="UO89" i="1"/>
  <c r="UO92" i="1"/>
  <c r="UO91" i="1"/>
  <c r="UO87" i="1"/>
  <c r="UO88" i="1"/>
  <c r="UO85" i="1"/>
  <c r="UO84" i="1"/>
  <c r="UO86" i="1"/>
  <c r="UO78" i="1"/>
  <c r="UO80" i="1"/>
  <c r="UO82" i="1"/>
  <c r="UO83" i="1"/>
  <c r="UO81" i="1"/>
  <c r="QO81" i="1"/>
  <c r="QO89" i="1"/>
  <c r="QP83" i="1"/>
  <c r="QP91" i="1"/>
  <c r="QT84" i="1"/>
  <c r="QT93" i="1"/>
  <c r="QQ78" i="1"/>
  <c r="QQ91" i="1"/>
  <c r="QS83" i="1"/>
  <c r="QS89" i="1"/>
  <c r="QS98" i="1"/>
  <c r="QR83" i="1"/>
  <c r="QR97" i="1"/>
  <c r="UT97" i="1"/>
  <c r="UT98" i="1"/>
  <c r="UT95" i="1"/>
  <c r="UT94" i="1"/>
  <c r="UT93" i="1"/>
  <c r="UT92" i="1"/>
  <c r="UT88" i="1"/>
  <c r="UT91" i="1"/>
  <c r="UT86" i="1"/>
  <c r="UT89" i="1"/>
  <c r="UT87" i="1"/>
  <c r="UT82" i="1"/>
  <c r="UT84" i="1"/>
  <c r="UT81" i="1"/>
  <c r="UT83" i="1"/>
  <c r="UT85" i="1"/>
  <c r="UT80" i="1"/>
  <c r="UT78" i="1"/>
  <c r="QS80" i="1"/>
  <c r="QS91" i="1"/>
  <c r="QR80" i="1"/>
  <c r="QR87" i="1"/>
  <c r="QR95" i="1"/>
  <c r="QI98" i="1"/>
  <c r="QI97" i="1"/>
  <c r="QI94" i="1"/>
  <c r="QI95" i="1"/>
  <c r="QI92" i="1"/>
  <c r="QI91" i="1"/>
  <c r="QI93" i="1"/>
  <c r="QI89" i="1"/>
  <c r="QI88" i="1"/>
  <c r="QI86" i="1"/>
  <c r="QI84" i="1"/>
  <c r="QI85" i="1"/>
  <c r="QI80" i="1"/>
  <c r="QI87" i="1"/>
  <c r="QI83" i="1"/>
  <c r="QI82" i="1"/>
  <c r="QI78" i="1"/>
  <c r="QI81" i="1"/>
  <c r="UH98" i="1"/>
  <c r="UH95" i="1"/>
  <c r="UH97" i="1"/>
  <c r="UH94" i="1"/>
  <c r="UH93" i="1"/>
  <c r="UH92" i="1"/>
  <c r="UH91" i="1"/>
  <c r="UH89" i="1"/>
  <c r="UH86" i="1"/>
  <c r="UH88" i="1"/>
  <c r="UH84" i="1"/>
  <c r="UH87" i="1"/>
  <c r="UH85" i="1"/>
  <c r="UH83" i="1"/>
  <c r="UH82" i="1"/>
  <c r="UH80" i="1"/>
  <c r="UH81" i="1"/>
  <c r="UH78" i="1"/>
  <c r="OM87" i="1"/>
  <c r="OM83" i="1"/>
  <c r="OM84" i="1"/>
  <c r="OM94" i="1"/>
  <c r="OM82" i="1"/>
  <c r="OM89" i="1"/>
  <c r="OM98" i="1"/>
  <c r="OM91" i="1"/>
  <c r="OM88" i="1"/>
  <c r="OM80" i="1"/>
  <c r="OM95" i="1"/>
  <c r="OM93" i="1"/>
  <c r="OM81" i="1"/>
  <c r="OM86" i="1"/>
  <c r="OM92" i="1"/>
  <c r="OM85" i="1"/>
  <c r="OM97" i="1"/>
  <c r="OM78" i="1"/>
  <c r="UF98" i="1"/>
  <c r="UF97" i="1"/>
  <c r="UF95" i="1"/>
  <c r="UF94" i="1"/>
  <c r="UF93" i="1"/>
  <c r="UF89" i="1"/>
  <c r="UF92" i="1"/>
  <c r="UF87" i="1"/>
  <c r="UF91" i="1"/>
  <c r="UF86" i="1"/>
  <c r="UF85" i="1"/>
  <c r="UF88" i="1"/>
  <c r="UF84" i="1"/>
  <c r="UF83" i="1"/>
  <c r="UF82" i="1"/>
  <c r="UF78" i="1"/>
  <c r="UF80" i="1"/>
  <c r="UF81" i="1"/>
  <c r="UR98" i="1"/>
  <c r="UR97" i="1"/>
  <c r="UR95" i="1"/>
  <c r="UR93" i="1"/>
  <c r="UR94" i="1"/>
  <c r="UR92" i="1"/>
  <c r="UR88" i="1"/>
  <c r="UR89" i="1"/>
  <c r="UR85" i="1"/>
  <c r="UR91" i="1"/>
  <c r="UR87" i="1"/>
  <c r="UR86" i="1"/>
  <c r="UR83" i="1"/>
  <c r="UR81" i="1"/>
  <c r="UR84" i="1"/>
  <c r="UR82" i="1"/>
  <c r="UR80" i="1"/>
  <c r="UR78" i="1"/>
  <c r="UP98" i="1"/>
  <c r="UP97" i="1"/>
  <c r="UP95" i="1"/>
  <c r="UP94" i="1"/>
  <c r="UP93" i="1"/>
  <c r="UP92" i="1"/>
  <c r="UP91" i="1"/>
  <c r="UP89" i="1"/>
  <c r="UP88" i="1"/>
  <c r="UP87" i="1"/>
  <c r="UP86" i="1"/>
  <c r="UP85" i="1"/>
  <c r="UP83" i="1"/>
  <c r="UP82" i="1"/>
  <c r="UP84" i="1"/>
  <c r="UP80" i="1"/>
  <c r="UP81" i="1"/>
  <c r="UP78" i="1"/>
  <c r="QO86" i="1"/>
  <c r="QO95" i="1"/>
  <c r="QT85" i="1"/>
  <c r="QT94" i="1"/>
  <c r="SU97" i="1"/>
  <c r="SU98" i="1"/>
  <c r="SU94" i="1"/>
  <c r="SU92" i="1"/>
  <c r="SU95" i="1"/>
  <c r="SU91" i="1"/>
  <c r="SU93" i="1"/>
  <c r="SU89" i="1"/>
  <c r="SU87" i="1"/>
  <c r="SU86" i="1"/>
  <c r="SU85" i="1"/>
  <c r="SU84" i="1"/>
  <c r="SU88" i="1"/>
  <c r="SU80" i="1"/>
  <c r="SU78" i="1"/>
  <c r="SU82" i="1"/>
  <c r="SU83" i="1"/>
  <c r="SU81" i="1"/>
  <c r="UU98" i="1"/>
  <c r="UU97" i="1"/>
  <c r="UU95" i="1"/>
  <c r="UU94" i="1"/>
  <c r="UU93" i="1"/>
  <c r="UU88" i="1"/>
  <c r="UU92" i="1"/>
  <c r="UU91" i="1"/>
  <c r="UU89" i="1"/>
  <c r="UU87" i="1"/>
  <c r="UU86" i="1"/>
  <c r="UU83" i="1"/>
  <c r="UU84" i="1"/>
  <c r="UU85" i="1"/>
  <c r="UU81" i="1"/>
  <c r="UU78" i="1"/>
  <c r="UU80" i="1"/>
  <c r="UU82" i="1"/>
  <c r="UK97" i="1"/>
  <c r="UK98" i="1"/>
  <c r="UK95" i="1"/>
  <c r="UK94" i="1"/>
  <c r="UK92" i="1"/>
  <c r="UK91" i="1"/>
  <c r="UK87" i="1"/>
  <c r="UK93" i="1"/>
  <c r="UK88" i="1"/>
  <c r="UK86" i="1"/>
  <c r="UK89" i="1"/>
  <c r="UK85" i="1"/>
  <c r="UK84" i="1"/>
  <c r="UK81" i="1"/>
  <c r="UK82" i="1"/>
  <c r="UK80" i="1"/>
  <c r="UK78" i="1"/>
  <c r="UK83" i="1"/>
  <c r="QO83" i="1"/>
  <c r="QO92" i="1"/>
  <c r="QP86" i="1"/>
  <c r="QP95" i="1"/>
  <c r="QT87" i="1"/>
  <c r="QT95" i="1"/>
  <c r="QQ88" i="1"/>
  <c r="QQ92" i="1"/>
  <c r="QS78" i="1"/>
  <c r="QS92" i="1"/>
  <c r="QR84" i="1"/>
  <c r="QR85" i="1"/>
  <c r="QR98" i="1"/>
  <c r="QI102" i="1"/>
  <c r="QI64" i="1"/>
  <c r="UY102" i="1"/>
  <c r="UY64" i="1"/>
  <c r="UM102" i="1"/>
  <c r="UM64" i="1"/>
  <c r="UJ102" i="1"/>
  <c r="UJ64" i="1"/>
  <c r="UH102" i="1"/>
  <c r="UH64" i="1"/>
  <c r="QT64" i="1"/>
  <c r="QS64" i="1"/>
  <c r="US102" i="1"/>
  <c r="US64" i="1"/>
  <c r="UL102" i="1"/>
  <c r="UL64" i="1"/>
  <c r="UG102" i="1"/>
  <c r="UG64" i="1"/>
  <c r="OO102" i="1"/>
  <c r="OO64" i="1"/>
  <c r="VA102" i="1"/>
  <c r="VA64" i="1"/>
  <c r="ST102" i="1"/>
  <c r="ST64" i="1"/>
  <c r="UI102" i="1"/>
  <c r="UI64" i="1"/>
  <c r="UQ102" i="1"/>
  <c r="UQ64" i="1"/>
  <c r="UC102" i="1"/>
  <c r="UC64" i="1"/>
  <c r="QQ64" i="1"/>
  <c r="SW102" i="1"/>
  <c r="SW64" i="1"/>
  <c r="ON102" i="1"/>
  <c r="ON64" i="1"/>
  <c r="UX102" i="1"/>
  <c r="UX64" i="1"/>
  <c r="UV102" i="1"/>
  <c r="UV64" i="1"/>
  <c r="QP64" i="1"/>
  <c r="UD102" i="1"/>
  <c r="UD64" i="1"/>
  <c r="OP102" i="1"/>
  <c r="OP64" i="1"/>
  <c r="UE102" i="1"/>
  <c r="UE64" i="1"/>
  <c r="SV102" i="1"/>
  <c r="SV64" i="1"/>
  <c r="UN102" i="1"/>
  <c r="UN64" i="1"/>
  <c r="OK102" i="1"/>
  <c r="OK64" i="1"/>
  <c r="OL102" i="1"/>
  <c r="OL64" i="1"/>
  <c r="UZ102" i="1"/>
  <c r="UZ64" i="1"/>
  <c r="UW102" i="1"/>
  <c r="UW64" i="1"/>
  <c r="SX102" i="1"/>
  <c r="SX64" i="1"/>
  <c r="VB102" i="1"/>
  <c r="VB64" i="1"/>
  <c r="UO102" i="1"/>
  <c r="UO64" i="1"/>
  <c r="OM102" i="1"/>
  <c r="OM64" i="1"/>
  <c r="UF102" i="1"/>
  <c r="UF64" i="1"/>
  <c r="UT102" i="1"/>
  <c r="UT64" i="1"/>
  <c r="UR102" i="1"/>
  <c r="UR64" i="1"/>
  <c r="UP102" i="1"/>
  <c r="UP64" i="1"/>
  <c r="QO64" i="1"/>
  <c r="SU102" i="1"/>
  <c r="SU64" i="1"/>
  <c r="UU102" i="1"/>
  <c r="UU64" i="1"/>
  <c r="UK102" i="1"/>
  <c r="UK64" i="1"/>
  <c r="QR64" i="1"/>
  <c r="QO102" i="1"/>
  <c r="QQ102" i="1"/>
  <c r="QP102" i="1"/>
  <c r="QS102" i="1"/>
  <c r="QR102" i="1"/>
  <c r="QT102" i="1"/>
  <c r="RV107" i="1"/>
  <c r="QP70" i="1"/>
  <c r="QQ73" i="1"/>
  <c r="QR73" i="1"/>
  <c r="QT76" i="1"/>
  <c r="QS75" i="1"/>
  <c r="TN107" i="1"/>
  <c r="OP76" i="1"/>
  <c r="OP77" i="1"/>
  <c r="OP73" i="1"/>
  <c r="OP75" i="1"/>
  <c r="UE77" i="1"/>
  <c r="UE75" i="1"/>
  <c r="UE76" i="1"/>
  <c r="UE73" i="1"/>
  <c r="SV77" i="1"/>
  <c r="SV76" i="1"/>
  <c r="SV75" i="1"/>
  <c r="SV73" i="1"/>
  <c r="UN77" i="1"/>
  <c r="UN76" i="1"/>
  <c r="UN73" i="1"/>
  <c r="UN75" i="1"/>
  <c r="QQ71" i="1"/>
  <c r="QT75" i="1"/>
  <c r="QS77" i="1"/>
  <c r="OK73" i="1"/>
  <c r="OK76" i="1"/>
  <c r="OK77" i="1"/>
  <c r="OK75" i="1"/>
  <c r="OL77" i="1"/>
  <c r="OL76" i="1"/>
  <c r="OL73" i="1"/>
  <c r="OL75" i="1"/>
  <c r="UZ77" i="1"/>
  <c r="UZ76" i="1"/>
  <c r="UZ75" i="1"/>
  <c r="UZ73" i="1"/>
  <c r="UW77" i="1"/>
  <c r="UW76" i="1"/>
  <c r="UW75" i="1"/>
  <c r="UW73" i="1"/>
  <c r="SX77" i="1"/>
  <c r="SX76" i="1"/>
  <c r="SX75" i="1"/>
  <c r="SX73" i="1"/>
  <c r="VB76" i="1"/>
  <c r="VB77" i="1"/>
  <c r="VB75" i="1"/>
  <c r="VB73" i="1"/>
  <c r="UO77" i="1"/>
  <c r="UO76" i="1"/>
  <c r="UO73" i="1"/>
  <c r="UO75" i="1"/>
  <c r="QT77" i="1"/>
  <c r="QS76" i="1"/>
  <c r="QQ75" i="1"/>
  <c r="UT75" i="1"/>
  <c r="UT77" i="1"/>
  <c r="UT76" i="1"/>
  <c r="UT73" i="1"/>
  <c r="UP76" i="1"/>
  <c r="UP77" i="1"/>
  <c r="UP75" i="1"/>
  <c r="UP73" i="1"/>
  <c r="QO75" i="1"/>
  <c r="PX22" i="1"/>
  <c r="PX25" i="1" s="1"/>
  <c r="SU77" i="1"/>
  <c r="SU76" i="1"/>
  <c r="SU73" i="1"/>
  <c r="SU75" i="1"/>
  <c r="UU77" i="1"/>
  <c r="UU75" i="1"/>
  <c r="UU76" i="1"/>
  <c r="UU73" i="1"/>
  <c r="UK77" i="1"/>
  <c r="UK76" i="1"/>
  <c r="UK75" i="1"/>
  <c r="UK73" i="1"/>
  <c r="QQ76" i="1"/>
  <c r="QO73" i="1"/>
  <c r="QR75" i="1"/>
  <c r="QP73" i="1"/>
  <c r="UH76" i="1"/>
  <c r="UH75" i="1"/>
  <c r="UH77" i="1"/>
  <c r="UH73" i="1"/>
  <c r="QO76" i="1"/>
  <c r="QR76" i="1"/>
  <c r="QP75" i="1"/>
  <c r="QI77" i="1"/>
  <c r="QI76" i="1"/>
  <c r="QI73" i="1"/>
  <c r="QI75" i="1"/>
  <c r="ON73" i="1"/>
  <c r="ON77" i="1"/>
  <c r="ON76" i="1"/>
  <c r="ON75" i="1"/>
  <c r="UX76" i="1"/>
  <c r="UX77" i="1"/>
  <c r="UX75" i="1"/>
  <c r="UX73" i="1"/>
  <c r="UV77" i="1"/>
  <c r="UV76" i="1"/>
  <c r="UV75" i="1"/>
  <c r="UV73" i="1"/>
  <c r="UD75" i="1"/>
  <c r="UD76" i="1"/>
  <c r="UD77" i="1"/>
  <c r="UD73" i="1"/>
  <c r="UL77" i="1"/>
  <c r="UL76" i="1"/>
  <c r="UL75" i="1"/>
  <c r="UL73" i="1"/>
  <c r="US76" i="1"/>
  <c r="US75" i="1"/>
  <c r="US77" i="1"/>
  <c r="US73" i="1"/>
  <c r="SW77" i="1"/>
  <c r="SW76" i="1"/>
  <c r="SW75" i="1"/>
  <c r="SW73" i="1"/>
  <c r="UG76" i="1"/>
  <c r="UG77" i="1"/>
  <c r="UG75" i="1"/>
  <c r="UG73" i="1"/>
  <c r="QS68" i="1"/>
  <c r="QQ77" i="1"/>
  <c r="QO77" i="1"/>
  <c r="QP76" i="1"/>
  <c r="OM77" i="1"/>
  <c r="OM73" i="1"/>
  <c r="OM76" i="1"/>
  <c r="OM75" i="1"/>
  <c r="UF76" i="1"/>
  <c r="UF77" i="1"/>
  <c r="UF75" i="1"/>
  <c r="UF73" i="1"/>
  <c r="UR77" i="1"/>
  <c r="UR76" i="1"/>
  <c r="UR75" i="1"/>
  <c r="UR73" i="1"/>
  <c r="UY77" i="1"/>
  <c r="UY76" i="1"/>
  <c r="UY75" i="1"/>
  <c r="UY73" i="1"/>
  <c r="UM77" i="1"/>
  <c r="UM75" i="1"/>
  <c r="UM76" i="1"/>
  <c r="UM73" i="1"/>
  <c r="UJ77" i="1"/>
  <c r="UJ76" i="1"/>
  <c r="UJ75" i="1"/>
  <c r="UJ73" i="1"/>
  <c r="OO77" i="1"/>
  <c r="OO76" i="1"/>
  <c r="OO73" i="1"/>
  <c r="OO75" i="1"/>
  <c r="VA77" i="1"/>
  <c r="VA76" i="1"/>
  <c r="VA75" i="1"/>
  <c r="VA73" i="1"/>
  <c r="ST76" i="1"/>
  <c r="ST77" i="1"/>
  <c r="ST75" i="1"/>
  <c r="ST73" i="1"/>
  <c r="UI77" i="1"/>
  <c r="UI76" i="1"/>
  <c r="UI73" i="1"/>
  <c r="UI75" i="1"/>
  <c r="UQ77" i="1"/>
  <c r="UQ76" i="1"/>
  <c r="UQ73" i="1"/>
  <c r="UQ75" i="1"/>
  <c r="UC77" i="1"/>
  <c r="UC75" i="1"/>
  <c r="UC76" i="1"/>
  <c r="UC73" i="1"/>
  <c r="QP68" i="1"/>
  <c r="QS69" i="1"/>
  <c r="QT73" i="1"/>
  <c r="QS73" i="1"/>
  <c r="QR77" i="1"/>
  <c r="QP77" i="1"/>
  <c r="QP72" i="1"/>
  <c r="QS72" i="1"/>
  <c r="QS71" i="1"/>
  <c r="QT71" i="1"/>
  <c r="QR68" i="1"/>
  <c r="QT68" i="1"/>
  <c r="QR72" i="1"/>
  <c r="QT69" i="1"/>
  <c r="QR69" i="1"/>
  <c r="QT72" i="1"/>
  <c r="QP71" i="1"/>
  <c r="UW72" i="1"/>
  <c r="UW68" i="1"/>
  <c r="UW69" i="1"/>
  <c r="UW71" i="1"/>
  <c r="UW70" i="1"/>
  <c r="SX72" i="1"/>
  <c r="SX71" i="1"/>
  <c r="SX70" i="1"/>
  <c r="SX68" i="1"/>
  <c r="SX69" i="1"/>
  <c r="UU72" i="1"/>
  <c r="UU71" i="1"/>
  <c r="UU70" i="1"/>
  <c r="UU68" i="1"/>
  <c r="UU69" i="1"/>
  <c r="UY71" i="1"/>
  <c r="UY72" i="1"/>
  <c r="UY70" i="1"/>
  <c r="UY69" i="1"/>
  <c r="UY68" i="1"/>
  <c r="UM72" i="1"/>
  <c r="UM70" i="1"/>
  <c r="UM71" i="1"/>
  <c r="UM69" i="1"/>
  <c r="UM68" i="1"/>
  <c r="UJ71" i="1"/>
  <c r="UJ72" i="1"/>
  <c r="UJ69" i="1"/>
  <c r="UJ70" i="1"/>
  <c r="UJ68" i="1"/>
  <c r="UH71" i="1"/>
  <c r="UH68" i="1"/>
  <c r="UH72" i="1"/>
  <c r="UH70" i="1"/>
  <c r="UH69" i="1"/>
  <c r="QO68" i="1"/>
  <c r="QR71" i="1"/>
  <c r="OK69" i="1"/>
  <c r="OK71" i="1"/>
  <c r="OK70" i="1"/>
  <c r="OK68" i="1"/>
  <c r="OK72" i="1"/>
  <c r="UP72" i="1"/>
  <c r="UP69" i="1"/>
  <c r="UP70" i="1"/>
  <c r="UP68" i="1"/>
  <c r="UP71" i="1"/>
  <c r="UD72" i="1"/>
  <c r="UD71" i="1"/>
  <c r="UD70" i="1"/>
  <c r="UD69" i="1"/>
  <c r="UD68" i="1"/>
  <c r="UL72" i="1"/>
  <c r="UL70" i="1"/>
  <c r="UL71" i="1"/>
  <c r="UL69" i="1"/>
  <c r="UL68" i="1"/>
  <c r="US71" i="1"/>
  <c r="US72" i="1"/>
  <c r="US69" i="1"/>
  <c r="US70" i="1"/>
  <c r="US68" i="1"/>
  <c r="SW71" i="1"/>
  <c r="SW72" i="1"/>
  <c r="SW69" i="1"/>
  <c r="SW70" i="1"/>
  <c r="SW68" i="1"/>
  <c r="UG71" i="1"/>
  <c r="UG72" i="1"/>
  <c r="UG68" i="1"/>
  <c r="UG70" i="1"/>
  <c r="UG69" i="1"/>
  <c r="QO70" i="1"/>
  <c r="QQ70" i="1"/>
  <c r="OL69" i="1"/>
  <c r="OL71" i="1"/>
  <c r="OL72" i="1"/>
  <c r="OL70" i="1"/>
  <c r="OL68" i="1"/>
  <c r="UO72" i="1"/>
  <c r="UO68" i="1"/>
  <c r="UO70" i="1"/>
  <c r="UO69" i="1"/>
  <c r="UO71" i="1"/>
  <c r="OM71" i="1"/>
  <c r="OM69" i="1"/>
  <c r="OM68" i="1"/>
  <c r="OM70" i="1"/>
  <c r="OM72" i="1"/>
  <c r="UR71" i="1"/>
  <c r="UR72" i="1"/>
  <c r="UR69" i="1"/>
  <c r="UR68" i="1"/>
  <c r="UR70" i="1"/>
  <c r="SU71" i="1"/>
  <c r="SU72" i="1"/>
  <c r="SU69" i="1"/>
  <c r="SU68" i="1"/>
  <c r="SU70" i="1"/>
  <c r="UK71" i="1"/>
  <c r="UK72" i="1"/>
  <c r="UK69" i="1"/>
  <c r="UK70" i="1"/>
  <c r="UK68" i="1"/>
  <c r="OO71" i="1"/>
  <c r="OO69" i="1"/>
  <c r="OO72" i="1"/>
  <c r="OO70" i="1"/>
  <c r="OO68" i="1"/>
  <c r="VA71" i="1"/>
  <c r="VA72" i="1"/>
  <c r="VA69" i="1"/>
  <c r="VA68" i="1"/>
  <c r="VA70" i="1"/>
  <c r="ST71" i="1"/>
  <c r="ST72" i="1"/>
  <c r="ST69" i="1"/>
  <c r="ST70" i="1"/>
  <c r="ST68" i="1"/>
  <c r="UI71" i="1"/>
  <c r="UI68" i="1"/>
  <c r="UI72" i="1"/>
  <c r="UI69" i="1"/>
  <c r="UI70" i="1"/>
  <c r="UQ71" i="1"/>
  <c r="UQ72" i="1"/>
  <c r="UQ68" i="1"/>
  <c r="UQ69" i="1"/>
  <c r="UQ70" i="1"/>
  <c r="UC71" i="1"/>
  <c r="UC72" i="1"/>
  <c r="UC69" i="1"/>
  <c r="UC70" i="1"/>
  <c r="UC68" i="1"/>
  <c r="QO69" i="1"/>
  <c r="QQ68" i="1"/>
  <c r="UF71" i="1"/>
  <c r="UF69" i="1"/>
  <c r="UF70" i="1"/>
  <c r="UF72" i="1"/>
  <c r="UF68" i="1"/>
  <c r="QI71" i="1"/>
  <c r="QI69" i="1"/>
  <c r="QI70" i="1"/>
  <c r="QI72" i="1"/>
  <c r="QI68" i="1"/>
  <c r="ON69" i="1"/>
  <c r="ON71" i="1"/>
  <c r="ON72" i="1"/>
  <c r="ON68" i="1"/>
  <c r="ON70" i="1"/>
  <c r="UX72" i="1"/>
  <c r="UX71" i="1"/>
  <c r="UX70" i="1"/>
  <c r="UX69" i="1"/>
  <c r="UX68" i="1"/>
  <c r="UV71" i="1"/>
  <c r="UV72" i="1"/>
  <c r="UV69" i="1"/>
  <c r="UV70" i="1"/>
  <c r="UV68" i="1"/>
  <c r="QO71" i="1"/>
  <c r="QQ69" i="1"/>
  <c r="UZ71" i="1"/>
  <c r="UZ72" i="1"/>
  <c r="UZ69" i="1"/>
  <c r="UZ68" i="1"/>
  <c r="UZ70" i="1"/>
  <c r="VB72" i="1"/>
  <c r="VB71" i="1"/>
  <c r="VB70" i="1"/>
  <c r="VB68" i="1"/>
  <c r="VB69" i="1"/>
  <c r="UT72" i="1"/>
  <c r="UT71" i="1"/>
  <c r="UT70" i="1"/>
  <c r="UT69" i="1"/>
  <c r="UT68" i="1"/>
  <c r="OP69" i="1"/>
  <c r="OP71" i="1"/>
  <c r="OP72" i="1"/>
  <c r="OP68" i="1"/>
  <c r="OP70" i="1"/>
  <c r="UE72" i="1"/>
  <c r="UE70" i="1"/>
  <c r="UE69" i="1"/>
  <c r="UE68" i="1"/>
  <c r="UE71" i="1"/>
  <c r="SV71" i="1"/>
  <c r="SV72" i="1"/>
  <c r="SV69" i="1"/>
  <c r="SV70" i="1"/>
  <c r="SV68" i="1"/>
  <c r="UN72" i="1"/>
  <c r="UN71" i="1"/>
  <c r="UN70" i="1"/>
  <c r="UN69" i="1"/>
  <c r="UN68" i="1"/>
  <c r="QT66" i="1"/>
  <c r="QS65" i="1"/>
  <c r="SU65" i="1"/>
  <c r="SU66" i="1"/>
  <c r="UU66" i="1"/>
  <c r="UU65" i="1"/>
  <c r="UK65" i="1"/>
  <c r="UK66" i="1"/>
  <c r="UY65" i="1"/>
  <c r="UY66" i="1"/>
  <c r="UM66" i="1"/>
  <c r="UM65" i="1"/>
  <c r="UJ65" i="1"/>
  <c r="UJ66" i="1"/>
  <c r="UH66" i="1"/>
  <c r="UH65" i="1"/>
  <c r="QT65" i="1"/>
  <c r="QS66" i="1"/>
  <c r="OM65" i="1"/>
  <c r="OM66" i="1"/>
  <c r="UF66" i="1"/>
  <c r="UF65" i="1"/>
  <c r="UR66" i="1"/>
  <c r="UR65" i="1"/>
  <c r="UL66" i="1"/>
  <c r="UL65" i="1"/>
  <c r="SW65" i="1"/>
  <c r="SW66" i="1"/>
  <c r="UG66" i="1"/>
  <c r="UG65" i="1"/>
  <c r="OO65" i="1"/>
  <c r="OO66" i="1"/>
  <c r="VA65" i="1"/>
  <c r="VA66" i="1"/>
  <c r="ST66" i="1"/>
  <c r="ST65" i="1"/>
  <c r="UI65" i="1"/>
  <c r="UI66" i="1"/>
  <c r="UQ65" i="1"/>
  <c r="UQ66" i="1"/>
  <c r="UC65" i="1"/>
  <c r="UC66" i="1"/>
  <c r="QO65" i="1"/>
  <c r="QQ66" i="1"/>
  <c r="QP65" i="1"/>
  <c r="UT66" i="1"/>
  <c r="UT65" i="1"/>
  <c r="UP66" i="1"/>
  <c r="UP65" i="1"/>
  <c r="UD66" i="1"/>
  <c r="UD65" i="1"/>
  <c r="US65" i="1"/>
  <c r="US66" i="1"/>
  <c r="QI65" i="1"/>
  <c r="QI66" i="1"/>
  <c r="ON66" i="1"/>
  <c r="ON65" i="1"/>
  <c r="UX66" i="1"/>
  <c r="UX65" i="1"/>
  <c r="UV66" i="1"/>
  <c r="UV65" i="1"/>
  <c r="QO66" i="1"/>
  <c r="QQ65" i="1"/>
  <c r="QP66" i="1"/>
  <c r="OP66" i="1"/>
  <c r="OP65" i="1"/>
  <c r="UE66" i="1"/>
  <c r="UE65" i="1"/>
  <c r="SV66" i="1"/>
  <c r="SV65" i="1"/>
  <c r="UN66" i="1"/>
  <c r="UN65" i="1"/>
  <c r="QR66" i="1"/>
  <c r="OK65" i="1"/>
  <c r="OK66" i="1"/>
  <c r="OL65" i="1"/>
  <c r="OL66" i="1"/>
  <c r="UZ66" i="1"/>
  <c r="UZ65" i="1"/>
  <c r="UW66" i="1"/>
  <c r="UW65" i="1"/>
  <c r="SX66" i="1"/>
  <c r="SX65" i="1"/>
  <c r="VB66" i="1"/>
  <c r="VB65" i="1"/>
  <c r="UO66" i="1"/>
  <c r="UO65" i="1"/>
  <c r="QR65" i="1"/>
  <c r="SY21" i="1"/>
  <c r="SY68" i="1" s="1"/>
  <c r="SZ21" i="1"/>
  <c r="SZ67" i="1" s="1"/>
  <c r="TC21" i="1"/>
  <c r="TC71" i="1" s="1"/>
  <c r="TD21" i="1"/>
  <c r="TD67" i="1" s="1"/>
  <c r="TA21" i="1"/>
  <c r="TA69" i="1" s="1"/>
  <c r="TB21" i="1"/>
  <c r="TB72" i="1" s="1"/>
  <c r="UE22" i="1"/>
  <c r="UE25" i="1" s="1"/>
  <c r="UJ63" i="1"/>
  <c r="UJ67" i="1"/>
  <c r="UD63" i="1"/>
  <c r="UD67" i="1"/>
  <c r="UL63" i="1"/>
  <c r="UL67" i="1"/>
  <c r="US63" i="1"/>
  <c r="US67" i="1"/>
  <c r="SW63" i="1"/>
  <c r="SW67" i="1"/>
  <c r="UG63" i="1"/>
  <c r="UG67" i="1"/>
  <c r="UM63" i="1"/>
  <c r="UM67" i="1"/>
  <c r="QI67" i="1"/>
  <c r="OO63" i="1"/>
  <c r="OO67" i="1"/>
  <c r="VA63" i="1"/>
  <c r="VA67" i="1"/>
  <c r="ST63" i="1"/>
  <c r="ST67" i="1"/>
  <c r="UI63" i="1"/>
  <c r="UI67" i="1"/>
  <c r="UQ63" i="1"/>
  <c r="UQ67" i="1"/>
  <c r="UC63" i="1"/>
  <c r="UC67" i="1"/>
  <c r="QR67" i="1"/>
  <c r="UY63" i="1"/>
  <c r="UY67" i="1"/>
  <c r="UH63" i="1"/>
  <c r="UH67" i="1"/>
  <c r="ON63" i="1"/>
  <c r="ON67" i="1"/>
  <c r="UX63" i="1"/>
  <c r="UX67" i="1"/>
  <c r="UV63" i="1"/>
  <c r="UV67" i="1"/>
  <c r="QO67" i="1"/>
  <c r="OP63" i="1"/>
  <c r="OP67" i="1"/>
  <c r="UE63" i="1"/>
  <c r="UE67" i="1"/>
  <c r="SV63" i="1"/>
  <c r="SV67" i="1"/>
  <c r="UN63" i="1"/>
  <c r="UN67" i="1"/>
  <c r="QT67" i="1"/>
  <c r="QP67" i="1"/>
  <c r="OK63" i="1"/>
  <c r="OK67" i="1"/>
  <c r="OL63" i="1"/>
  <c r="OL67" i="1"/>
  <c r="UZ63" i="1"/>
  <c r="UZ67" i="1"/>
  <c r="UW63" i="1"/>
  <c r="UW67" i="1"/>
  <c r="SX63" i="1"/>
  <c r="SX67" i="1"/>
  <c r="VB63" i="1"/>
  <c r="VB67" i="1"/>
  <c r="UO63" i="1"/>
  <c r="UO67" i="1"/>
  <c r="QS67" i="1"/>
  <c r="OM63" i="1"/>
  <c r="OM67" i="1"/>
  <c r="UF63" i="1"/>
  <c r="UF67" i="1"/>
  <c r="UT63" i="1"/>
  <c r="UT67" i="1"/>
  <c r="UR63" i="1"/>
  <c r="UR67" i="1"/>
  <c r="UP63" i="1"/>
  <c r="UP67" i="1"/>
  <c r="QQ67" i="1"/>
  <c r="SU63" i="1"/>
  <c r="SU67" i="1"/>
  <c r="UU63" i="1"/>
  <c r="UU67" i="1"/>
  <c r="UK63" i="1"/>
  <c r="UK67" i="1"/>
  <c r="QS63" i="1"/>
  <c r="QP63" i="1"/>
  <c r="QT63" i="1"/>
  <c r="QI59" i="1"/>
  <c r="QI63" i="1"/>
  <c r="QQ63" i="1"/>
  <c r="QO63" i="1"/>
  <c r="QR63" i="1"/>
  <c r="SU54" i="1"/>
  <c r="SU59" i="1"/>
  <c r="UU54" i="1"/>
  <c r="UU59" i="1"/>
  <c r="UK54" i="1"/>
  <c r="UK59" i="1"/>
  <c r="QR59" i="1"/>
  <c r="QP59" i="1"/>
  <c r="UY54" i="1"/>
  <c r="UY59" i="1"/>
  <c r="UM54" i="1"/>
  <c r="UM59" i="1"/>
  <c r="UJ54" i="1"/>
  <c r="UJ59" i="1"/>
  <c r="UH54" i="1"/>
  <c r="UH59" i="1"/>
  <c r="UD54" i="1"/>
  <c r="UD59" i="1"/>
  <c r="UL54" i="1"/>
  <c r="UL59" i="1"/>
  <c r="US54" i="1"/>
  <c r="US59" i="1"/>
  <c r="SW54" i="1"/>
  <c r="SW59" i="1"/>
  <c r="UG54" i="1"/>
  <c r="UG59" i="1"/>
  <c r="OO54" i="1"/>
  <c r="OO59" i="1"/>
  <c r="VA54" i="1"/>
  <c r="VA59" i="1"/>
  <c r="ST54" i="1"/>
  <c r="ST59" i="1"/>
  <c r="UI54" i="1"/>
  <c r="UI59" i="1"/>
  <c r="UQ54" i="1"/>
  <c r="UQ59" i="1"/>
  <c r="UC54" i="1"/>
  <c r="UC59" i="1"/>
  <c r="ON54" i="1"/>
  <c r="ON59" i="1"/>
  <c r="UX54" i="1"/>
  <c r="UX59" i="1"/>
  <c r="UV54" i="1"/>
  <c r="UV59" i="1"/>
  <c r="QT59" i="1"/>
  <c r="QQ59" i="1"/>
  <c r="OP54" i="1"/>
  <c r="OP59" i="1"/>
  <c r="UE54" i="1"/>
  <c r="UE59" i="1"/>
  <c r="SV54" i="1"/>
  <c r="SV59" i="1"/>
  <c r="UN54" i="1"/>
  <c r="UN59" i="1"/>
  <c r="OK54" i="1"/>
  <c r="OK59" i="1"/>
  <c r="OL54" i="1"/>
  <c r="OL59" i="1"/>
  <c r="UZ54" i="1"/>
  <c r="UZ59" i="1"/>
  <c r="UW54" i="1"/>
  <c r="UW59" i="1"/>
  <c r="SX54" i="1"/>
  <c r="SX59" i="1"/>
  <c r="VB54" i="1"/>
  <c r="VB59" i="1"/>
  <c r="UO54" i="1"/>
  <c r="UO59" i="1"/>
  <c r="QS59" i="1"/>
  <c r="QO59" i="1"/>
  <c r="OM54" i="1"/>
  <c r="OM59" i="1"/>
  <c r="UF54" i="1"/>
  <c r="UF59" i="1"/>
  <c r="UT54" i="1"/>
  <c r="UT59" i="1"/>
  <c r="UR54" i="1"/>
  <c r="UR59" i="1"/>
  <c r="UP54" i="1"/>
  <c r="UP59" i="1"/>
  <c r="QT22" i="1"/>
  <c r="QT25" i="1" s="1"/>
  <c r="TR107" i="1"/>
  <c r="QX22" i="1"/>
  <c r="QX25" i="1" s="1"/>
  <c r="QB107" i="1"/>
  <c r="UF22" i="1"/>
  <c r="UF25" i="1" s="1"/>
  <c r="SI107" i="1"/>
  <c r="UG22" i="1"/>
  <c r="UG25" i="1" s="1"/>
  <c r="QW22" i="1"/>
  <c r="QW25" i="1" s="1"/>
  <c r="QQ54" i="1"/>
  <c r="QP54" i="1"/>
  <c r="QR54" i="1"/>
  <c r="QI54" i="1"/>
  <c r="QS54" i="1"/>
  <c r="QT54" i="1"/>
  <c r="QO54" i="1"/>
  <c r="UD107" i="1"/>
  <c r="OJ22" i="1"/>
  <c r="OJ25" i="1" s="1"/>
  <c r="OR22" i="1"/>
  <c r="OR25" i="1" s="1"/>
  <c r="RI22" i="1"/>
  <c r="RI25" i="1" s="1"/>
  <c r="OV22" i="1"/>
  <c r="OV25" i="1" s="1"/>
  <c r="TO107" i="1"/>
  <c r="OI22" i="1"/>
  <c r="OI25" i="1" s="1"/>
  <c r="RX22" i="1"/>
  <c r="RX25" i="1" s="1"/>
  <c r="OQ107" i="1"/>
  <c r="TP107" i="1"/>
  <c r="PY22" i="1"/>
  <c r="PY25" i="1" s="1"/>
  <c r="QS22" i="1"/>
  <c r="QS25" i="1" s="1"/>
  <c r="UC107" i="1"/>
  <c r="OT22" i="1"/>
  <c r="OT25" i="1" s="1"/>
  <c r="UI107" i="1"/>
  <c r="RK22" i="1"/>
  <c r="RK25" i="1" s="1"/>
  <c r="SH107" i="1"/>
  <c r="QU22" i="1"/>
  <c r="QU25" i="1" s="1"/>
  <c r="RZ22" i="1"/>
  <c r="RZ25" i="1" s="1"/>
  <c r="OO107" i="1"/>
  <c r="SK107" i="1"/>
  <c r="OS22" i="1"/>
  <c r="OS25" i="1" s="1"/>
  <c r="QV22" i="1"/>
  <c r="QV25" i="1" s="1"/>
  <c r="OW22" i="1"/>
  <c r="OW25" i="1" s="1"/>
  <c r="TU22" i="1"/>
  <c r="TU25" i="1" s="1"/>
  <c r="OH107" i="1"/>
  <c r="OL107" i="1"/>
  <c r="OU22" i="1"/>
  <c r="OU25" i="1" s="1"/>
  <c r="SG107" i="1"/>
  <c r="RW22" i="1"/>
  <c r="RW25" i="1" s="1"/>
  <c r="OX107" i="1"/>
  <c r="SC22" i="1"/>
  <c r="SC25" i="1" s="1"/>
  <c r="SF22" i="1"/>
  <c r="SF25" i="1" s="1"/>
  <c r="SD22" i="1"/>
  <c r="SD25" i="1" s="1"/>
  <c r="SJ22" i="1"/>
  <c r="SJ25" i="1" s="1"/>
  <c r="QY22" i="1"/>
  <c r="QY25" i="1" s="1"/>
  <c r="RC22" i="1"/>
  <c r="RC25" i="1" s="1"/>
  <c r="PK22" i="1"/>
  <c r="PK25" i="1" s="1"/>
  <c r="PK107" i="1"/>
  <c r="UM22" i="1"/>
  <c r="UM25" i="1" s="1"/>
  <c r="UM107" i="1"/>
  <c r="SU107" i="1"/>
  <c r="PS107" i="1"/>
  <c r="UU107" i="1"/>
  <c r="OM22" i="1"/>
  <c r="OM25" i="1" s="1"/>
  <c r="PZ107" i="1"/>
  <c r="TL22" i="1"/>
  <c r="TL25" i="1" s="1"/>
  <c r="OA22" i="1"/>
  <c r="OA25" i="1" s="1"/>
  <c r="QY21" i="1"/>
  <c r="QY55" i="1" s="1"/>
  <c r="QX21" i="1"/>
  <c r="QX55" i="1" s="1"/>
  <c r="QZ21" i="1"/>
  <c r="QZ55" i="1" s="1"/>
  <c r="QV21" i="1"/>
  <c r="QV55" i="1" s="1"/>
  <c r="UK107" i="1"/>
  <c r="PI107" i="1"/>
  <c r="V33" i="1"/>
  <c r="X33" i="1"/>
  <c r="W33" i="1"/>
  <c r="UO22" i="1"/>
  <c r="UO25" i="1" s="1"/>
  <c r="UN22" i="1"/>
  <c r="UN25" i="1" s="1"/>
  <c r="RD107" i="1"/>
  <c r="PL22" i="1"/>
  <c r="PL25" i="1" s="1"/>
  <c r="PM22" i="1"/>
  <c r="PM25" i="1" s="1"/>
  <c r="SV22" i="1"/>
  <c r="SV25" i="1" s="1"/>
  <c r="PQ22" i="1"/>
  <c r="PQ25" i="1" s="1"/>
  <c r="TC22" i="1"/>
  <c r="TC25" i="1" s="1"/>
  <c r="TF22" i="1"/>
  <c r="TF25" i="1" s="1"/>
  <c r="TG22" i="1"/>
  <c r="TG25" i="1" s="1"/>
  <c r="TI22" i="1"/>
  <c r="TI25" i="1" s="1"/>
  <c r="US22" i="1"/>
  <c r="US25" i="1" s="1"/>
  <c r="RE107" i="1"/>
  <c r="PN22" i="1"/>
  <c r="PN25" i="1" s="1"/>
  <c r="UP22" i="1"/>
  <c r="UP25" i="1" s="1"/>
  <c r="TD22" i="1"/>
  <c r="TD25" i="1" s="1"/>
  <c r="TE22" i="1"/>
  <c r="TE25" i="1" s="1"/>
  <c r="RF22" i="1"/>
  <c r="RF25" i="1" s="1"/>
  <c r="OT21" i="1"/>
  <c r="OT55" i="1" s="1"/>
  <c r="OR21" i="1"/>
  <c r="OR55" i="1" s="1"/>
  <c r="SA22" i="1"/>
  <c r="SA25" i="1" s="1"/>
  <c r="QK107" i="1"/>
  <c r="OV21" i="1"/>
  <c r="OV55" i="1" s="1"/>
  <c r="SE22" i="1"/>
  <c r="SE25" i="1" s="1"/>
  <c r="OU21" i="1"/>
  <c r="OU55" i="1" s="1"/>
  <c r="QZ15" i="1"/>
  <c r="TJ15" i="1" s="1"/>
  <c r="OV15" i="1"/>
  <c r="QY15" i="1"/>
  <c r="TI15" i="1" s="1"/>
  <c r="OU15" i="1"/>
  <c r="RT22" i="1"/>
  <c r="RT25" i="1" s="1"/>
  <c r="QW21" i="1"/>
  <c r="QW55" i="1" s="1"/>
  <c r="OS21" i="1"/>
  <c r="OS55" i="1" s="1"/>
  <c r="QX15" i="1"/>
  <c r="TH15" i="1" s="1"/>
  <c r="OT15" i="1"/>
  <c r="QW15" i="1"/>
  <c r="TG15" i="1" s="1"/>
  <c r="OS15" i="1"/>
  <c r="PV22" i="1"/>
  <c r="PV25" i="1" s="1"/>
  <c r="QV15" i="1"/>
  <c r="TF15" i="1" s="1"/>
  <c r="OR15" i="1"/>
  <c r="QU21" i="1"/>
  <c r="QU55" i="1" s="1"/>
  <c r="OQ21" i="1"/>
  <c r="OQ55" i="1" s="1"/>
  <c r="QU15" i="1"/>
  <c r="TE15" i="1" s="1"/>
  <c r="OQ15" i="1"/>
  <c r="SS19" i="1"/>
  <c r="SS55" i="1" s="1"/>
  <c r="RB107" i="1"/>
  <c r="ST22" i="1"/>
  <c r="ST25" i="1" s="1"/>
  <c r="HX22" i="1"/>
  <c r="HX25" i="1" s="1"/>
  <c r="EJ19" i="1"/>
  <c r="AQ234" i="8"/>
  <c r="AP234" i="4"/>
  <c r="AP234" i="7"/>
  <c r="PL15" i="1"/>
  <c r="RV15" i="1" s="1"/>
  <c r="UF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L107" i="1"/>
  <c r="UQ107" i="1"/>
  <c r="PJ107" i="1"/>
  <c r="UR107" i="1"/>
  <c r="PO107" i="1"/>
  <c r="PP107" i="1"/>
  <c r="RH107" i="1"/>
  <c r="HY22" i="1"/>
  <c r="HY25" i="1" s="1"/>
  <c r="GT19" i="1"/>
  <c r="OK22" i="1"/>
  <c r="OK25" i="1" s="1"/>
  <c r="OK107" i="1"/>
  <c r="QA107" i="1"/>
  <c r="QA22" i="1"/>
  <c r="QA25" i="1" s="1"/>
  <c r="RY22" i="1"/>
  <c r="RY25" i="1" s="1"/>
  <c r="RY107" i="1"/>
  <c r="TQ22" i="1"/>
  <c r="TQ25" i="1" s="1"/>
  <c r="TQ107" i="1"/>
  <c r="HU22" i="1"/>
  <c r="HU25" i="1" s="1"/>
  <c r="HV22" i="1"/>
  <c r="HV25" i="1" s="1"/>
  <c r="HW22" i="1"/>
  <c r="HW25" i="1" s="1"/>
  <c r="FL107" i="1"/>
  <c r="FL22" i="1"/>
  <c r="FL25" i="1" s="1"/>
  <c r="FM107" i="1"/>
  <c r="FM22" i="1"/>
  <c r="FM25" i="1" s="1"/>
  <c r="FN107" i="1"/>
  <c r="FN22" i="1"/>
  <c r="FN25" i="1" s="1"/>
  <c r="FO107" i="1"/>
  <c r="FO22" i="1"/>
  <c r="FO25" i="1" s="1"/>
  <c r="FP107" i="1"/>
  <c r="FP22" i="1"/>
  <c r="FP25" i="1" s="1"/>
  <c r="FQ107" i="1"/>
  <c r="FQ22" i="1"/>
  <c r="FQ25" i="1" s="1"/>
  <c r="FH22" i="1"/>
  <c r="FH25" i="1" s="1"/>
  <c r="FI22" i="1"/>
  <c r="FI25" i="1" s="1"/>
  <c r="FJ22" i="1"/>
  <c r="FJ25" i="1" s="1"/>
  <c r="FK22" i="1"/>
  <c r="FK25" i="1" s="1"/>
  <c r="HQ22" i="1"/>
  <c r="HQ25" i="1" s="1"/>
  <c r="HR22" i="1"/>
  <c r="HR25" i="1" s="1"/>
  <c r="HS22" i="1"/>
  <c r="HS25" i="1" s="1"/>
  <c r="HT22" i="1"/>
  <c r="HT25" i="1" s="1"/>
  <c r="QL107" i="1"/>
  <c r="OP22" i="1"/>
  <c r="OP25" i="1" s="1"/>
  <c r="TV107" i="1"/>
  <c r="UJ22" i="1"/>
  <c r="UJ25" i="1" s="1"/>
  <c r="SL22" i="1"/>
  <c r="SL25" i="1" s="1"/>
  <c r="QZ22" i="1"/>
  <c r="QZ25" i="1" s="1"/>
  <c r="RA22" i="1"/>
  <c r="RA25" i="1" s="1"/>
  <c r="RG22" i="1"/>
  <c r="RG25" i="1" s="1"/>
  <c r="OF107" i="1"/>
  <c r="RL22" i="1"/>
  <c r="RL25" i="1" s="1"/>
  <c r="UV107" i="1"/>
  <c r="PT22" i="1"/>
  <c r="PT25" i="1" s="1"/>
  <c r="TJ107" i="1"/>
  <c r="SF32" i="1"/>
  <c r="OC22" i="1"/>
  <c r="OC25" i="1" s="1"/>
  <c r="SG32" i="1"/>
  <c r="SH32" i="1"/>
  <c r="SQ32" i="1"/>
  <c r="PR22" i="1"/>
  <c r="PR25" i="1" s="1"/>
  <c r="UT107" i="1"/>
  <c r="NZ22" i="1"/>
  <c r="NZ25" i="1" s="1"/>
  <c r="TH107" i="1"/>
  <c r="RJ107" i="1"/>
  <c r="ON22" i="1"/>
  <c r="ON25" i="1" s="1"/>
  <c r="TK107" i="1"/>
  <c r="SN22" i="1"/>
  <c r="SN25" i="1" s="1"/>
  <c r="RS107" i="1"/>
  <c r="QH22" i="1"/>
  <c r="QH25" i="1" s="1"/>
  <c r="QI23" i="1"/>
  <c r="SO22" i="1"/>
  <c r="SO25" i="1" s="1"/>
  <c r="QI38" i="1"/>
  <c r="TS107" i="1"/>
  <c r="SP22" i="1"/>
  <c r="SP25" i="1" s="1"/>
  <c r="RW32" i="1"/>
  <c r="SN32" i="1"/>
  <c r="RX32" i="1"/>
  <c r="RY32" i="1"/>
  <c r="RZ32" i="1"/>
  <c r="SA32" i="1"/>
  <c r="SB32" i="1"/>
  <c r="SC32" i="1"/>
  <c r="SD32" i="1"/>
  <c r="TT107" i="1"/>
  <c r="SB107" i="1"/>
  <c r="QJ107" i="1"/>
  <c r="CJ40" i="1"/>
  <c r="VA22" i="1"/>
  <c r="VA25" i="1" s="1"/>
  <c r="GD16" i="1"/>
  <c r="GE16" i="1"/>
  <c r="GF16" i="1"/>
  <c r="IL16" i="1"/>
  <c r="IM16" i="1"/>
  <c r="IN16" i="1"/>
  <c r="IO16" i="1"/>
  <c r="H34" i="1"/>
  <c r="VB22" i="1"/>
  <c r="VB25" i="1" s="1"/>
  <c r="UH107" i="1"/>
  <c r="SQ22" i="1"/>
  <c r="SQ25" i="1" s="1"/>
  <c r="SR22" i="1"/>
  <c r="SR25" i="1" s="1"/>
  <c r="UW22" i="1"/>
  <c r="UW25" i="1" s="1"/>
  <c r="UX22" i="1"/>
  <c r="UX25" i="1" s="1"/>
  <c r="UY22" i="1"/>
  <c r="UY25" i="1" s="1"/>
  <c r="UZ22" i="1"/>
  <c r="UZ25" i="1" s="1"/>
  <c r="QG22" i="1"/>
  <c r="QG25" i="1" s="1"/>
  <c r="QC22" i="1"/>
  <c r="QC25" i="1" s="1"/>
  <c r="QD22" i="1"/>
  <c r="QD25" i="1" s="1"/>
  <c r="QE22" i="1"/>
  <c r="QE25" i="1" s="1"/>
  <c r="QF22" i="1"/>
  <c r="QF25" i="1" s="1"/>
  <c r="SM22" i="1"/>
  <c r="SM25" i="1" s="1"/>
  <c r="SM32" i="1"/>
  <c r="SO32" i="1"/>
  <c r="SP32" i="1"/>
  <c r="TM22" i="1"/>
  <c r="TM25" i="1" s="1"/>
  <c r="RU22" i="1"/>
  <c r="RU25" i="1" s="1"/>
  <c r="PW22" i="1"/>
  <c r="PW25" i="1" s="1"/>
  <c r="OG22" i="1"/>
  <c r="OG25" i="1" s="1"/>
  <c r="OE22" i="1"/>
  <c r="OE25" i="1" s="1"/>
  <c r="PU22" i="1"/>
  <c r="PU25" i="1" s="1"/>
  <c r="SI32" i="1"/>
  <c r="SJ32" i="1"/>
  <c r="SK32" i="1"/>
  <c r="SL32" i="1"/>
  <c r="RS32" i="1"/>
  <c r="RT32" i="1"/>
  <c r="RU32" i="1"/>
  <c r="RV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107" i="1"/>
  <c r="EX22" i="1"/>
  <c r="EX25" i="1" s="1"/>
  <c r="EP107"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L25" i="1"/>
  <c r="QB25" i="1"/>
  <c r="TR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SZ55" i="1" l="1"/>
  <c r="TC55" i="1"/>
  <c r="TD55" i="1"/>
  <c r="SY55" i="1"/>
  <c r="TB55" i="1"/>
  <c r="TA55" i="1"/>
  <c r="SS46" i="1"/>
  <c r="SS48" i="1"/>
  <c r="SS47" i="1"/>
  <c r="SS49" i="1"/>
  <c r="SS50" i="1"/>
  <c r="TB67" i="1"/>
  <c r="TA96" i="1"/>
  <c r="TB96" i="1"/>
  <c r="SZ90" i="1"/>
  <c r="SS90" i="1"/>
  <c r="SS96" i="1"/>
  <c r="QZ90" i="1"/>
  <c r="QZ96" i="1"/>
  <c r="TA90" i="1"/>
  <c r="SZ96" i="1"/>
  <c r="OT90" i="1"/>
  <c r="OT96" i="1"/>
  <c r="SY90" i="1"/>
  <c r="OQ90" i="1"/>
  <c r="OQ96" i="1"/>
  <c r="OU90" i="1"/>
  <c r="OU96" i="1"/>
  <c r="QX90" i="1"/>
  <c r="QX96" i="1"/>
  <c r="SY96" i="1"/>
  <c r="QU90" i="1"/>
  <c r="QU96" i="1"/>
  <c r="OS90" i="1"/>
  <c r="OS96" i="1"/>
  <c r="QY90" i="1"/>
  <c r="QY96" i="1"/>
  <c r="OV90" i="1"/>
  <c r="OV96" i="1"/>
  <c r="TC96" i="1"/>
  <c r="TD96" i="1"/>
  <c r="OR90" i="1"/>
  <c r="OR96" i="1"/>
  <c r="QV90" i="1"/>
  <c r="QV96" i="1"/>
  <c r="QW90" i="1"/>
  <c r="QW96" i="1"/>
  <c r="TB90" i="1"/>
  <c r="TD90" i="1"/>
  <c r="TC90" i="1"/>
  <c r="SZ79" i="1"/>
  <c r="TC79" i="1"/>
  <c r="QW79" i="1"/>
  <c r="OV79" i="1"/>
  <c r="TB79" i="1"/>
  <c r="SY79" i="1"/>
  <c r="TD79" i="1"/>
  <c r="OT79" i="1"/>
  <c r="QZ79" i="1"/>
  <c r="SS79" i="1"/>
  <c r="OR79" i="1"/>
  <c r="QV79" i="1"/>
  <c r="OQ79" i="1"/>
  <c r="OU79" i="1"/>
  <c r="QX79" i="1"/>
  <c r="TA79" i="1"/>
  <c r="QU79" i="1"/>
  <c r="OS79" i="1"/>
  <c r="QY79" i="1"/>
  <c r="TC74" i="1"/>
  <c r="QU74" i="1"/>
  <c r="QY74" i="1"/>
  <c r="TB74" i="1"/>
  <c r="SZ74" i="1"/>
  <c r="TD74" i="1"/>
  <c r="OS74" i="1"/>
  <c r="SS74" i="1"/>
  <c r="OR74" i="1"/>
  <c r="SY74" i="1"/>
  <c r="QW74" i="1"/>
  <c r="OT74" i="1"/>
  <c r="QV74" i="1"/>
  <c r="OV74" i="1"/>
  <c r="QZ74" i="1"/>
  <c r="TA74" i="1"/>
  <c r="OQ74" i="1"/>
  <c r="OU74" i="1"/>
  <c r="QX74" i="1"/>
  <c r="H80" i="1"/>
  <c r="TA91" i="1"/>
  <c r="TC92" i="1"/>
  <c r="SZ81" i="1"/>
  <c r="SZ91" i="1"/>
  <c r="TA97" i="1"/>
  <c r="TC80" i="1"/>
  <c r="SY78" i="1"/>
  <c r="SY98" i="1"/>
  <c r="TD82" i="1"/>
  <c r="TD85" i="1"/>
  <c r="SY89" i="1"/>
  <c r="TD98" i="1"/>
  <c r="TA82" i="1"/>
  <c r="OQ83" i="1"/>
  <c r="OQ87" i="1"/>
  <c r="OQ84" i="1"/>
  <c r="OQ94" i="1"/>
  <c r="OQ82" i="1"/>
  <c r="OQ89" i="1"/>
  <c r="OQ98" i="1"/>
  <c r="OQ97" i="1"/>
  <c r="OQ86" i="1"/>
  <c r="OQ93" i="1"/>
  <c r="OQ81" i="1"/>
  <c r="OQ91" i="1"/>
  <c r="OQ85" i="1"/>
  <c r="OQ78" i="1"/>
  <c r="OQ88" i="1"/>
  <c r="OQ92" i="1"/>
  <c r="OQ95" i="1"/>
  <c r="OQ80" i="1"/>
  <c r="QX91" i="1"/>
  <c r="QX85" i="1"/>
  <c r="QX88" i="1"/>
  <c r="QX78" i="1"/>
  <c r="QX98" i="1"/>
  <c r="QX87" i="1"/>
  <c r="QX82" i="1"/>
  <c r="QX92" i="1"/>
  <c r="QX95" i="1"/>
  <c r="QX89" i="1"/>
  <c r="QX80" i="1"/>
  <c r="QX97" i="1"/>
  <c r="QX86" i="1"/>
  <c r="QX81" i="1"/>
  <c r="QX94" i="1"/>
  <c r="QX84" i="1"/>
  <c r="QX93" i="1"/>
  <c r="QX83" i="1"/>
  <c r="QZ92" i="1"/>
  <c r="QZ81" i="1"/>
  <c r="QZ85" i="1"/>
  <c r="QZ82" i="1"/>
  <c r="QZ97" i="1"/>
  <c r="QZ89" i="1"/>
  <c r="QZ78" i="1"/>
  <c r="QZ95" i="1"/>
  <c r="QZ88" i="1"/>
  <c r="QZ80" i="1"/>
  <c r="QZ98" i="1"/>
  <c r="QZ86" i="1"/>
  <c r="QZ93" i="1"/>
  <c r="QZ83" i="1"/>
  <c r="QZ94" i="1"/>
  <c r="QZ87" i="1"/>
  <c r="QZ91" i="1"/>
  <c r="QZ84" i="1"/>
  <c r="TD80" i="1"/>
  <c r="TD88" i="1"/>
  <c r="TD95" i="1"/>
  <c r="TB78" i="1"/>
  <c r="TB88" i="1"/>
  <c r="TC78" i="1"/>
  <c r="TC93" i="1"/>
  <c r="SZ82" i="1"/>
  <c r="SZ89" i="1"/>
  <c r="SY82" i="1"/>
  <c r="SY85" i="1"/>
  <c r="SY97" i="1"/>
  <c r="TA80" i="1"/>
  <c r="TA84" i="1"/>
  <c r="TA98" i="1"/>
  <c r="OU87" i="1"/>
  <c r="OU84" i="1"/>
  <c r="OU83" i="1"/>
  <c r="OU82" i="1"/>
  <c r="OU94" i="1"/>
  <c r="OU98" i="1"/>
  <c r="OU89" i="1"/>
  <c r="OU95" i="1"/>
  <c r="OU88" i="1"/>
  <c r="OU81" i="1"/>
  <c r="OU97" i="1"/>
  <c r="OU91" i="1"/>
  <c r="OU92" i="1"/>
  <c r="OU85" i="1"/>
  <c r="OU78" i="1"/>
  <c r="OU86" i="1"/>
  <c r="OU80" i="1"/>
  <c r="OU93" i="1"/>
  <c r="OS83" i="1"/>
  <c r="OS87" i="1"/>
  <c r="OS82" i="1"/>
  <c r="OS84" i="1"/>
  <c r="OS94" i="1"/>
  <c r="OS89" i="1"/>
  <c r="OS98" i="1"/>
  <c r="OS97" i="1"/>
  <c r="OS78" i="1"/>
  <c r="OS86" i="1"/>
  <c r="OS95" i="1"/>
  <c r="OS93" i="1"/>
  <c r="OS81" i="1"/>
  <c r="OS92" i="1"/>
  <c r="OS85" i="1"/>
  <c r="OS88" i="1"/>
  <c r="OS80" i="1"/>
  <c r="OS91" i="1"/>
  <c r="QY94" i="1"/>
  <c r="QY84" i="1"/>
  <c r="QY92" i="1"/>
  <c r="QY85" i="1"/>
  <c r="QY93" i="1"/>
  <c r="QY86" i="1"/>
  <c r="QY95" i="1"/>
  <c r="QY83" i="1"/>
  <c r="QY91" i="1"/>
  <c r="QY80" i="1"/>
  <c r="QY89" i="1"/>
  <c r="QY78" i="1"/>
  <c r="QY98" i="1"/>
  <c r="QY88" i="1"/>
  <c r="QY81" i="1"/>
  <c r="QY97" i="1"/>
  <c r="QY87" i="1"/>
  <c r="QY82" i="1"/>
  <c r="TD78" i="1"/>
  <c r="TD91" i="1"/>
  <c r="TB84" i="1"/>
  <c r="TB94" i="1"/>
  <c r="TC86" i="1"/>
  <c r="TC95" i="1"/>
  <c r="SZ83" i="1"/>
  <c r="SZ93" i="1"/>
  <c r="SY81" i="1"/>
  <c r="SY88" i="1"/>
  <c r="TA85" i="1"/>
  <c r="TA88" i="1"/>
  <c r="TB92" i="1"/>
  <c r="QU94" i="1"/>
  <c r="QU87" i="1"/>
  <c r="QU97" i="1"/>
  <c r="QU83" i="1"/>
  <c r="QU92" i="1"/>
  <c r="QU84" i="1"/>
  <c r="QU78" i="1"/>
  <c r="QU93" i="1"/>
  <c r="QU82" i="1"/>
  <c r="QU88" i="1"/>
  <c r="QU80" i="1"/>
  <c r="QU89" i="1"/>
  <c r="QU81" i="1"/>
  <c r="QU98" i="1"/>
  <c r="QU86" i="1"/>
  <c r="QU85" i="1"/>
  <c r="QU95" i="1"/>
  <c r="QU91" i="1"/>
  <c r="QW97" i="1"/>
  <c r="QW87" i="1"/>
  <c r="QW80" i="1"/>
  <c r="QW98" i="1"/>
  <c r="QW88" i="1"/>
  <c r="QW78" i="1"/>
  <c r="QW95" i="1"/>
  <c r="QW84" i="1"/>
  <c r="QW92" i="1"/>
  <c r="QW86" i="1"/>
  <c r="QW93" i="1"/>
  <c r="QW83" i="1"/>
  <c r="QW94" i="1"/>
  <c r="QW81" i="1"/>
  <c r="QW89" i="1"/>
  <c r="QW85" i="1"/>
  <c r="QW91" i="1"/>
  <c r="QW82" i="1"/>
  <c r="OV89" i="1"/>
  <c r="OV84" i="1"/>
  <c r="OV82" i="1"/>
  <c r="OV87" i="1"/>
  <c r="OV83" i="1"/>
  <c r="OV94" i="1"/>
  <c r="OV98" i="1"/>
  <c r="OV85" i="1"/>
  <c r="OV78" i="1"/>
  <c r="OV86" i="1"/>
  <c r="OV93" i="1"/>
  <c r="OV80" i="1"/>
  <c r="OV97" i="1"/>
  <c r="OV95" i="1"/>
  <c r="OV92" i="1"/>
  <c r="OV91" i="1"/>
  <c r="OV81" i="1"/>
  <c r="OV88" i="1"/>
  <c r="TD86" i="1"/>
  <c r="TD87" i="1"/>
  <c r="TB83" i="1"/>
  <c r="TB91" i="1"/>
  <c r="TC87" i="1"/>
  <c r="TC94" i="1"/>
  <c r="SZ84" i="1"/>
  <c r="SZ97" i="1"/>
  <c r="SY80" i="1"/>
  <c r="SY92" i="1"/>
  <c r="TA78" i="1"/>
  <c r="TA89" i="1"/>
  <c r="TB81" i="1"/>
  <c r="TD81" i="1"/>
  <c r="TD94" i="1"/>
  <c r="TB86" i="1"/>
  <c r="TB93" i="1"/>
  <c r="TC83" i="1"/>
  <c r="TC84" i="1"/>
  <c r="TC97" i="1"/>
  <c r="SZ85" i="1"/>
  <c r="SZ92" i="1"/>
  <c r="SY87" i="1"/>
  <c r="SY93" i="1"/>
  <c r="TA81" i="1"/>
  <c r="TA92" i="1"/>
  <c r="TD84" i="1"/>
  <c r="TD92" i="1"/>
  <c r="TB87" i="1"/>
  <c r="TB97" i="1"/>
  <c r="TC81" i="1"/>
  <c r="TC88" i="1"/>
  <c r="TC98" i="1"/>
  <c r="SZ88" i="1"/>
  <c r="SZ94" i="1"/>
  <c r="SY84" i="1"/>
  <c r="SY91" i="1"/>
  <c r="TA86" i="1"/>
  <c r="TA93" i="1"/>
  <c r="SS97" i="1"/>
  <c r="SS98" i="1"/>
  <c r="SS95" i="1"/>
  <c r="SS94" i="1"/>
  <c r="SS93" i="1"/>
  <c r="SS91" i="1"/>
  <c r="SS89" i="1"/>
  <c r="SS92" i="1"/>
  <c r="SS87" i="1"/>
  <c r="SS86" i="1"/>
  <c r="SS85" i="1"/>
  <c r="SS84" i="1"/>
  <c r="SS88" i="1"/>
  <c r="SS81" i="1"/>
  <c r="SS82" i="1"/>
  <c r="SS78" i="1"/>
  <c r="SS83" i="1"/>
  <c r="SS80" i="1"/>
  <c r="OR84" i="1"/>
  <c r="OR82" i="1"/>
  <c r="OR83" i="1"/>
  <c r="OR89" i="1"/>
  <c r="OR87" i="1"/>
  <c r="OR94" i="1"/>
  <c r="OR98" i="1"/>
  <c r="OR92" i="1"/>
  <c r="OR80" i="1"/>
  <c r="OR88" i="1"/>
  <c r="OR78" i="1"/>
  <c r="OR86" i="1"/>
  <c r="OR91" i="1"/>
  <c r="OR85" i="1"/>
  <c r="OR97" i="1"/>
  <c r="OR81" i="1"/>
  <c r="OR93" i="1"/>
  <c r="OR95" i="1"/>
  <c r="TD83" i="1"/>
  <c r="TD93" i="1"/>
  <c r="TB80" i="1"/>
  <c r="TB89" i="1"/>
  <c r="TB95" i="1"/>
  <c r="TC82" i="1"/>
  <c r="TC89" i="1"/>
  <c r="SZ80" i="1"/>
  <c r="SZ86" i="1"/>
  <c r="SZ95" i="1"/>
  <c r="SY86" i="1"/>
  <c r="SY94" i="1"/>
  <c r="TA83" i="1"/>
  <c r="TA95" i="1"/>
  <c r="OT89" i="1"/>
  <c r="OT87" i="1"/>
  <c r="OT84" i="1"/>
  <c r="OT82" i="1"/>
  <c r="OT83" i="1"/>
  <c r="OT98" i="1"/>
  <c r="OT94" i="1"/>
  <c r="OT95" i="1"/>
  <c r="OT92" i="1"/>
  <c r="OT91" i="1"/>
  <c r="OT85" i="1"/>
  <c r="OT88" i="1"/>
  <c r="OT97" i="1"/>
  <c r="OT81" i="1"/>
  <c r="OT78" i="1"/>
  <c r="OT86" i="1"/>
  <c r="OT80" i="1"/>
  <c r="OT93" i="1"/>
  <c r="QV98" i="1"/>
  <c r="QV85" i="1"/>
  <c r="QV78" i="1"/>
  <c r="QV97" i="1"/>
  <c r="QV86" i="1"/>
  <c r="QV82" i="1"/>
  <c r="QV95" i="1"/>
  <c r="QV84" i="1"/>
  <c r="QV92" i="1"/>
  <c r="QV81" i="1"/>
  <c r="QV93" i="1"/>
  <c r="QV88" i="1"/>
  <c r="QV94" i="1"/>
  <c r="QV87" i="1"/>
  <c r="QV89" i="1"/>
  <c r="QV80" i="1"/>
  <c r="QV91" i="1"/>
  <c r="QV83" i="1"/>
  <c r="TD89" i="1"/>
  <c r="TD97" i="1"/>
  <c r="TB82" i="1"/>
  <c r="TB85" i="1"/>
  <c r="TB98" i="1"/>
  <c r="TC85" i="1"/>
  <c r="TC91" i="1"/>
  <c r="SZ78" i="1"/>
  <c r="SZ87" i="1"/>
  <c r="SZ98" i="1"/>
  <c r="SY83" i="1"/>
  <c r="SY95" i="1"/>
  <c r="TA87" i="1"/>
  <c r="TA94" i="1"/>
  <c r="QZ102" i="1"/>
  <c r="QZ64" i="1"/>
  <c r="OV102" i="1"/>
  <c r="OV64" i="1"/>
  <c r="OT102" i="1"/>
  <c r="OT64" i="1"/>
  <c r="QV102" i="1"/>
  <c r="QV64" i="1"/>
  <c r="OU102" i="1"/>
  <c r="OU64" i="1"/>
  <c r="OQ102" i="1"/>
  <c r="OQ64" i="1"/>
  <c r="QX102" i="1"/>
  <c r="QX64" i="1"/>
  <c r="QU102" i="1"/>
  <c r="QU64" i="1"/>
  <c r="OS102" i="1"/>
  <c r="OS64" i="1"/>
  <c r="QY102" i="1"/>
  <c r="QY64" i="1"/>
  <c r="TD64" i="1"/>
  <c r="TB64" i="1"/>
  <c r="TC64" i="1"/>
  <c r="TA64" i="1"/>
  <c r="QW102" i="1"/>
  <c r="QW64" i="1"/>
  <c r="SZ64" i="1"/>
  <c r="SY64" i="1"/>
  <c r="SS102" i="1"/>
  <c r="SS64" i="1"/>
  <c r="OR102" i="1"/>
  <c r="OR64" i="1"/>
  <c r="TD102" i="1"/>
  <c r="TA102" i="1"/>
  <c r="SZ102" i="1"/>
  <c r="TC102" i="1"/>
  <c r="TB102" i="1"/>
  <c r="SY102" i="1"/>
  <c r="TB77" i="1"/>
  <c r="TA76" i="1"/>
  <c r="SZ76" i="1"/>
  <c r="SY75" i="1"/>
  <c r="SZ77" i="1"/>
  <c r="SY76" i="1"/>
  <c r="SS77" i="1"/>
  <c r="SS76" i="1"/>
  <c r="SS73" i="1"/>
  <c r="SS75" i="1"/>
  <c r="OR77" i="1"/>
  <c r="OR73" i="1"/>
  <c r="OR76" i="1"/>
  <c r="OR75" i="1"/>
  <c r="TB68" i="1"/>
  <c r="SZ73" i="1"/>
  <c r="TC77" i="1"/>
  <c r="OQ73" i="1"/>
  <c r="OQ76" i="1"/>
  <c r="OQ77" i="1"/>
  <c r="OQ75" i="1"/>
  <c r="OU73" i="1"/>
  <c r="OU76" i="1"/>
  <c r="OU77" i="1"/>
  <c r="OU75" i="1"/>
  <c r="QX76" i="1"/>
  <c r="QX75" i="1"/>
  <c r="QX73" i="1"/>
  <c r="QX77" i="1"/>
  <c r="TA75" i="1"/>
  <c r="TD76" i="1"/>
  <c r="OT76" i="1"/>
  <c r="OT77" i="1"/>
  <c r="OT73" i="1"/>
  <c r="OT75" i="1"/>
  <c r="QZ75" i="1"/>
  <c r="QZ73" i="1"/>
  <c r="QZ77" i="1"/>
  <c r="QZ76" i="1"/>
  <c r="QU73" i="1"/>
  <c r="QU77" i="1"/>
  <c r="QU75" i="1"/>
  <c r="QU76" i="1"/>
  <c r="OS73" i="1"/>
  <c r="OS76" i="1"/>
  <c r="OS77" i="1"/>
  <c r="OS75" i="1"/>
  <c r="QY76" i="1"/>
  <c r="QY75" i="1"/>
  <c r="QY73" i="1"/>
  <c r="QY77" i="1"/>
  <c r="SY73" i="1"/>
  <c r="TC75" i="1"/>
  <c r="TA73" i="1"/>
  <c r="TD73" i="1"/>
  <c r="TB73" i="1"/>
  <c r="TC73" i="1"/>
  <c r="TA77" i="1"/>
  <c r="TD75" i="1"/>
  <c r="TB75" i="1"/>
  <c r="OV77" i="1"/>
  <c r="OV73" i="1"/>
  <c r="OV76" i="1"/>
  <c r="OV75" i="1"/>
  <c r="TC76" i="1"/>
  <c r="QV77" i="1"/>
  <c r="QV76" i="1"/>
  <c r="QV75" i="1"/>
  <c r="QV73" i="1"/>
  <c r="QW76" i="1"/>
  <c r="QW73" i="1"/>
  <c r="QW77" i="1"/>
  <c r="QW75" i="1"/>
  <c r="SZ75" i="1"/>
  <c r="SY77" i="1"/>
  <c r="TD77" i="1"/>
  <c r="TB76" i="1"/>
  <c r="TB70" i="1"/>
  <c r="TB69" i="1"/>
  <c r="TA68" i="1"/>
  <c r="TA71" i="1"/>
  <c r="SY69" i="1"/>
  <c r="SY71" i="1"/>
  <c r="SZ68" i="1"/>
  <c r="SY70" i="1"/>
  <c r="TA72" i="1"/>
  <c r="TC68" i="1"/>
  <c r="QW68" i="1"/>
  <c r="QW71" i="1"/>
  <c r="QW72" i="1"/>
  <c r="QW69" i="1"/>
  <c r="QW70" i="1"/>
  <c r="SZ70" i="1"/>
  <c r="SY72" i="1"/>
  <c r="TC69" i="1"/>
  <c r="OR71" i="1"/>
  <c r="OR69" i="1"/>
  <c r="OR68" i="1"/>
  <c r="OR72" i="1"/>
  <c r="OR70" i="1"/>
  <c r="TD70" i="1"/>
  <c r="SZ69" i="1"/>
  <c r="TC72" i="1"/>
  <c r="OT71" i="1"/>
  <c r="OT69" i="1"/>
  <c r="OT68" i="1"/>
  <c r="OT70" i="1"/>
  <c r="OT72" i="1"/>
  <c r="QZ71" i="1"/>
  <c r="QZ72" i="1"/>
  <c r="QZ69" i="1"/>
  <c r="QZ68" i="1"/>
  <c r="QZ70" i="1"/>
  <c r="TD68" i="1"/>
  <c r="SZ71" i="1"/>
  <c r="TB71" i="1"/>
  <c r="TC70" i="1"/>
  <c r="OV69" i="1"/>
  <c r="OV71" i="1"/>
  <c r="OV72" i="1"/>
  <c r="OV70" i="1"/>
  <c r="OV68" i="1"/>
  <c r="TD71" i="1"/>
  <c r="SS71" i="1"/>
  <c r="SS68" i="1"/>
  <c r="SS72" i="1"/>
  <c r="SS70" i="1"/>
  <c r="SS69" i="1"/>
  <c r="QV72" i="1"/>
  <c r="QV70" i="1"/>
  <c r="QV69" i="1"/>
  <c r="QV71" i="1"/>
  <c r="QV68" i="1"/>
  <c r="OQ71" i="1"/>
  <c r="OQ69" i="1"/>
  <c r="OQ70" i="1"/>
  <c r="OQ68" i="1"/>
  <c r="OQ72" i="1"/>
  <c r="OU69" i="1"/>
  <c r="OU71" i="1"/>
  <c r="OU70" i="1"/>
  <c r="OU72" i="1"/>
  <c r="OU68" i="1"/>
  <c r="QX71" i="1"/>
  <c r="QX69" i="1"/>
  <c r="QX68" i="1"/>
  <c r="QX72" i="1"/>
  <c r="QX70" i="1"/>
  <c r="TD72" i="1"/>
  <c r="SZ72" i="1"/>
  <c r="TA70" i="1"/>
  <c r="QU68" i="1"/>
  <c r="QU71" i="1"/>
  <c r="QU72" i="1"/>
  <c r="QU70" i="1"/>
  <c r="QU69" i="1"/>
  <c r="OS69" i="1"/>
  <c r="OS71" i="1"/>
  <c r="OS70" i="1"/>
  <c r="OS72" i="1"/>
  <c r="OS68" i="1"/>
  <c r="QY68" i="1"/>
  <c r="QY70" i="1"/>
  <c r="QY69" i="1"/>
  <c r="QY71" i="1"/>
  <c r="QY72" i="1"/>
  <c r="TD69" i="1"/>
  <c r="TC66" i="1"/>
  <c r="TB65" i="1"/>
  <c r="TC65" i="1"/>
  <c r="TB66" i="1"/>
  <c r="TD65" i="1"/>
  <c r="SS66" i="1"/>
  <c r="SS65" i="1"/>
  <c r="OR65" i="1"/>
  <c r="OR66" i="1"/>
  <c r="TD66" i="1"/>
  <c r="OV66" i="1"/>
  <c r="OV65" i="1"/>
  <c r="OT66" i="1"/>
  <c r="OT65" i="1"/>
  <c r="QV66" i="1"/>
  <c r="QV65" i="1"/>
  <c r="SZ66" i="1"/>
  <c r="QW66" i="1"/>
  <c r="QW65" i="1"/>
  <c r="QZ65" i="1"/>
  <c r="QZ66" i="1"/>
  <c r="SZ65" i="1"/>
  <c r="OQ65" i="1"/>
  <c r="OQ66" i="1"/>
  <c r="OU65" i="1"/>
  <c r="OU66" i="1"/>
  <c r="QX66" i="1"/>
  <c r="QX65" i="1"/>
  <c r="SY65" i="1"/>
  <c r="TA65" i="1"/>
  <c r="QU66" i="1"/>
  <c r="QU65" i="1"/>
  <c r="OS66" i="1"/>
  <c r="OS65" i="1"/>
  <c r="QY65" i="1"/>
  <c r="QY66" i="1"/>
  <c r="SY66" i="1"/>
  <c r="TA66" i="1"/>
  <c r="TB54" i="1"/>
  <c r="SY59" i="1"/>
  <c r="SY63" i="1"/>
  <c r="SY54" i="1"/>
  <c r="SY67" i="1"/>
  <c r="TC59" i="1"/>
  <c r="TC67" i="1"/>
  <c r="TC63" i="1"/>
  <c r="TC54" i="1"/>
  <c r="TB59" i="1"/>
  <c r="TB63" i="1"/>
  <c r="TA54" i="1"/>
  <c r="TA59" i="1"/>
  <c r="TD59" i="1"/>
  <c r="TD63" i="1"/>
  <c r="TA67" i="1"/>
  <c r="TD54" i="1"/>
  <c r="TA63" i="1"/>
  <c r="SZ63" i="1"/>
  <c r="SZ54" i="1"/>
  <c r="SZ59" i="1"/>
  <c r="SS63" i="1"/>
  <c r="SS67" i="1"/>
  <c r="OR63" i="1"/>
  <c r="OR67" i="1"/>
  <c r="OT63" i="1"/>
  <c r="OT67" i="1"/>
  <c r="QV63" i="1"/>
  <c r="QV67" i="1"/>
  <c r="QZ63" i="1"/>
  <c r="QZ67" i="1"/>
  <c r="OQ63" i="1"/>
  <c r="OQ67" i="1"/>
  <c r="OU63" i="1"/>
  <c r="OU67" i="1"/>
  <c r="QX63" i="1"/>
  <c r="QX67" i="1"/>
  <c r="QU63" i="1"/>
  <c r="QU67" i="1"/>
  <c r="OS63" i="1"/>
  <c r="OS67" i="1"/>
  <c r="QY63" i="1"/>
  <c r="QY67" i="1"/>
  <c r="QW63" i="1"/>
  <c r="QW67" i="1"/>
  <c r="OV63" i="1"/>
  <c r="OV67" i="1"/>
  <c r="SS54" i="1"/>
  <c r="SS59" i="1"/>
  <c r="OR54" i="1"/>
  <c r="OR59" i="1"/>
  <c r="OT54" i="1"/>
  <c r="OT59" i="1"/>
  <c r="QV54" i="1"/>
  <c r="QV59" i="1"/>
  <c r="QZ54" i="1"/>
  <c r="QZ59" i="1"/>
  <c r="OQ54" i="1"/>
  <c r="OQ59" i="1"/>
  <c r="OU54" i="1"/>
  <c r="OU59" i="1"/>
  <c r="QX54" i="1"/>
  <c r="QX59" i="1"/>
  <c r="QU54" i="1"/>
  <c r="QU59" i="1"/>
  <c r="OS54" i="1"/>
  <c r="OS59" i="1"/>
  <c r="QY54" i="1"/>
  <c r="QY59" i="1"/>
  <c r="QW54" i="1"/>
  <c r="QW59" i="1"/>
  <c r="OV54" i="1"/>
  <c r="OV59" i="1"/>
  <c r="TI21" i="1"/>
  <c r="TI55" i="1" s="1"/>
  <c r="TG21" i="1"/>
  <c r="TG55" i="1" s="1"/>
  <c r="RF21" i="1"/>
  <c r="RF55" i="1" s="1"/>
  <c r="TF21" i="1"/>
  <c r="TF55" i="1" s="1"/>
  <c r="TH21" i="1"/>
  <c r="TH55" i="1" s="1"/>
  <c r="RE21" i="1"/>
  <c r="RE55" i="1" s="1"/>
  <c r="RB21" i="1"/>
  <c r="RB55" i="1" s="1"/>
  <c r="TJ21" i="1"/>
  <c r="TJ55" i="1" s="1"/>
  <c r="TE21" i="1"/>
  <c r="TE55" i="1" s="1"/>
  <c r="OZ21" i="1"/>
  <c r="OZ55" i="1" s="1"/>
  <c r="X34" i="1"/>
  <c r="W34" i="1"/>
  <c r="MY34" i="1" s="1"/>
  <c r="V34" i="1"/>
  <c r="RD21" i="1"/>
  <c r="RD55" i="1" s="1"/>
  <c r="OX21" i="1"/>
  <c r="OX55" i="1" s="1"/>
  <c r="PA21" i="1"/>
  <c r="PA55" i="1" s="1"/>
  <c r="PB21" i="1"/>
  <c r="PB55" i="1" s="1"/>
  <c r="RA21" i="1"/>
  <c r="RA55" i="1" s="1"/>
  <c r="OW21" i="1"/>
  <c r="OW55" i="1" s="1"/>
  <c r="RA15" i="1"/>
  <c r="TK15" i="1" s="1"/>
  <c r="OW15" i="1"/>
  <c r="RC15" i="1"/>
  <c r="TM15" i="1" s="1"/>
  <c r="OY15" i="1"/>
  <c r="RD15" i="1"/>
  <c r="TN15" i="1" s="1"/>
  <c r="OZ15" i="1"/>
  <c r="RB15" i="1"/>
  <c r="TL15" i="1" s="1"/>
  <c r="OX15" i="1"/>
  <c r="RC21" i="1"/>
  <c r="RC55" i="1" s="1"/>
  <c r="OY21" i="1"/>
  <c r="OY55" i="1" s="1"/>
  <c r="RF15" i="1"/>
  <c r="TP15" i="1" s="1"/>
  <c r="PB15" i="1"/>
  <c r="RE15" i="1"/>
  <c r="TO15" i="1" s="1"/>
  <c r="PA15" i="1"/>
  <c r="PM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S38" i="1"/>
  <c r="SS23" i="1"/>
  <c r="IQ16" i="1"/>
  <c r="IT16" i="1"/>
  <c r="GK16" i="1"/>
  <c r="IS16" i="1"/>
  <c r="GJ16" i="1"/>
  <c r="IR16" i="1"/>
  <c r="GI16" i="1"/>
  <c r="VB32" i="1"/>
  <c r="VA32" i="1"/>
  <c r="UX32" i="1"/>
  <c r="UW32" i="1"/>
  <c r="UZ32" i="1"/>
  <c r="UY32" i="1"/>
  <c r="UI32" i="1"/>
  <c r="UH32" i="1"/>
  <c r="US32" i="1"/>
  <c r="UG32" i="1"/>
  <c r="UF32" i="1"/>
  <c r="UR32" i="1"/>
  <c r="UE32" i="1"/>
  <c r="UD32" i="1"/>
  <c r="UQ32" i="1"/>
  <c r="UJ32" i="1"/>
  <c r="UC32" i="1"/>
  <c r="UP32" i="1"/>
  <c r="UO32" i="1"/>
  <c r="UN32" i="1"/>
  <c r="UM32" i="1"/>
  <c r="UL32" i="1"/>
  <c r="UK32" i="1"/>
  <c r="UV32" i="1"/>
  <c r="UU32" i="1"/>
  <c r="UT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RA90" i="1" l="1"/>
  <c r="RA96" i="1"/>
  <c r="OZ90" i="1"/>
  <c r="OZ96" i="1"/>
  <c r="TG90" i="1"/>
  <c r="TG96" i="1"/>
  <c r="PB90" i="1"/>
  <c r="PB96" i="1"/>
  <c r="RB90" i="1"/>
  <c r="RB96" i="1"/>
  <c r="OX90" i="1"/>
  <c r="OX96" i="1"/>
  <c r="RD90" i="1"/>
  <c r="RD96" i="1"/>
  <c r="RE90" i="1"/>
  <c r="RE96" i="1"/>
  <c r="TI90" i="1"/>
  <c r="TI96" i="1"/>
  <c r="PA90" i="1"/>
  <c r="PA96" i="1"/>
  <c r="OY90" i="1"/>
  <c r="OY96" i="1"/>
  <c r="TH90" i="1"/>
  <c r="TH96" i="1"/>
  <c r="TE90" i="1"/>
  <c r="TE96" i="1"/>
  <c r="TJ90" i="1"/>
  <c r="TJ96" i="1"/>
  <c r="TF90" i="1"/>
  <c r="TF96" i="1"/>
  <c r="RC90" i="1"/>
  <c r="RC96" i="1"/>
  <c r="OW90" i="1"/>
  <c r="OW96" i="1"/>
  <c r="RF90" i="1"/>
  <c r="RF96" i="1"/>
  <c r="RF79" i="1"/>
  <c r="PB79" i="1"/>
  <c r="TE79" i="1"/>
  <c r="TI79" i="1"/>
  <c r="RC79" i="1"/>
  <c r="TF79" i="1"/>
  <c r="OW79" i="1"/>
  <c r="RA79" i="1"/>
  <c r="OZ79" i="1"/>
  <c r="TG79" i="1"/>
  <c r="PA79" i="1"/>
  <c r="OX79" i="1"/>
  <c r="RB79" i="1"/>
  <c r="RD79" i="1"/>
  <c r="RE79" i="1"/>
  <c r="TJ79" i="1"/>
  <c r="OY79" i="1"/>
  <c r="TH79" i="1"/>
  <c r="TF74" i="1"/>
  <c r="OW74" i="1"/>
  <c r="RA74" i="1"/>
  <c r="OZ74" i="1"/>
  <c r="TG74" i="1"/>
  <c r="RC74" i="1"/>
  <c r="RF74" i="1"/>
  <c r="PB74" i="1"/>
  <c r="TE74" i="1"/>
  <c r="TI74" i="1"/>
  <c r="PA74" i="1"/>
  <c r="TJ74" i="1"/>
  <c r="OX74" i="1"/>
  <c r="RB74" i="1"/>
  <c r="RD74" i="1"/>
  <c r="RE74" i="1"/>
  <c r="OY74" i="1"/>
  <c r="TH74" i="1"/>
  <c r="H81" i="1"/>
  <c r="OZ82" i="1"/>
  <c r="OZ87" i="1"/>
  <c r="OZ83" i="1"/>
  <c r="OZ89" i="1"/>
  <c r="OZ94" i="1"/>
  <c r="OZ84" i="1"/>
  <c r="OZ98" i="1"/>
  <c r="OZ93" i="1"/>
  <c r="OZ86" i="1"/>
  <c r="OZ88" i="1"/>
  <c r="OZ80" i="1"/>
  <c r="OZ81" i="1"/>
  <c r="OZ91" i="1"/>
  <c r="OZ85" i="1"/>
  <c r="OZ78" i="1"/>
  <c r="OZ95" i="1"/>
  <c r="OZ97" i="1"/>
  <c r="OZ92" i="1"/>
  <c r="OW98" i="1"/>
  <c r="OW94" i="1"/>
  <c r="OW87" i="1"/>
  <c r="OW83" i="1"/>
  <c r="OW84" i="1"/>
  <c r="OW82" i="1"/>
  <c r="OW89" i="1"/>
  <c r="OW93" i="1"/>
  <c r="OW80" i="1"/>
  <c r="OW78" i="1"/>
  <c r="OW88" i="1"/>
  <c r="OW91" i="1"/>
  <c r="OW81" i="1"/>
  <c r="OW85" i="1"/>
  <c r="OW92" i="1"/>
  <c r="OW97" i="1"/>
  <c r="OW86" i="1"/>
  <c r="OW95" i="1"/>
  <c r="RF94" i="1"/>
  <c r="RF84" i="1"/>
  <c r="RF93" i="1"/>
  <c r="RF86" i="1"/>
  <c r="RF91" i="1"/>
  <c r="RF83" i="1"/>
  <c r="RF89" i="1"/>
  <c r="RF82" i="1"/>
  <c r="RF98" i="1"/>
  <c r="RF87" i="1"/>
  <c r="RF80" i="1"/>
  <c r="RF95" i="1"/>
  <c r="RF85" i="1"/>
  <c r="RF78" i="1"/>
  <c r="RF97" i="1"/>
  <c r="RF88" i="1"/>
  <c r="RF92" i="1"/>
  <c r="RF81" i="1"/>
  <c r="RA93" i="1"/>
  <c r="RA84" i="1"/>
  <c r="RA92" i="1"/>
  <c r="RA83" i="1"/>
  <c r="RA87" i="1"/>
  <c r="RA82" i="1"/>
  <c r="RA91" i="1"/>
  <c r="RA78" i="1"/>
  <c r="RA98" i="1"/>
  <c r="RA89" i="1"/>
  <c r="RA80" i="1"/>
  <c r="RA95" i="1"/>
  <c r="RA88" i="1"/>
  <c r="RA81" i="1"/>
  <c r="RA94" i="1"/>
  <c r="RA86" i="1"/>
  <c r="RA97" i="1"/>
  <c r="RA85" i="1"/>
  <c r="TG92" i="1"/>
  <c r="TG85" i="1"/>
  <c r="TG93" i="1"/>
  <c r="TG82" i="1"/>
  <c r="TG88" i="1"/>
  <c r="TG84" i="1"/>
  <c r="TG86" i="1"/>
  <c r="TG89" i="1"/>
  <c r="TG80" i="1"/>
  <c r="TG98" i="1"/>
  <c r="TG87" i="1"/>
  <c r="TG81" i="1"/>
  <c r="TG95" i="1"/>
  <c r="TG97" i="1"/>
  <c r="TG91" i="1"/>
  <c r="TG78" i="1"/>
  <c r="TG94" i="1"/>
  <c r="TG83" i="1"/>
  <c r="PB89" i="1"/>
  <c r="PB87" i="1"/>
  <c r="PB82" i="1"/>
  <c r="PB83" i="1"/>
  <c r="PB84" i="1"/>
  <c r="PB94" i="1"/>
  <c r="PB98" i="1"/>
  <c r="PB85" i="1"/>
  <c r="PB88" i="1"/>
  <c r="PB92" i="1"/>
  <c r="PB78" i="1"/>
  <c r="PB80" i="1"/>
  <c r="PB91" i="1"/>
  <c r="PB86" i="1"/>
  <c r="PB97" i="1"/>
  <c r="PB93" i="1"/>
  <c r="PB95" i="1"/>
  <c r="PB81" i="1"/>
  <c r="TE97" i="1"/>
  <c r="TE91" i="1"/>
  <c r="TE83" i="1"/>
  <c r="TE98" i="1"/>
  <c r="TE89" i="1"/>
  <c r="TE81" i="1"/>
  <c r="TE95" i="1"/>
  <c r="TE86" i="1"/>
  <c r="TE78" i="1"/>
  <c r="TE94" i="1"/>
  <c r="TE85" i="1"/>
  <c r="TE87" i="1"/>
  <c r="TE92" i="1"/>
  <c r="TE84" i="1"/>
  <c r="TE93" i="1"/>
  <c r="TE82" i="1"/>
  <c r="TE88" i="1"/>
  <c r="TE80" i="1"/>
  <c r="TI94" i="1"/>
  <c r="TI86" i="1"/>
  <c r="TI92" i="1"/>
  <c r="TI85" i="1"/>
  <c r="TI93" i="1"/>
  <c r="TI82" i="1"/>
  <c r="TI89" i="1"/>
  <c r="TI81" i="1"/>
  <c r="TI98" i="1"/>
  <c r="TI91" i="1"/>
  <c r="TI83" i="1"/>
  <c r="TI80" i="1"/>
  <c r="TI97" i="1"/>
  <c r="TI88" i="1"/>
  <c r="TI78" i="1"/>
  <c r="TI95" i="1"/>
  <c r="TI84" i="1"/>
  <c r="TI87" i="1"/>
  <c r="PA87" i="1"/>
  <c r="PA83" i="1"/>
  <c r="PA82" i="1"/>
  <c r="PA84" i="1"/>
  <c r="PA89" i="1"/>
  <c r="PA98" i="1"/>
  <c r="PA94" i="1"/>
  <c r="PA97" i="1"/>
  <c r="PA78" i="1"/>
  <c r="PA95" i="1"/>
  <c r="PA80" i="1"/>
  <c r="PA85" i="1"/>
  <c r="PA91" i="1"/>
  <c r="PA86" i="1"/>
  <c r="PA81" i="1"/>
  <c r="PA93" i="1"/>
  <c r="PA88" i="1"/>
  <c r="PA92" i="1"/>
  <c r="RE94" i="1"/>
  <c r="RE86" i="1"/>
  <c r="RE95" i="1"/>
  <c r="RE91" i="1"/>
  <c r="RE93" i="1"/>
  <c r="RE84" i="1"/>
  <c r="RE83" i="1"/>
  <c r="RE92" i="1"/>
  <c r="RE82" i="1"/>
  <c r="RE89" i="1"/>
  <c r="RE87" i="1"/>
  <c r="RE80" i="1"/>
  <c r="RE85" i="1"/>
  <c r="RE81" i="1"/>
  <c r="RE98" i="1"/>
  <c r="RE97" i="1"/>
  <c r="RE88" i="1"/>
  <c r="RE78" i="1"/>
  <c r="TJ93" i="1"/>
  <c r="TJ83" i="1"/>
  <c r="TJ92" i="1"/>
  <c r="TJ84" i="1"/>
  <c r="TJ87" i="1"/>
  <c r="TJ91" i="1"/>
  <c r="TJ78" i="1"/>
  <c r="TJ89" i="1"/>
  <c r="TJ81" i="1"/>
  <c r="TJ98" i="1"/>
  <c r="TJ86" i="1"/>
  <c r="TJ80" i="1"/>
  <c r="TJ94" i="1"/>
  <c r="TJ95" i="1"/>
  <c r="TJ88" i="1"/>
  <c r="TJ82" i="1"/>
  <c r="TJ97" i="1"/>
  <c r="TJ85" i="1"/>
  <c r="OX83" i="1"/>
  <c r="OX82" i="1"/>
  <c r="OX84" i="1"/>
  <c r="OX89" i="1"/>
  <c r="OX87" i="1"/>
  <c r="OX98" i="1"/>
  <c r="OX94" i="1"/>
  <c r="OX92" i="1"/>
  <c r="OX80" i="1"/>
  <c r="OX88" i="1"/>
  <c r="OX95" i="1"/>
  <c r="OX93" i="1"/>
  <c r="OX86" i="1"/>
  <c r="OX97" i="1"/>
  <c r="OX91" i="1"/>
  <c r="OX81" i="1"/>
  <c r="OX85" i="1"/>
  <c r="OX78" i="1"/>
  <c r="RB97" i="1"/>
  <c r="RB89" i="1"/>
  <c r="RB84" i="1"/>
  <c r="RB98" i="1"/>
  <c r="RB86" i="1"/>
  <c r="RB81" i="1"/>
  <c r="RB95" i="1"/>
  <c r="RB85" i="1"/>
  <c r="RB94" i="1"/>
  <c r="RB87" i="1"/>
  <c r="RB92" i="1"/>
  <c r="RB83" i="1"/>
  <c r="RB88" i="1"/>
  <c r="RB78" i="1"/>
  <c r="RB93" i="1"/>
  <c r="RB82" i="1"/>
  <c r="RB91" i="1"/>
  <c r="RB80" i="1"/>
  <c r="RD89" i="1"/>
  <c r="RD84" i="1"/>
  <c r="RD91" i="1"/>
  <c r="RD81" i="1"/>
  <c r="RD93" i="1"/>
  <c r="RD97" i="1"/>
  <c r="RD88" i="1"/>
  <c r="RD83" i="1"/>
  <c r="RD80" i="1"/>
  <c r="RD98" i="1"/>
  <c r="RD86" i="1"/>
  <c r="RD78" i="1"/>
  <c r="RD95" i="1"/>
  <c r="RD87" i="1"/>
  <c r="RD94" i="1"/>
  <c r="RD85" i="1"/>
  <c r="RD92" i="1"/>
  <c r="RD82" i="1"/>
  <c r="OY84" i="1"/>
  <c r="OY83" i="1"/>
  <c r="OY87" i="1"/>
  <c r="OY82" i="1"/>
  <c r="OY94" i="1"/>
  <c r="OY98" i="1"/>
  <c r="OY89" i="1"/>
  <c r="OY81" i="1"/>
  <c r="OY80" i="1"/>
  <c r="OY92" i="1"/>
  <c r="OY78" i="1"/>
  <c r="OY86" i="1"/>
  <c r="OY95" i="1"/>
  <c r="OY85" i="1"/>
  <c r="OY88" i="1"/>
  <c r="OY91" i="1"/>
  <c r="OY93" i="1"/>
  <c r="OY97" i="1"/>
  <c r="TH89" i="1"/>
  <c r="TH82" i="1"/>
  <c r="TH94" i="1"/>
  <c r="TH92" i="1"/>
  <c r="TH81" i="1"/>
  <c r="TH98" i="1"/>
  <c r="TH88" i="1"/>
  <c r="TH83" i="1"/>
  <c r="TH97" i="1"/>
  <c r="TH85" i="1"/>
  <c r="TH78" i="1"/>
  <c r="TH95" i="1"/>
  <c r="TH86" i="1"/>
  <c r="TH93" i="1"/>
  <c r="TH84" i="1"/>
  <c r="TH91" i="1"/>
  <c r="TH80" i="1"/>
  <c r="TH87" i="1"/>
  <c r="RC98" i="1"/>
  <c r="RC91" i="1"/>
  <c r="RC81" i="1"/>
  <c r="RC87" i="1"/>
  <c r="RC78" i="1"/>
  <c r="RC95" i="1"/>
  <c r="RC97" i="1"/>
  <c r="RC86" i="1"/>
  <c r="RC94" i="1"/>
  <c r="RC83" i="1"/>
  <c r="RC92" i="1"/>
  <c r="RC84" i="1"/>
  <c r="RC80" i="1"/>
  <c r="RC93" i="1"/>
  <c r="RC85" i="1"/>
  <c r="RC89" i="1"/>
  <c r="RC88" i="1"/>
  <c r="RC82" i="1"/>
  <c r="TF88" i="1"/>
  <c r="TF84" i="1"/>
  <c r="TF92" i="1"/>
  <c r="TF93" i="1"/>
  <c r="TF85" i="1"/>
  <c r="TF89" i="1"/>
  <c r="TF80" i="1"/>
  <c r="TF95" i="1"/>
  <c r="TF91" i="1"/>
  <c r="TF83" i="1"/>
  <c r="TF97" i="1"/>
  <c r="TF86" i="1"/>
  <c r="TF81" i="1"/>
  <c r="TF98" i="1"/>
  <c r="TF87" i="1"/>
  <c r="TF78" i="1"/>
  <c r="TF94" i="1"/>
  <c r="TF82" i="1"/>
  <c r="OY102" i="1"/>
  <c r="OY64" i="1"/>
  <c r="TH102" i="1"/>
  <c r="TH64" i="1"/>
  <c r="RC102" i="1"/>
  <c r="RC64" i="1"/>
  <c r="OW102" i="1"/>
  <c r="OW64" i="1"/>
  <c r="RF102" i="1"/>
  <c r="RF64" i="1"/>
  <c r="TF102" i="1"/>
  <c r="TF64" i="1"/>
  <c r="OZ102" i="1"/>
  <c r="OZ64" i="1"/>
  <c r="TG102" i="1"/>
  <c r="TG64" i="1"/>
  <c r="PB102" i="1"/>
  <c r="PB64" i="1"/>
  <c r="TI102" i="1"/>
  <c r="TI64" i="1"/>
  <c r="TE102" i="1"/>
  <c r="TE64" i="1"/>
  <c r="PA102" i="1"/>
  <c r="PA64" i="1"/>
  <c r="TJ102" i="1"/>
  <c r="TJ64" i="1"/>
  <c r="RA102" i="1"/>
  <c r="RA64" i="1"/>
  <c r="RB102" i="1"/>
  <c r="RB64" i="1"/>
  <c r="OX102" i="1"/>
  <c r="OX64" i="1"/>
  <c r="RD102" i="1"/>
  <c r="RD64" i="1"/>
  <c r="RE102" i="1"/>
  <c r="RE64" i="1"/>
  <c r="TI77" i="1"/>
  <c r="TI76" i="1"/>
  <c r="TI73" i="1"/>
  <c r="TI75" i="1"/>
  <c r="PB76" i="1"/>
  <c r="PB77" i="1"/>
  <c r="PB73" i="1"/>
  <c r="PB75" i="1"/>
  <c r="PA73" i="1"/>
  <c r="PA77" i="1"/>
  <c r="PA76" i="1"/>
  <c r="PA75" i="1"/>
  <c r="TJ76" i="1"/>
  <c r="TJ77" i="1"/>
  <c r="TJ73" i="1"/>
  <c r="TJ75" i="1"/>
  <c r="OX76" i="1"/>
  <c r="OX73" i="1"/>
  <c r="OX77" i="1"/>
  <c r="OX75" i="1"/>
  <c r="RB75" i="1"/>
  <c r="RB76" i="1"/>
  <c r="RB77" i="1"/>
  <c r="RB73" i="1"/>
  <c r="RA76" i="1"/>
  <c r="RA77" i="1"/>
  <c r="RA75" i="1"/>
  <c r="RA73" i="1"/>
  <c r="TG77" i="1"/>
  <c r="TG76" i="1"/>
  <c r="TG75" i="1"/>
  <c r="TG73" i="1"/>
  <c r="TE75" i="1"/>
  <c r="TE73" i="1"/>
  <c r="TE76" i="1"/>
  <c r="TE77" i="1"/>
  <c r="RD77" i="1"/>
  <c r="RD76" i="1"/>
  <c r="RD73" i="1"/>
  <c r="RD75" i="1"/>
  <c r="RE73" i="1"/>
  <c r="RE75" i="1"/>
  <c r="RE77" i="1"/>
  <c r="RE76" i="1"/>
  <c r="OZ77" i="1"/>
  <c r="OZ76" i="1"/>
  <c r="OZ73" i="1"/>
  <c r="OZ75" i="1"/>
  <c r="OY73" i="1"/>
  <c r="OY77" i="1"/>
  <c r="OY76" i="1"/>
  <c r="OY75" i="1"/>
  <c r="TH76" i="1"/>
  <c r="TH77" i="1"/>
  <c r="TH75" i="1"/>
  <c r="TH73" i="1"/>
  <c r="RC77" i="1"/>
  <c r="RC75" i="1"/>
  <c r="RC76" i="1"/>
  <c r="RC73" i="1"/>
  <c r="TF76" i="1"/>
  <c r="TF75" i="1"/>
  <c r="TF77" i="1"/>
  <c r="TF73" i="1"/>
  <c r="OW77" i="1"/>
  <c r="OW76" i="1"/>
  <c r="OW73" i="1"/>
  <c r="OW75" i="1"/>
  <c r="RF77" i="1"/>
  <c r="RF76" i="1"/>
  <c r="RF75" i="1"/>
  <c r="RF73" i="1"/>
  <c r="RA71" i="1"/>
  <c r="RA70" i="1"/>
  <c r="RA72" i="1"/>
  <c r="RA69" i="1"/>
  <c r="RA68" i="1"/>
  <c r="TI71" i="1"/>
  <c r="TI68" i="1"/>
  <c r="TI70" i="1"/>
  <c r="TI72" i="1"/>
  <c r="TI69" i="1"/>
  <c r="OZ69" i="1"/>
  <c r="OZ71" i="1"/>
  <c r="OZ68" i="1"/>
  <c r="OZ72" i="1"/>
  <c r="OZ70" i="1"/>
  <c r="TG71" i="1"/>
  <c r="TG72" i="1"/>
  <c r="TG70" i="1"/>
  <c r="TG69" i="1"/>
  <c r="TG68" i="1"/>
  <c r="PB69" i="1"/>
  <c r="PB71" i="1"/>
  <c r="PB72" i="1"/>
  <c r="PB68" i="1"/>
  <c r="PB70" i="1"/>
  <c r="RD72" i="1"/>
  <c r="RD71" i="1"/>
  <c r="RD68" i="1"/>
  <c r="RD69" i="1"/>
  <c r="RD70" i="1"/>
  <c r="RE71" i="1"/>
  <c r="RE68" i="1"/>
  <c r="RE69" i="1"/>
  <c r="RE72" i="1"/>
  <c r="RE70" i="1"/>
  <c r="TE71" i="1"/>
  <c r="TE72" i="1"/>
  <c r="TE70" i="1"/>
  <c r="TE69" i="1"/>
  <c r="TE68" i="1"/>
  <c r="PA71" i="1"/>
  <c r="PA69" i="1"/>
  <c r="PA70" i="1"/>
  <c r="PA72" i="1"/>
  <c r="PA68" i="1"/>
  <c r="RB71" i="1"/>
  <c r="RB72" i="1"/>
  <c r="RB70" i="1"/>
  <c r="RB69" i="1"/>
  <c r="RB68" i="1"/>
  <c r="OY69" i="1"/>
  <c r="OY71" i="1"/>
  <c r="OY70" i="1"/>
  <c r="OY72" i="1"/>
  <c r="OY68" i="1"/>
  <c r="TH68" i="1"/>
  <c r="TH69" i="1"/>
  <c r="TH70" i="1"/>
  <c r="TH72" i="1"/>
  <c r="TH71" i="1"/>
  <c r="OX69" i="1"/>
  <c r="OX71" i="1"/>
  <c r="OX72" i="1"/>
  <c r="OX68" i="1"/>
  <c r="OX70" i="1"/>
  <c r="RC72" i="1"/>
  <c r="RC71" i="1"/>
  <c r="RC70" i="1"/>
  <c r="RC69" i="1"/>
  <c r="RC68" i="1"/>
  <c r="TJ71" i="1"/>
  <c r="TJ70" i="1"/>
  <c r="TJ69" i="1"/>
  <c r="TJ68" i="1"/>
  <c r="TJ72" i="1"/>
  <c r="TF72" i="1"/>
  <c r="TF68" i="1"/>
  <c r="TF70" i="1"/>
  <c r="TF71" i="1"/>
  <c r="TF69" i="1"/>
  <c r="OW69" i="1"/>
  <c r="OW71" i="1"/>
  <c r="OW68" i="1"/>
  <c r="OW70" i="1"/>
  <c r="OW72" i="1"/>
  <c r="RF68" i="1"/>
  <c r="RF71" i="1"/>
  <c r="RF70" i="1"/>
  <c r="RF72" i="1"/>
  <c r="RF69" i="1"/>
  <c r="RD66" i="1"/>
  <c r="RD65" i="1"/>
  <c r="OY66" i="1"/>
  <c r="OY65" i="1"/>
  <c r="TH65" i="1"/>
  <c r="TH66" i="1"/>
  <c r="OW66" i="1"/>
  <c r="OW65" i="1"/>
  <c r="RF66" i="1"/>
  <c r="RF65" i="1"/>
  <c r="RA66" i="1"/>
  <c r="RA65" i="1"/>
  <c r="OZ65" i="1"/>
  <c r="OZ66" i="1"/>
  <c r="TG66" i="1"/>
  <c r="TG65" i="1"/>
  <c r="RE65" i="1"/>
  <c r="RE66" i="1"/>
  <c r="PB66" i="1"/>
  <c r="PB65" i="1"/>
  <c r="TE65" i="1"/>
  <c r="TE66" i="1"/>
  <c r="TI66" i="1"/>
  <c r="TI65" i="1"/>
  <c r="RC66" i="1"/>
  <c r="RC65" i="1"/>
  <c r="TF66" i="1"/>
  <c r="TF65" i="1"/>
  <c r="TJ66" i="1"/>
  <c r="TJ65" i="1"/>
  <c r="PA66" i="1"/>
  <c r="PA65" i="1"/>
  <c r="OX66" i="1"/>
  <c r="OX65" i="1"/>
  <c r="RB65" i="1"/>
  <c r="RB66" i="1"/>
  <c r="RB63" i="1"/>
  <c r="RB67" i="1"/>
  <c r="RD63" i="1"/>
  <c r="RD67" i="1"/>
  <c r="RE63" i="1"/>
  <c r="RE67" i="1"/>
  <c r="OX63" i="1"/>
  <c r="OX67" i="1"/>
  <c r="TH63" i="1"/>
  <c r="TH67" i="1"/>
  <c r="TF63" i="1"/>
  <c r="TF67" i="1"/>
  <c r="OY63" i="1"/>
  <c r="OY67" i="1"/>
  <c r="OW63" i="1"/>
  <c r="OW67" i="1"/>
  <c r="RF63" i="1"/>
  <c r="RF67" i="1"/>
  <c r="RC63" i="1"/>
  <c r="RC67" i="1"/>
  <c r="RA63" i="1"/>
  <c r="RA67" i="1"/>
  <c r="OZ67" i="1"/>
  <c r="TG63" i="1"/>
  <c r="TG67" i="1"/>
  <c r="PB63" i="1"/>
  <c r="PB67" i="1"/>
  <c r="TE63" i="1"/>
  <c r="TE67" i="1"/>
  <c r="TI63" i="1"/>
  <c r="TI67" i="1"/>
  <c r="PA63" i="1"/>
  <c r="PA67" i="1"/>
  <c r="TJ63" i="1"/>
  <c r="TJ67" i="1"/>
  <c r="OZ59" i="1"/>
  <c r="OZ63" i="1"/>
  <c r="OY54" i="1"/>
  <c r="OY59" i="1"/>
  <c r="RD54" i="1"/>
  <c r="RD59" i="1"/>
  <c r="RE54" i="1"/>
  <c r="RE59" i="1"/>
  <c r="TH54" i="1"/>
  <c r="TH59" i="1"/>
  <c r="TF54" i="1"/>
  <c r="TF59" i="1"/>
  <c r="OW54" i="1"/>
  <c r="OW59" i="1"/>
  <c r="RF54" i="1"/>
  <c r="RF59" i="1"/>
  <c r="RA54" i="1"/>
  <c r="RA59" i="1"/>
  <c r="TG54" i="1"/>
  <c r="TG59" i="1"/>
  <c r="PB54" i="1"/>
  <c r="PB59" i="1"/>
  <c r="TE54" i="1"/>
  <c r="TE59" i="1"/>
  <c r="TI54" i="1"/>
  <c r="TI59" i="1"/>
  <c r="RC54" i="1"/>
  <c r="RC59" i="1"/>
  <c r="PA54" i="1"/>
  <c r="PA59" i="1"/>
  <c r="TJ54" i="1"/>
  <c r="TJ59" i="1"/>
  <c r="OX54" i="1"/>
  <c r="OX59" i="1"/>
  <c r="RB54" i="1"/>
  <c r="RB59" i="1"/>
  <c r="PF21" i="1"/>
  <c r="PF55" i="1" s="1"/>
  <c r="OZ54" i="1"/>
  <c r="RJ21" i="1"/>
  <c r="RJ55" i="1" s="1"/>
  <c r="TL21" i="1"/>
  <c r="TL55" i="1" s="1"/>
  <c r="TO21" i="1"/>
  <c r="TO55" i="1" s="1"/>
  <c r="TK21" i="1"/>
  <c r="TK55" i="1" s="1"/>
  <c r="PH21" i="1"/>
  <c r="PH55" i="1" s="1"/>
  <c r="RK21" i="1"/>
  <c r="RK55" i="1" s="1"/>
  <c r="TN21" i="1"/>
  <c r="TN55" i="1" s="1"/>
  <c r="TP21" i="1"/>
  <c r="TP55" i="1" s="1"/>
  <c r="TM21" i="1"/>
  <c r="TM55" i="1" s="1"/>
  <c r="RH21" i="1"/>
  <c r="RH55" i="1" s="1"/>
  <c r="PD21" i="1"/>
  <c r="PD55" i="1" s="1"/>
  <c r="PG21" i="1"/>
  <c r="PG55" i="1" s="1"/>
  <c r="RL21" i="1"/>
  <c r="RL55" i="1" s="1"/>
  <c r="PN15" i="1"/>
  <c r="RW15" i="1"/>
  <c r="UG15" i="1" s="1"/>
  <c r="RK15" i="1"/>
  <c r="TU15" i="1" s="1"/>
  <c r="PG15" i="1"/>
  <c r="RL15" i="1"/>
  <c r="TV15" i="1" s="1"/>
  <c r="PH15" i="1"/>
  <c r="RI21" i="1"/>
  <c r="RI55" i="1" s="1"/>
  <c r="PE21" i="1"/>
  <c r="PE55" i="1" s="1"/>
  <c r="RH15" i="1"/>
  <c r="TR15" i="1" s="1"/>
  <c r="PD15" i="1"/>
  <c r="RG21" i="1"/>
  <c r="RG55" i="1" s="1"/>
  <c r="PC21" i="1"/>
  <c r="PC55" i="1" s="1"/>
  <c r="RJ15" i="1"/>
  <c r="TT15" i="1" s="1"/>
  <c r="PF15" i="1"/>
  <c r="RI15" i="1"/>
  <c r="TS15" i="1" s="1"/>
  <c r="PE15" i="1"/>
  <c r="RG15" i="1"/>
  <c r="TQ15" i="1" s="1"/>
  <c r="PC15" i="1"/>
  <c r="RM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90" i="1" l="1"/>
  <c r="PE96" i="1"/>
  <c r="RL90" i="1"/>
  <c r="RL96" i="1"/>
  <c r="RI90" i="1"/>
  <c r="RI96" i="1"/>
  <c r="PG90" i="1"/>
  <c r="PG96" i="1"/>
  <c r="TK90" i="1"/>
  <c r="TK96" i="1"/>
  <c r="TO90" i="1"/>
  <c r="TO96" i="1"/>
  <c r="RH90" i="1"/>
  <c r="RH96" i="1"/>
  <c r="TL90" i="1"/>
  <c r="TL96" i="1"/>
  <c r="TM90" i="1"/>
  <c r="TM96" i="1"/>
  <c r="PD90" i="1"/>
  <c r="PD96" i="1"/>
  <c r="RJ90" i="1"/>
  <c r="RJ96" i="1"/>
  <c r="RG90" i="1"/>
  <c r="RG96" i="1"/>
  <c r="TP90" i="1"/>
  <c r="TP96" i="1"/>
  <c r="PC90" i="1"/>
  <c r="PC96" i="1"/>
  <c r="TN90" i="1"/>
  <c r="TN96" i="1"/>
  <c r="PF90" i="1"/>
  <c r="PF96" i="1"/>
  <c r="RK90" i="1"/>
  <c r="RK96" i="1"/>
  <c r="PH90" i="1"/>
  <c r="PH96" i="1"/>
  <c r="PC79" i="1"/>
  <c r="TM79" i="1"/>
  <c r="RJ79" i="1"/>
  <c r="PH79" i="1"/>
  <c r="RI79" i="1"/>
  <c r="PG79" i="1"/>
  <c r="TK79" i="1"/>
  <c r="RG79" i="1"/>
  <c r="TP79" i="1"/>
  <c r="TN79" i="1"/>
  <c r="PF79" i="1"/>
  <c r="RK79" i="1"/>
  <c r="PE79" i="1"/>
  <c r="PD79" i="1"/>
  <c r="TO79" i="1"/>
  <c r="RH79" i="1"/>
  <c r="TL79" i="1"/>
  <c r="RL79" i="1"/>
  <c r="PG74" i="1"/>
  <c r="PD74" i="1"/>
  <c r="RH74" i="1"/>
  <c r="TL74" i="1"/>
  <c r="RJ74" i="1"/>
  <c r="TO74" i="1"/>
  <c r="TM74" i="1"/>
  <c r="RI74" i="1"/>
  <c r="TK74" i="1"/>
  <c r="RG74" i="1"/>
  <c r="TP74" i="1"/>
  <c r="TN74" i="1"/>
  <c r="PF74" i="1"/>
  <c r="PC74" i="1"/>
  <c r="RK74" i="1"/>
  <c r="PE74" i="1"/>
  <c r="RL74" i="1"/>
  <c r="PH74" i="1"/>
  <c r="H82" i="1"/>
  <c r="PE89" i="1"/>
  <c r="PE87" i="1"/>
  <c r="PE84" i="1"/>
  <c r="PE83" i="1"/>
  <c r="PE82" i="1"/>
  <c r="PE94" i="1"/>
  <c r="PE98" i="1"/>
  <c r="PE91" i="1"/>
  <c r="PE78" i="1"/>
  <c r="PE80" i="1"/>
  <c r="PE92" i="1"/>
  <c r="PE95" i="1"/>
  <c r="PE88" i="1"/>
  <c r="PE93" i="1"/>
  <c r="PE81" i="1"/>
  <c r="PE85" i="1"/>
  <c r="PE86" i="1"/>
  <c r="PE97" i="1"/>
  <c r="RL93" i="1"/>
  <c r="RL84" i="1"/>
  <c r="RL92" i="1"/>
  <c r="RL83" i="1"/>
  <c r="RL85" i="1"/>
  <c r="RL89" i="1"/>
  <c r="RL80" i="1"/>
  <c r="RL91" i="1"/>
  <c r="RL82" i="1"/>
  <c r="RL97" i="1"/>
  <c r="RL88" i="1"/>
  <c r="RL81" i="1"/>
  <c r="RL94" i="1"/>
  <c r="RL98" i="1"/>
  <c r="RL86" i="1"/>
  <c r="RL78" i="1"/>
  <c r="RL95" i="1"/>
  <c r="RL87" i="1"/>
  <c r="PH82" i="1"/>
  <c r="PH83" i="1"/>
  <c r="PH84" i="1"/>
  <c r="PH87" i="1"/>
  <c r="PH94" i="1"/>
  <c r="PH98" i="1"/>
  <c r="PH89" i="1"/>
  <c r="PH92" i="1"/>
  <c r="PH78" i="1"/>
  <c r="PH85" i="1"/>
  <c r="PH88" i="1"/>
  <c r="PH91" i="1"/>
  <c r="PH80" i="1"/>
  <c r="PH97" i="1"/>
  <c r="PH81" i="1"/>
  <c r="PH93" i="1"/>
  <c r="PH95" i="1"/>
  <c r="PH86" i="1"/>
  <c r="PG84" i="1"/>
  <c r="PG83" i="1"/>
  <c r="PG82" i="1"/>
  <c r="PG94" i="1"/>
  <c r="PG89" i="1"/>
  <c r="PG98" i="1"/>
  <c r="PG87" i="1"/>
  <c r="PG97" i="1"/>
  <c r="PG85" i="1"/>
  <c r="PG78" i="1"/>
  <c r="PG93" i="1"/>
  <c r="PG92" i="1"/>
  <c r="PG95" i="1"/>
  <c r="PG81" i="1"/>
  <c r="PG80" i="1"/>
  <c r="PG88" i="1"/>
  <c r="PG91" i="1"/>
  <c r="PG86" i="1"/>
  <c r="PD89" i="1"/>
  <c r="PD87" i="1"/>
  <c r="PD82" i="1"/>
  <c r="PD84" i="1"/>
  <c r="PD98" i="1"/>
  <c r="PD83" i="1"/>
  <c r="PD94" i="1"/>
  <c r="PD93" i="1"/>
  <c r="PD88" i="1"/>
  <c r="PD97" i="1"/>
  <c r="PD85" i="1"/>
  <c r="PD95" i="1"/>
  <c r="PD92" i="1"/>
  <c r="PD86" i="1"/>
  <c r="PD78" i="1"/>
  <c r="PD80" i="1"/>
  <c r="PD91" i="1"/>
  <c r="PD81" i="1"/>
  <c r="RH98" i="1"/>
  <c r="RH86" i="1"/>
  <c r="RH93" i="1"/>
  <c r="RH84" i="1"/>
  <c r="RH94" i="1"/>
  <c r="RH83" i="1"/>
  <c r="RH92" i="1"/>
  <c r="RH87" i="1"/>
  <c r="RH91" i="1"/>
  <c r="RH81" i="1"/>
  <c r="RH89" i="1"/>
  <c r="RH82" i="1"/>
  <c r="RH97" i="1"/>
  <c r="RH88" i="1"/>
  <c r="RH78" i="1"/>
  <c r="RH95" i="1"/>
  <c r="RH85" i="1"/>
  <c r="RH80" i="1"/>
  <c r="RK89" i="1"/>
  <c r="RK80" i="1"/>
  <c r="RK92" i="1"/>
  <c r="RK86" i="1"/>
  <c r="RK93" i="1"/>
  <c r="RK78" i="1"/>
  <c r="RK98" i="1"/>
  <c r="RK87" i="1"/>
  <c r="RK82" i="1"/>
  <c r="RK95" i="1"/>
  <c r="RK85" i="1"/>
  <c r="RK81" i="1"/>
  <c r="RK97" i="1"/>
  <c r="RK83" i="1"/>
  <c r="RK94" i="1"/>
  <c r="RK84" i="1"/>
  <c r="RK88" i="1"/>
  <c r="RK91" i="1"/>
  <c r="RI95" i="1"/>
  <c r="RI85" i="1"/>
  <c r="RI94" i="1"/>
  <c r="RI89" i="1"/>
  <c r="RI93" i="1"/>
  <c r="RI82" i="1"/>
  <c r="RI91" i="1"/>
  <c r="RI83" i="1"/>
  <c r="RI92" i="1"/>
  <c r="RI84" i="1"/>
  <c r="RI87" i="1"/>
  <c r="RI81" i="1"/>
  <c r="RI97" i="1"/>
  <c r="RI86" i="1"/>
  <c r="RI78" i="1"/>
  <c r="RI98" i="1"/>
  <c r="RI88" i="1"/>
  <c r="RI80" i="1"/>
  <c r="TL92" i="1"/>
  <c r="TL82" i="1"/>
  <c r="TL93" i="1"/>
  <c r="TL89" i="1"/>
  <c r="TL80" i="1"/>
  <c r="TL95" i="1"/>
  <c r="TL85" i="1"/>
  <c r="TL88" i="1"/>
  <c r="TL98" i="1"/>
  <c r="TL87" i="1"/>
  <c r="TL84" i="1"/>
  <c r="TL97" i="1"/>
  <c r="TL86" i="1"/>
  <c r="TL94" i="1"/>
  <c r="TL83" i="1"/>
  <c r="TL91" i="1"/>
  <c r="TL78" i="1"/>
  <c r="TL81" i="1"/>
  <c r="PC98" i="1"/>
  <c r="PC89" i="1"/>
  <c r="PC83" i="1"/>
  <c r="PC84" i="1"/>
  <c r="PC94" i="1"/>
  <c r="PC82" i="1"/>
  <c r="PC87" i="1"/>
  <c r="PC80" i="1"/>
  <c r="PC81" i="1"/>
  <c r="PC88" i="1"/>
  <c r="PC92" i="1"/>
  <c r="PC97" i="1"/>
  <c r="PC85" i="1"/>
  <c r="PC86" i="1"/>
  <c r="PC78" i="1"/>
  <c r="PC93" i="1"/>
  <c r="PC95" i="1"/>
  <c r="PC91" i="1"/>
  <c r="TM91" i="1"/>
  <c r="TM78" i="1"/>
  <c r="TM87" i="1"/>
  <c r="TM82" i="1"/>
  <c r="TM97" i="1"/>
  <c r="TM88" i="1"/>
  <c r="TM80" i="1"/>
  <c r="TM98" i="1"/>
  <c r="TM89" i="1"/>
  <c r="TM81" i="1"/>
  <c r="TM95" i="1"/>
  <c r="TM86" i="1"/>
  <c r="TM83" i="1"/>
  <c r="TM94" i="1"/>
  <c r="TM85" i="1"/>
  <c r="TM92" i="1"/>
  <c r="TM84" i="1"/>
  <c r="TM93" i="1"/>
  <c r="RJ91" i="1"/>
  <c r="RJ78" i="1"/>
  <c r="RJ88" i="1"/>
  <c r="RJ82" i="1"/>
  <c r="RJ97" i="1"/>
  <c r="RJ86" i="1"/>
  <c r="RJ80" i="1"/>
  <c r="RJ98" i="1"/>
  <c r="RJ89" i="1"/>
  <c r="RJ81" i="1"/>
  <c r="RJ95" i="1"/>
  <c r="RJ87" i="1"/>
  <c r="RJ94" i="1"/>
  <c r="RJ85" i="1"/>
  <c r="RJ93" i="1"/>
  <c r="RJ83" i="1"/>
  <c r="RJ92" i="1"/>
  <c r="RJ84" i="1"/>
  <c r="RG98" i="1"/>
  <c r="RG87" i="1"/>
  <c r="RG83" i="1"/>
  <c r="RG97" i="1"/>
  <c r="RG88" i="1"/>
  <c r="RG82" i="1"/>
  <c r="RG94" i="1"/>
  <c r="RG84" i="1"/>
  <c r="RG92" i="1"/>
  <c r="RG86" i="1"/>
  <c r="RG95" i="1"/>
  <c r="RG85" i="1"/>
  <c r="RG93" i="1"/>
  <c r="RG80" i="1"/>
  <c r="RG91" i="1"/>
  <c r="RG78" i="1"/>
  <c r="RG89" i="1"/>
  <c r="RG81" i="1"/>
  <c r="TP91" i="1"/>
  <c r="TP80" i="1"/>
  <c r="TP94" i="1"/>
  <c r="TP98" i="1"/>
  <c r="TP88" i="1"/>
  <c r="TP81" i="1"/>
  <c r="TP82" i="1"/>
  <c r="TP95" i="1"/>
  <c r="TP87" i="1"/>
  <c r="TP78" i="1"/>
  <c r="TP97" i="1"/>
  <c r="TP86" i="1"/>
  <c r="TP93" i="1"/>
  <c r="TP85" i="1"/>
  <c r="TP92" i="1"/>
  <c r="TP84" i="1"/>
  <c r="TP89" i="1"/>
  <c r="TP83" i="1"/>
  <c r="TK95" i="1"/>
  <c r="TK86" i="1"/>
  <c r="TK93" i="1"/>
  <c r="TK83" i="1"/>
  <c r="TK91" i="1"/>
  <c r="TK80" i="1"/>
  <c r="TK89" i="1"/>
  <c r="TK78" i="1"/>
  <c r="TK98" i="1"/>
  <c r="TK88" i="1"/>
  <c r="TK81" i="1"/>
  <c r="TK85" i="1"/>
  <c r="TK97" i="1"/>
  <c r="TK84" i="1"/>
  <c r="TK82" i="1"/>
  <c r="TK92" i="1"/>
  <c r="TK87" i="1"/>
  <c r="TK94" i="1"/>
  <c r="TO95" i="1"/>
  <c r="TO83" i="1"/>
  <c r="TO81" i="1"/>
  <c r="TO92" i="1"/>
  <c r="TO87" i="1"/>
  <c r="TO94" i="1"/>
  <c r="TO84" i="1"/>
  <c r="TO98" i="1"/>
  <c r="TO88" i="1"/>
  <c r="TO85" i="1"/>
  <c r="TO89" i="1"/>
  <c r="TO82" i="1"/>
  <c r="TO91" i="1"/>
  <c r="TO80" i="1"/>
  <c r="TO97" i="1"/>
  <c r="TO86" i="1"/>
  <c r="TO78" i="1"/>
  <c r="TO93" i="1"/>
  <c r="TN97" i="1"/>
  <c r="TN89" i="1"/>
  <c r="TN83" i="1"/>
  <c r="TN98" i="1"/>
  <c r="TN92" i="1"/>
  <c r="TN81" i="1"/>
  <c r="TN87" i="1"/>
  <c r="TN95" i="1"/>
  <c r="TN86" i="1"/>
  <c r="TN78" i="1"/>
  <c r="TN94" i="1"/>
  <c r="TN85" i="1"/>
  <c r="TN93" i="1"/>
  <c r="TN82" i="1"/>
  <c r="TN88" i="1"/>
  <c r="TN84" i="1"/>
  <c r="TN91" i="1"/>
  <c r="TN80" i="1"/>
  <c r="PF94" i="1"/>
  <c r="PF82" i="1"/>
  <c r="PF87" i="1"/>
  <c r="PF89" i="1"/>
  <c r="PF98" i="1"/>
  <c r="PF83" i="1"/>
  <c r="PF84" i="1"/>
  <c r="PF95" i="1"/>
  <c r="PF86" i="1"/>
  <c r="PF80" i="1"/>
  <c r="PF93" i="1"/>
  <c r="PF81" i="1"/>
  <c r="PF85" i="1"/>
  <c r="PF92" i="1"/>
  <c r="PF91" i="1"/>
  <c r="PF97" i="1"/>
  <c r="PF88" i="1"/>
  <c r="PF78" i="1"/>
  <c r="PD102" i="1"/>
  <c r="PD64" i="1"/>
  <c r="TO102" i="1"/>
  <c r="TO64" i="1"/>
  <c r="PC102" i="1"/>
  <c r="PC64" i="1"/>
  <c r="TM102" i="1"/>
  <c r="TM64" i="1"/>
  <c r="RG102" i="1"/>
  <c r="RG64" i="1"/>
  <c r="TP102" i="1"/>
  <c r="TP64" i="1"/>
  <c r="TL102" i="1"/>
  <c r="TL64" i="1"/>
  <c r="RJ102" i="1"/>
  <c r="RJ64" i="1"/>
  <c r="TN102" i="1"/>
  <c r="TN64" i="1"/>
  <c r="PF102" i="1"/>
  <c r="PF64" i="1"/>
  <c r="RH102" i="1"/>
  <c r="RH64" i="1"/>
  <c r="RK102" i="1"/>
  <c r="RK64" i="1"/>
  <c r="PE102" i="1"/>
  <c r="PE64" i="1"/>
  <c r="RL102" i="1"/>
  <c r="RL64" i="1"/>
  <c r="PH102" i="1"/>
  <c r="PH64" i="1"/>
  <c r="RI102" i="1"/>
  <c r="RI64" i="1"/>
  <c r="PG102" i="1"/>
  <c r="PG64" i="1"/>
  <c r="TK102" i="1"/>
  <c r="TK64" i="1"/>
  <c r="TK73" i="1"/>
  <c r="TK76" i="1"/>
  <c r="TK77" i="1"/>
  <c r="TK75" i="1"/>
  <c r="TL76" i="1"/>
  <c r="TL75" i="1"/>
  <c r="TL77" i="1"/>
  <c r="TL73" i="1"/>
  <c r="PC73" i="1"/>
  <c r="PC77" i="1"/>
  <c r="PC76" i="1"/>
  <c r="PC75" i="1"/>
  <c r="TM75" i="1"/>
  <c r="TM77" i="1"/>
  <c r="TM73" i="1"/>
  <c r="TM76" i="1"/>
  <c r="RJ75" i="1"/>
  <c r="RJ76" i="1"/>
  <c r="RJ73" i="1"/>
  <c r="RJ77" i="1"/>
  <c r="TO77" i="1"/>
  <c r="TO76" i="1"/>
  <c r="TO75" i="1"/>
  <c r="TO73" i="1"/>
  <c r="PH73" i="1"/>
  <c r="PH77" i="1"/>
  <c r="PH76" i="1"/>
  <c r="PH75" i="1"/>
  <c r="RI76" i="1"/>
  <c r="RI75" i="1"/>
  <c r="RI73" i="1"/>
  <c r="RI77" i="1"/>
  <c r="RG77" i="1"/>
  <c r="RG76" i="1"/>
  <c r="RG73" i="1"/>
  <c r="RG75" i="1"/>
  <c r="TP76" i="1"/>
  <c r="TP77" i="1"/>
  <c r="TP73" i="1"/>
  <c r="TP75" i="1"/>
  <c r="TN77" i="1"/>
  <c r="TN76" i="1"/>
  <c r="TN73" i="1"/>
  <c r="TN75" i="1"/>
  <c r="PE77" i="1"/>
  <c r="PE76" i="1"/>
  <c r="PE73" i="1"/>
  <c r="PE75" i="1"/>
  <c r="RL77" i="1"/>
  <c r="RL76" i="1"/>
  <c r="RL75" i="1"/>
  <c r="RL73" i="1"/>
  <c r="PG73" i="1"/>
  <c r="PG76" i="1"/>
  <c r="PG77" i="1"/>
  <c r="PG75" i="1"/>
  <c r="PD77" i="1"/>
  <c r="PD76" i="1"/>
  <c r="PD73" i="1"/>
  <c r="PD75" i="1"/>
  <c r="RH77" i="1"/>
  <c r="RH76" i="1"/>
  <c r="RH75" i="1"/>
  <c r="RH73" i="1"/>
  <c r="PF73" i="1"/>
  <c r="PF77" i="1"/>
  <c r="PF76" i="1"/>
  <c r="PF75" i="1"/>
  <c r="RK77" i="1"/>
  <c r="RK73" i="1"/>
  <c r="RK76" i="1"/>
  <c r="RK75" i="1"/>
  <c r="PF69" i="1"/>
  <c r="PF71" i="1"/>
  <c r="PF72" i="1"/>
  <c r="PF70" i="1"/>
  <c r="PF68" i="1"/>
  <c r="RK70" i="1"/>
  <c r="RK69" i="1"/>
  <c r="RK68" i="1"/>
  <c r="RK72" i="1"/>
  <c r="RK71" i="1"/>
  <c r="PG71" i="1"/>
  <c r="PG69" i="1"/>
  <c r="PG72" i="1"/>
  <c r="PG70" i="1"/>
  <c r="PG68" i="1"/>
  <c r="PD71" i="1"/>
  <c r="PD69" i="1"/>
  <c r="PD72" i="1"/>
  <c r="PD70" i="1"/>
  <c r="PD68" i="1"/>
  <c r="TN68" i="1"/>
  <c r="TN72" i="1"/>
  <c r="TN70" i="1"/>
  <c r="TN71" i="1"/>
  <c r="TN69" i="1"/>
  <c r="PE69" i="1"/>
  <c r="PE71" i="1"/>
  <c r="PE68" i="1"/>
  <c r="PE70" i="1"/>
  <c r="PE72" i="1"/>
  <c r="PH71" i="1"/>
  <c r="PH69" i="1"/>
  <c r="PH72" i="1"/>
  <c r="PH70" i="1"/>
  <c r="PH68" i="1"/>
  <c r="RI69" i="1"/>
  <c r="RI68" i="1"/>
  <c r="RI70" i="1"/>
  <c r="RI71" i="1"/>
  <c r="RI72" i="1"/>
  <c r="RH68" i="1"/>
  <c r="RH70" i="1"/>
  <c r="RH72" i="1"/>
  <c r="RH71" i="1"/>
  <c r="RH69" i="1"/>
  <c r="TL68" i="1"/>
  <c r="TL71" i="1"/>
  <c r="TL72" i="1"/>
  <c r="TL69" i="1"/>
  <c r="TL70" i="1"/>
  <c r="TO72" i="1"/>
  <c r="TO71" i="1"/>
  <c r="TO70" i="1"/>
  <c r="TO68" i="1"/>
  <c r="TO69" i="1"/>
  <c r="PC69" i="1"/>
  <c r="PC71" i="1"/>
  <c r="PC68" i="1"/>
  <c r="PC70" i="1"/>
  <c r="PC72" i="1"/>
  <c r="TM68" i="1"/>
  <c r="TM71" i="1"/>
  <c r="TM72" i="1"/>
  <c r="TM69" i="1"/>
  <c r="TM70" i="1"/>
  <c r="RJ68" i="1"/>
  <c r="RJ71" i="1"/>
  <c r="RJ70" i="1"/>
  <c r="RJ72" i="1"/>
  <c r="RJ69" i="1"/>
  <c r="RL72" i="1"/>
  <c r="RL70" i="1"/>
  <c r="RL68" i="1"/>
  <c r="RL69" i="1"/>
  <c r="RL71" i="1"/>
  <c r="TK68" i="1"/>
  <c r="TK72" i="1"/>
  <c r="TK70" i="1"/>
  <c r="TK69" i="1"/>
  <c r="TK71" i="1"/>
  <c r="RG68" i="1"/>
  <c r="RG71" i="1"/>
  <c r="RG72" i="1"/>
  <c r="RG70" i="1"/>
  <c r="RG69" i="1"/>
  <c r="TP71" i="1"/>
  <c r="TP72" i="1"/>
  <c r="TP70" i="1"/>
  <c r="TP68" i="1"/>
  <c r="TP69" i="1"/>
  <c r="PC66" i="1"/>
  <c r="PC65" i="1"/>
  <c r="TM65" i="1"/>
  <c r="TM66" i="1"/>
  <c r="RJ65" i="1"/>
  <c r="RJ66" i="1"/>
  <c r="RG65" i="1"/>
  <c r="RG66" i="1"/>
  <c r="PF66" i="1"/>
  <c r="PF65" i="1"/>
  <c r="TP66" i="1"/>
  <c r="TP65" i="1"/>
  <c r="RK66" i="1"/>
  <c r="RK65" i="1"/>
  <c r="PE65" i="1"/>
  <c r="PE66" i="1"/>
  <c r="RL66" i="1"/>
  <c r="RL65" i="1"/>
  <c r="PH65" i="1"/>
  <c r="PH66" i="1"/>
  <c r="TL65" i="1"/>
  <c r="TL66" i="1"/>
  <c r="TN66" i="1"/>
  <c r="TN65" i="1"/>
  <c r="RI65" i="1"/>
  <c r="RI66" i="1"/>
  <c r="PG65" i="1"/>
  <c r="PG66" i="1"/>
  <c r="TK65" i="1"/>
  <c r="TK66" i="1"/>
  <c r="PD65" i="1"/>
  <c r="PD66" i="1"/>
  <c r="TO66" i="1"/>
  <c r="TO65" i="1"/>
  <c r="RH65" i="1"/>
  <c r="RH66" i="1"/>
  <c r="RI63" i="1"/>
  <c r="RI67" i="1"/>
  <c r="PG63" i="1"/>
  <c r="PG67" i="1"/>
  <c r="TK63" i="1"/>
  <c r="TK67" i="1"/>
  <c r="PH63" i="1"/>
  <c r="PH67" i="1"/>
  <c r="PD67" i="1"/>
  <c r="TO63" i="1"/>
  <c r="TO67" i="1"/>
  <c r="RH63" i="1"/>
  <c r="RH67" i="1"/>
  <c r="TL63" i="1"/>
  <c r="TL67" i="1"/>
  <c r="RL63" i="1"/>
  <c r="RL67" i="1"/>
  <c r="TM63" i="1"/>
  <c r="TM67" i="1"/>
  <c r="RJ67" i="1"/>
  <c r="PE63" i="1"/>
  <c r="PE67" i="1"/>
  <c r="RG63" i="1"/>
  <c r="RG67" i="1"/>
  <c r="TP63" i="1"/>
  <c r="TP67" i="1"/>
  <c r="PC63" i="1"/>
  <c r="PC67" i="1"/>
  <c r="TN63" i="1"/>
  <c r="TN67" i="1"/>
  <c r="PF63" i="1"/>
  <c r="PF67" i="1"/>
  <c r="RK63" i="1"/>
  <c r="RK67" i="1"/>
  <c r="RJ59" i="1"/>
  <c r="RJ63" i="1"/>
  <c r="PD59" i="1"/>
  <c r="PD63" i="1"/>
  <c r="RI54" i="1"/>
  <c r="RI59" i="1"/>
  <c r="PG54" i="1"/>
  <c r="PG59" i="1"/>
  <c r="TK54" i="1"/>
  <c r="TK59" i="1"/>
  <c r="TO54" i="1"/>
  <c r="TO59" i="1"/>
  <c r="RH54" i="1"/>
  <c r="RH59" i="1"/>
  <c r="TL54" i="1"/>
  <c r="TL59" i="1"/>
  <c r="PC54" i="1"/>
  <c r="PC59" i="1"/>
  <c r="TM54" i="1"/>
  <c r="TM59" i="1"/>
  <c r="TP54" i="1"/>
  <c r="TP59" i="1"/>
  <c r="TN54" i="1"/>
  <c r="TN59" i="1"/>
  <c r="PF54" i="1"/>
  <c r="PF59" i="1"/>
  <c r="RK54" i="1"/>
  <c r="RK59" i="1"/>
  <c r="RG54" i="1"/>
  <c r="RG59" i="1"/>
  <c r="PE54" i="1"/>
  <c r="PE59" i="1"/>
  <c r="RL54" i="1"/>
  <c r="RL59" i="1"/>
  <c r="PH54" i="1"/>
  <c r="PH59" i="1"/>
  <c r="RP21" i="1"/>
  <c r="RP55" i="1" s="1"/>
  <c r="RN21" i="1"/>
  <c r="RN55" i="1" s="1"/>
  <c r="PD54" i="1"/>
  <c r="TT21" i="1"/>
  <c r="TT55" i="1" s="1"/>
  <c r="RJ54" i="1"/>
  <c r="RR21" i="1"/>
  <c r="RR55" i="1" s="1"/>
  <c r="TU21" i="1"/>
  <c r="TU55" i="1" s="1"/>
  <c r="TR21" i="1"/>
  <c r="TR55" i="1" s="1"/>
  <c r="RM21" i="1"/>
  <c r="RM55" i="1" s="1"/>
  <c r="TQ21" i="1"/>
  <c r="TQ55" i="1" s="1"/>
  <c r="TS21" i="1"/>
  <c r="TS55" i="1" s="1"/>
  <c r="TV21" i="1"/>
  <c r="TV55" i="1" s="1"/>
  <c r="RQ21" i="1"/>
  <c r="RQ55" i="1" s="1"/>
  <c r="RR15" i="1"/>
  <c r="RP15" i="1"/>
  <c r="RN15" i="1"/>
  <c r="RO21" i="1"/>
  <c r="RO55" i="1" s="1"/>
  <c r="RQ15" i="1"/>
  <c r="PO15" i="1"/>
  <c r="RX15" i="1"/>
  <c r="UH15" i="1" s="1"/>
  <c r="TW15" i="1"/>
  <c r="RO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55" i="1" s="1"/>
  <c r="GP5" i="1"/>
  <c r="GO5" i="1"/>
  <c r="GN5" i="1"/>
  <c r="GL5" i="1"/>
  <c r="GK5" i="1"/>
  <c r="GI5" i="1"/>
  <c r="GG5" i="1"/>
  <c r="GF5" i="1"/>
  <c r="GD5" i="1"/>
  <c r="GB5" i="1"/>
  <c r="GA5" i="1"/>
  <c r="FY5" i="1"/>
  <c r="FW5" i="1"/>
  <c r="FV5" i="1"/>
  <c r="FT5" i="1"/>
  <c r="FR5" i="1"/>
  <c r="FR107" i="1" s="1"/>
  <c r="FG5" i="1"/>
  <c r="FG107" i="1" s="1"/>
  <c r="FE5" i="1"/>
  <c r="FE107" i="1" s="1"/>
  <c r="FD5" i="1"/>
  <c r="FD107" i="1" s="1"/>
  <c r="FC5" i="1"/>
  <c r="FC107" i="1" s="1"/>
  <c r="FA5" i="1"/>
  <c r="FA107" i="1" s="1"/>
  <c r="EZ5" i="1"/>
  <c r="EZ107" i="1" s="1"/>
  <c r="EY5" i="1"/>
  <c r="EY107" i="1" s="1"/>
  <c r="EW5" i="1"/>
  <c r="EW107" i="1" s="1"/>
  <c r="EV5" i="1"/>
  <c r="EV107" i="1" s="1"/>
  <c r="EU5" i="1"/>
  <c r="EU107" i="1" s="1"/>
  <c r="ET5" i="1"/>
  <c r="ET107" i="1" s="1"/>
  <c r="ER5" i="1"/>
  <c r="ER107" i="1" s="1"/>
  <c r="EQ5" i="1"/>
  <c r="EQ107" i="1" s="1"/>
  <c r="EO5" i="1"/>
  <c r="EO107" i="1" s="1"/>
  <c r="EN5" i="1"/>
  <c r="EN107" i="1" s="1"/>
  <c r="EM5" i="1"/>
  <c r="EM107" i="1" s="1"/>
  <c r="EI5" i="1"/>
  <c r="EI107" i="1" s="1"/>
  <c r="AH39" i="1"/>
  <c r="AH40" i="1" s="1"/>
  <c r="AH41" i="1" s="1"/>
  <c r="AH42" i="1" s="1"/>
  <c r="AK39" i="1"/>
  <c r="AK40" i="1" s="1"/>
  <c r="AK41" i="1" s="1"/>
  <c r="AK42" i="1" s="1"/>
  <c r="AJ39" i="1"/>
  <c r="AJ40" i="1" s="1"/>
  <c r="AJ41" i="1" s="1"/>
  <c r="AJ42" i="1" s="1"/>
  <c r="AI39" i="1"/>
  <c r="AI40" i="1" s="1"/>
  <c r="AI41" i="1" s="1"/>
  <c r="AI42" i="1" s="1"/>
  <c r="EH5" i="1"/>
  <c r="EH107"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107" i="1"/>
  <c r="F107" i="1"/>
  <c r="C107" i="1"/>
  <c r="B107" i="1"/>
  <c r="ED107" i="1"/>
  <c r="EC107" i="1"/>
  <c r="EB107" i="1"/>
  <c r="EA107" i="1"/>
  <c r="DZ107" i="1"/>
  <c r="DY107" i="1"/>
  <c r="DX107" i="1"/>
  <c r="DW107" i="1"/>
  <c r="DV107" i="1"/>
  <c r="DU107" i="1"/>
  <c r="DT107" i="1"/>
  <c r="DS107" i="1"/>
  <c r="ED22" i="1"/>
  <c r="EC22" i="1"/>
  <c r="EB22" i="1"/>
  <c r="EA22" i="1"/>
  <c r="DZ22" i="1"/>
  <c r="DY22" i="1"/>
  <c r="DX22" i="1"/>
  <c r="DW22" i="1"/>
  <c r="DV22" i="1"/>
  <c r="DU22" i="1"/>
  <c r="DT22" i="1"/>
  <c r="DS22" i="1"/>
  <c r="JD5" i="1"/>
  <c r="JD107"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107" i="1" s="1"/>
  <c r="LL5" i="1"/>
  <c r="LL107" i="1" s="1"/>
  <c r="LK5" i="1"/>
  <c r="LK107" i="1" s="1"/>
  <c r="LJ5" i="1"/>
  <c r="LJ107" i="1" s="1"/>
  <c r="LI5" i="1"/>
  <c r="LI107" i="1" s="1"/>
  <c r="LH5" i="1"/>
  <c r="LH107" i="1" s="1"/>
  <c r="LG5" i="1"/>
  <c r="LG107" i="1" s="1"/>
  <c r="MJ5" i="1"/>
  <c r="MJ107" i="1" s="1"/>
  <c r="MA5" i="1"/>
  <c r="MA107" i="1" s="1"/>
  <c r="AD65" i="4"/>
  <c r="AC65" i="4"/>
  <c r="W65" i="4"/>
  <c r="NV5" i="1"/>
  <c r="NU5" i="1"/>
  <c r="NT5" i="1"/>
  <c r="NS5" i="1"/>
  <c r="NR5" i="1"/>
  <c r="NQ5" i="1"/>
  <c r="NP5" i="1"/>
  <c r="LO38" i="1" a="1"/>
  <c r="LO38" i="1" s="1"/>
  <c r="LN38" i="1" s="1" a="1"/>
  <c r="LN38" i="1" s="1"/>
  <c r="LV5" i="1"/>
  <c r="LV107" i="1" s="1"/>
  <c r="LU5" i="1"/>
  <c r="LU107" i="1" s="1"/>
  <c r="LT5" i="1"/>
  <c r="LT107" i="1" s="1"/>
  <c r="LS5" i="1"/>
  <c r="LS107" i="1" s="1"/>
  <c r="LR5" i="1"/>
  <c r="LR107" i="1" s="1"/>
  <c r="LQ5" i="1"/>
  <c r="LQ107"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107" i="1" s="1"/>
  <c r="BG5" i="1"/>
  <c r="BF5" i="1"/>
  <c r="A23" i="1"/>
  <c r="A22" i="1"/>
  <c r="B23" i="1" s="1"/>
  <c r="LN23" i="1" s="1"/>
  <c r="KM5" i="1"/>
  <c r="KM107" i="1" s="1"/>
  <c r="LN55" i="1" l="1"/>
  <c r="LN54" i="1"/>
  <c r="B46" i="1"/>
  <c r="B55" i="1"/>
  <c r="NK46" i="1"/>
  <c r="NC46" i="1"/>
  <c r="MJ46" i="1"/>
  <c r="NJ46" i="1"/>
  <c r="NI46" i="1"/>
  <c r="NH46" i="1"/>
  <c r="NG46" i="1"/>
  <c r="MX46" i="1"/>
  <c r="NE46" i="1"/>
  <c r="NN46" i="1"/>
  <c r="NF46" i="1"/>
  <c r="MW46" i="1"/>
  <c r="DQ46" i="1"/>
  <c r="NM46" i="1"/>
  <c r="MV46" i="1"/>
  <c r="DP46" i="1"/>
  <c r="NL46" i="1"/>
  <c r="ND46" i="1"/>
  <c r="MU46" i="1"/>
  <c r="MK46" i="1"/>
  <c r="TU90" i="1"/>
  <c r="TU96" i="1"/>
  <c r="RQ90" i="1"/>
  <c r="RQ96" i="1"/>
  <c r="EH90" i="1"/>
  <c r="EH96" i="1"/>
  <c r="TV90" i="1"/>
  <c r="TV96" i="1"/>
  <c r="TT90" i="1"/>
  <c r="TT96" i="1"/>
  <c r="B90" i="1"/>
  <c r="LN90" i="1" s="1"/>
  <c r="B96" i="1"/>
  <c r="TS90" i="1"/>
  <c r="TS96" i="1"/>
  <c r="RR90" i="1"/>
  <c r="RR96" i="1"/>
  <c r="TQ90" i="1"/>
  <c r="TQ96" i="1"/>
  <c r="RN90" i="1"/>
  <c r="RN96" i="1"/>
  <c r="RO90" i="1"/>
  <c r="RO96" i="1"/>
  <c r="RM90" i="1"/>
  <c r="RM96" i="1"/>
  <c r="RP90" i="1"/>
  <c r="RP96" i="1"/>
  <c r="TR90" i="1"/>
  <c r="TR96" i="1"/>
  <c r="NG90" i="1"/>
  <c r="BK90" i="1"/>
  <c r="LU90" i="1"/>
  <c r="NE90" i="1"/>
  <c r="LV90" i="1"/>
  <c r="DE90" i="1"/>
  <c r="NN90" i="1"/>
  <c r="DQ90" i="1"/>
  <c r="DL90" i="1"/>
  <c r="DD90" i="1"/>
  <c r="RO79" i="1"/>
  <c r="RM79" i="1"/>
  <c r="RP79" i="1"/>
  <c r="B79" i="1"/>
  <c r="TS79" i="1"/>
  <c r="TQ79" i="1"/>
  <c r="RN79" i="1"/>
  <c r="TU79" i="1"/>
  <c r="RR79" i="1"/>
  <c r="TR79" i="1"/>
  <c r="RQ79" i="1"/>
  <c r="EH79" i="1"/>
  <c r="TV79" i="1"/>
  <c r="TT79" i="1"/>
  <c r="RR74" i="1"/>
  <c r="RQ74" i="1"/>
  <c r="TU74" i="1"/>
  <c r="EH74" i="1"/>
  <c r="TV74" i="1"/>
  <c r="TT74" i="1"/>
  <c r="B74" i="1"/>
  <c r="TS74" i="1"/>
  <c r="TQ74" i="1"/>
  <c r="RN74" i="1"/>
  <c r="RO74" i="1"/>
  <c r="RM74" i="1"/>
  <c r="RP74" i="1"/>
  <c r="TR74" i="1"/>
  <c r="H83" i="1"/>
  <c r="RO98" i="1"/>
  <c r="RO89" i="1"/>
  <c r="RO83" i="1"/>
  <c r="RO97" i="1"/>
  <c r="RO86" i="1"/>
  <c r="RO81" i="1"/>
  <c r="RO94" i="1"/>
  <c r="RO84" i="1"/>
  <c r="RO92" i="1"/>
  <c r="RO88" i="1"/>
  <c r="RO95" i="1"/>
  <c r="RO85" i="1"/>
  <c r="RO93" i="1"/>
  <c r="RO80" i="1"/>
  <c r="RO91" i="1"/>
  <c r="RO78" i="1"/>
  <c r="RO87" i="1"/>
  <c r="RO82" i="1"/>
  <c r="RM89" i="1"/>
  <c r="RM82" i="1"/>
  <c r="RM91" i="1"/>
  <c r="RM83" i="1"/>
  <c r="RM97" i="1"/>
  <c r="RM88" i="1"/>
  <c r="RM81" i="1"/>
  <c r="RM98" i="1"/>
  <c r="RM86" i="1"/>
  <c r="RM78" i="1"/>
  <c r="RM95" i="1"/>
  <c r="RM84" i="1"/>
  <c r="RM94" i="1"/>
  <c r="RM87" i="1"/>
  <c r="RM92" i="1"/>
  <c r="RM80" i="1"/>
  <c r="RM93" i="1"/>
  <c r="RM85" i="1"/>
  <c r="RP93" i="1"/>
  <c r="RP83" i="1"/>
  <c r="RP92" i="1"/>
  <c r="RP84" i="1"/>
  <c r="RP89" i="1"/>
  <c r="RP81" i="1"/>
  <c r="RP87" i="1"/>
  <c r="RP82" i="1"/>
  <c r="RP98" i="1"/>
  <c r="RP85" i="1"/>
  <c r="RP78" i="1"/>
  <c r="RP95" i="1"/>
  <c r="RP91" i="1"/>
  <c r="RP80" i="1"/>
  <c r="RP97" i="1"/>
  <c r="RP88" i="1"/>
  <c r="RP94" i="1"/>
  <c r="RP86" i="1"/>
  <c r="TR95" i="1"/>
  <c r="TR87" i="1"/>
  <c r="TR78" i="1"/>
  <c r="TR97" i="1"/>
  <c r="TR86" i="1"/>
  <c r="TR94" i="1"/>
  <c r="TR85" i="1"/>
  <c r="TR92" i="1"/>
  <c r="TR84" i="1"/>
  <c r="TR80" i="1"/>
  <c r="TR93" i="1"/>
  <c r="TR82" i="1"/>
  <c r="TR88" i="1"/>
  <c r="TR91" i="1"/>
  <c r="TR81" i="1"/>
  <c r="TR98" i="1"/>
  <c r="TR89" i="1"/>
  <c r="TR83" i="1"/>
  <c r="TU87" i="1"/>
  <c r="TU81" i="1"/>
  <c r="TU92" i="1"/>
  <c r="TU78" i="1"/>
  <c r="TU93" i="1"/>
  <c r="TU97" i="1"/>
  <c r="TU88" i="1"/>
  <c r="TU80" i="1"/>
  <c r="TU84" i="1"/>
  <c r="TU98" i="1"/>
  <c r="TU86" i="1"/>
  <c r="TU82" i="1"/>
  <c r="TU95" i="1"/>
  <c r="TU85" i="1"/>
  <c r="TU94" i="1"/>
  <c r="TU89" i="1"/>
  <c r="TU91" i="1"/>
  <c r="TU83" i="1"/>
  <c r="RR93" i="1"/>
  <c r="RR87" i="1"/>
  <c r="RR92" i="1"/>
  <c r="RR81" i="1"/>
  <c r="RR91" i="1"/>
  <c r="RR78" i="1"/>
  <c r="RR88" i="1"/>
  <c r="RR80" i="1"/>
  <c r="RR97" i="1"/>
  <c r="RR89" i="1"/>
  <c r="RR83" i="1"/>
  <c r="RR98" i="1"/>
  <c r="RR86" i="1"/>
  <c r="RR82" i="1"/>
  <c r="RR95" i="1"/>
  <c r="RR85" i="1"/>
  <c r="RR94" i="1"/>
  <c r="RR84" i="1"/>
  <c r="RQ97" i="1"/>
  <c r="RQ92" i="1"/>
  <c r="RQ84" i="1"/>
  <c r="RQ98" i="1"/>
  <c r="RQ86" i="1"/>
  <c r="RQ80" i="1"/>
  <c r="RQ95" i="1"/>
  <c r="RQ89" i="1"/>
  <c r="RQ94" i="1"/>
  <c r="RQ82" i="1"/>
  <c r="RQ93" i="1"/>
  <c r="RQ83" i="1"/>
  <c r="RQ87" i="1"/>
  <c r="RQ78" i="1"/>
  <c r="RQ91" i="1"/>
  <c r="RQ85" i="1"/>
  <c r="RQ88" i="1"/>
  <c r="RQ81" i="1"/>
  <c r="EH94" i="1"/>
  <c r="EH93" i="1"/>
  <c r="EH92" i="1"/>
  <c r="EH81" i="1"/>
  <c r="EH80" i="1"/>
  <c r="EH82" i="1"/>
  <c r="EH85" i="1"/>
  <c r="EH83" i="1"/>
  <c r="EH86" i="1"/>
  <c r="EH78" i="1"/>
  <c r="EH84" i="1"/>
  <c r="EH87" i="1"/>
  <c r="EH97" i="1"/>
  <c r="EH98" i="1"/>
  <c r="EH88" i="1"/>
  <c r="EH89" i="1"/>
  <c r="EH91" i="1"/>
  <c r="EH95" i="1"/>
  <c r="TV95" i="1"/>
  <c r="TV87" i="1"/>
  <c r="TV97" i="1"/>
  <c r="TV94" i="1"/>
  <c r="TV82" i="1"/>
  <c r="TV93" i="1"/>
  <c r="TV85" i="1"/>
  <c r="TV86" i="1"/>
  <c r="TV92" i="1"/>
  <c r="TV83" i="1"/>
  <c r="TV84" i="1"/>
  <c r="TV88" i="1"/>
  <c r="TV78" i="1"/>
  <c r="TV91" i="1"/>
  <c r="TV80" i="1"/>
  <c r="TV98" i="1"/>
  <c r="TV89" i="1"/>
  <c r="TV81" i="1"/>
  <c r="TT85" i="1"/>
  <c r="TT82" i="1"/>
  <c r="TT95" i="1"/>
  <c r="TT88" i="1"/>
  <c r="TT78" i="1"/>
  <c r="TT97" i="1"/>
  <c r="TT86" i="1"/>
  <c r="TT80" i="1"/>
  <c r="TT98" i="1"/>
  <c r="TT91" i="1"/>
  <c r="TT92" i="1"/>
  <c r="TT93" i="1"/>
  <c r="TT84" i="1"/>
  <c r="TT94" i="1"/>
  <c r="TT87" i="1"/>
  <c r="TT89" i="1"/>
  <c r="TT81" i="1"/>
  <c r="TT83" i="1"/>
  <c r="B98" i="1"/>
  <c r="B97" i="1"/>
  <c r="B95" i="1"/>
  <c r="B92" i="1"/>
  <c r="B94" i="1"/>
  <c r="B93" i="1"/>
  <c r="B91" i="1"/>
  <c r="B89" i="1"/>
  <c r="B88" i="1"/>
  <c r="B87" i="1"/>
  <c r="B86" i="1"/>
  <c r="B85" i="1"/>
  <c r="B83" i="1"/>
  <c r="B82" i="1"/>
  <c r="B78" i="1"/>
  <c r="B80" i="1"/>
  <c r="B84" i="1"/>
  <c r="B81" i="1"/>
  <c r="TS93" i="1"/>
  <c r="TS85" i="1"/>
  <c r="TS95" i="1"/>
  <c r="TS88" i="1"/>
  <c r="TS82" i="1"/>
  <c r="TS98" i="1"/>
  <c r="TS89" i="1"/>
  <c r="TS81" i="1"/>
  <c r="TS97" i="1"/>
  <c r="TS84" i="1"/>
  <c r="TS83" i="1"/>
  <c r="TS94" i="1"/>
  <c r="TS87" i="1"/>
  <c r="TS80" i="1"/>
  <c r="TS92" i="1"/>
  <c r="TS86" i="1"/>
  <c r="TS91" i="1"/>
  <c r="TS78" i="1"/>
  <c r="TQ91" i="1"/>
  <c r="TQ84" i="1"/>
  <c r="TQ94" i="1"/>
  <c r="TQ89" i="1"/>
  <c r="TQ83" i="1"/>
  <c r="TQ92" i="1"/>
  <c r="TQ80" i="1"/>
  <c r="TQ95" i="1"/>
  <c r="TQ82" i="1"/>
  <c r="TQ85" i="1"/>
  <c r="TQ97" i="1"/>
  <c r="TQ87" i="1"/>
  <c r="TQ81" i="1"/>
  <c r="TQ98" i="1"/>
  <c r="TQ88" i="1"/>
  <c r="TQ78" i="1"/>
  <c r="TQ93" i="1"/>
  <c r="TQ86" i="1"/>
  <c r="RN98" i="1"/>
  <c r="RN85" i="1"/>
  <c r="RN81" i="1"/>
  <c r="RN95" i="1"/>
  <c r="RN87" i="1"/>
  <c r="RN78" i="1"/>
  <c r="RN97" i="1"/>
  <c r="RN84" i="1"/>
  <c r="RN94" i="1"/>
  <c r="RN89" i="1"/>
  <c r="RN93" i="1"/>
  <c r="RN80" i="1"/>
  <c r="RN92" i="1"/>
  <c r="RN82" i="1"/>
  <c r="RN91" i="1"/>
  <c r="RN83" i="1"/>
  <c r="RN88" i="1"/>
  <c r="RN86" i="1"/>
  <c r="RR102" i="1"/>
  <c r="RR64" i="1"/>
  <c r="RQ102" i="1"/>
  <c r="RQ64" i="1"/>
  <c r="EH102" i="1"/>
  <c r="EH64" i="1"/>
  <c r="TV102" i="1"/>
  <c r="TV64" i="1"/>
  <c r="TT102" i="1"/>
  <c r="TT64" i="1"/>
  <c r="TS102" i="1"/>
  <c r="TS64" i="1"/>
  <c r="B102" i="1"/>
  <c r="B64" i="1"/>
  <c r="TQ102" i="1"/>
  <c r="TQ64" i="1"/>
  <c r="RN102" i="1"/>
  <c r="RN64" i="1"/>
  <c r="RO102" i="1"/>
  <c r="RO64" i="1"/>
  <c r="RM102" i="1"/>
  <c r="RM64" i="1"/>
  <c r="RP102" i="1"/>
  <c r="RP64" i="1"/>
  <c r="TR102" i="1"/>
  <c r="TR64" i="1"/>
  <c r="TU102" i="1"/>
  <c r="TU64" i="1"/>
  <c r="NF102" i="1"/>
  <c r="TR73" i="1"/>
  <c r="TR76" i="1"/>
  <c r="TR75" i="1"/>
  <c r="TR77" i="1"/>
  <c r="RR77" i="1"/>
  <c r="RR76" i="1"/>
  <c r="RR75" i="1"/>
  <c r="RR73" i="1"/>
  <c r="RQ77" i="1"/>
  <c r="RQ76" i="1"/>
  <c r="RQ75" i="1"/>
  <c r="RQ73" i="1"/>
  <c r="EH76" i="1"/>
  <c r="EH73" i="1"/>
  <c r="EH75" i="1"/>
  <c r="EH77" i="1"/>
  <c r="TV76" i="1"/>
  <c r="TV77" i="1"/>
  <c r="TV75" i="1"/>
  <c r="TV73" i="1"/>
  <c r="TT75" i="1"/>
  <c r="TT73" i="1"/>
  <c r="TT77" i="1"/>
  <c r="TT76" i="1"/>
  <c r="TS77" i="1"/>
  <c r="TS73" i="1"/>
  <c r="TS76" i="1"/>
  <c r="TS75" i="1"/>
  <c r="TQ75" i="1"/>
  <c r="TQ77" i="1"/>
  <c r="TQ76" i="1"/>
  <c r="TQ73" i="1"/>
  <c r="RN75" i="1"/>
  <c r="RN73" i="1"/>
  <c r="RN76" i="1"/>
  <c r="RN77" i="1"/>
  <c r="TU75" i="1"/>
  <c r="TU76" i="1"/>
  <c r="TU73" i="1"/>
  <c r="TU77" i="1"/>
  <c r="B75" i="1"/>
  <c r="B73" i="1"/>
  <c r="B76" i="1"/>
  <c r="B77" i="1"/>
  <c r="RO77" i="1"/>
  <c r="RO76" i="1"/>
  <c r="RO73" i="1"/>
  <c r="RO75" i="1"/>
  <c r="RM77" i="1"/>
  <c r="RM76" i="1"/>
  <c r="RM75" i="1"/>
  <c r="RM73" i="1"/>
  <c r="RP76" i="1"/>
  <c r="RP75" i="1"/>
  <c r="RP73" i="1"/>
  <c r="RP77" i="1"/>
  <c r="TQ72" i="1"/>
  <c r="TQ70" i="1"/>
  <c r="TQ71" i="1"/>
  <c r="TQ68" i="1"/>
  <c r="TQ69" i="1"/>
  <c r="RO69" i="1"/>
  <c r="RO70" i="1"/>
  <c r="RO72" i="1"/>
  <c r="RO68" i="1"/>
  <c r="RO71" i="1"/>
  <c r="RM68" i="1"/>
  <c r="RM72" i="1"/>
  <c r="RM70" i="1"/>
  <c r="RM69" i="1"/>
  <c r="RM71" i="1"/>
  <c r="RP68" i="1"/>
  <c r="RP72" i="1"/>
  <c r="RP70" i="1"/>
  <c r="RP71" i="1"/>
  <c r="RP69" i="1"/>
  <c r="RN69" i="1"/>
  <c r="RN72" i="1"/>
  <c r="RN71" i="1"/>
  <c r="RN68" i="1"/>
  <c r="RN70" i="1"/>
  <c r="TR69" i="1"/>
  <c r="TR72" i="1"/>
  <c r="TR68" i="1"/>
  <c r="TR71" i="1"/>
  <c r="TR70" i="1"/>
  <c r="TU69" i="1"/>
  <c r="TU72" i="1"/>
  <c r="TU70" i="1"/>
  <c r="TU71" i="1"/>
  <c r="TU68" i="1"/>
  <c r="RR68" i="1"/>
  <c r="RR72" i="1"/>
  <c r="RR70" i="1"/>
  <c r="RR71" i="1"/>
  <c r="RR69" i="1"/>
  <c r="RQ70" i="1"/>
  <c r="RQ68" i="1"/>
  <c r="RQ69" i="1"/>
  <c r="RQ71" i="1"/>
  <c r="RQ72" i="1"/>
  <c r="EH72" i="1"/>
  <c r="EH71" i="1"/>
  <c r="EH68" i="1"/>
  <c r="EH69" i="1"/>
  <c r="EH70" i="1"/>
  <c r="TV72" i="1"/>
  <c r="TV71" i="1"/>
  <c r="TV70" i="1"/>
  <c r="TV68" i="1"/>
  <c r="TV69" i="1"/>
  <c r="TT71" i="1"/>
  <c r="TT72" i="1"/>
  <c r="TT69" i="1"/>
  <c r="TT68" i="1"/>
  <c r="TT70" i="1"/>
  <c r="B72" i="1"/>
  <c r="B69" i="1"/>
  <c r="B70" i="1"/>
  <c r="B71" i="1"/>
  <c r="B68" i="1"/>
  <c r="TS72" i="1"/>
  <c r="TS70" i="1"/>
  <c r="TS71" i="1"/>
  <c r="TS68" i="1"/>
  <c r="TS69" i="1"/>
  <c r="EH66" i="1"/>
  <c r="EH65" i="1"/>
  <c r="TV66" i="1"/>
  <c r="TV65" i="1"/>
  <c r="TT65" i="1"/>
  <c r="TT66" i="1"/>
  <c r="B66" i="1"/>
  <c r="B65" i="1"/>
  <c r="TS65" i="1"/>
  <c r="TS66" i="1"/>
  <c r="TQ66" i="1"/>
  <c r="TQ65" i="1"/>
  <c r="RN66" i="1"/>
  <c r="RN65" i="1"/>
  <c r="RO66" i="1"/>
  <c r="RO65" i="1"/>
  <c r="RM66" i="1"/>
  <c r="RM65" i="1"/>
  <c r="RP66" i="1"/>
  <c r="RP65" i="1"/>
  <c r="TR66" i="1"/>
  <c r="TR65" i="1"/>
  <c r="TU66" i="1"/>
  <c r="TU65" i="1"/>
  <c r="RR66" i="1"/>
  <c r="RR65" i="1"/>
  <c r="RQ65" i="1"/>
  <c r="RQ66" i="1"/>
  <c r="TR63" i="1"/>
  <c r="TR67" i="1"/>
  <c r="TU63" i="1"/>
  <c r="TU67" i="1"/>
  <c r="RR67" i="1"/>
  <c r="RQ63" i="1"/>
  <c r="RQ67" i="1"/>
  <c r="EH63" i="1"/>
  <c r="EH67" i="1"/>
  <c r="TV63" i="1"/>
  <c r="TV67" i="1"/>
  <c r="TT63" i="1"/>
  <c r="TT67" i="1"/>
  <c r="B63" i="1"/>
  <c r="B67" i="1"/>
  <c r="TS63" i="1"/>
  <c r="TS67" i="1"/>
  <c r="TQ63" i="1"/>
  <c r="TQ67" i="1"/>
  <c r="RN63" i="1"/>
  <c r="RN67" i="1"/>
  <c r="RO63" i="1"/>
  <c r="RO67" i="1"/>
  <c r="RM63" i="1"/>
  <c r="RM67" i="1"/>
  <c r="RP63" i="1"/>
  <c r="RP67" i="1"/>
  <c r="RR59" i="1"/>
  <c r="RR63" i="1"/>
  <c r="TR54" i="1"/>
  <c r="TR59" i="1"/>
  <c r="B54" i="1"/>
  <c r="B59" i="1"/>
  <c r="TU54" i="1"/>
  <c r="TU59" i="1"/>
  <c r="RQ54" i="1"/>
  <c r="RQ59" i="1"/>
  <c r="EH54" i="1"/>
  <c r="EH59" i="1"/>
  <c r="TV54" i="1"/>
  <c r="TV59" i="1"/>
  <c r="TT54" i="1"/>
  <c r="TT59" i="1"/>
  <c r="TS54" i="1"/>
  <c r="TS59" i="1"/>
  <c r="TQ54" i="1"/>
  <c r="TQ59" i="1"/>
  <c r="RN54" i="1"/>
  <c r="RN59" i="1"/>
  <c r="RO54" i="1"/>
  <c r="RO59" i="1"/>
  <c r="RM54" i="1"/>
  <c r="RM59" i="1"/>
  <c r="RP54" i="1"/>
  <c r="RP59" i="1"/>
  <c r="TX21" i="1"/>
  <c r="TX55" i="1" s="1"/>
  <c r="TZ21" i="1"/>
  <c r="TZ55" i="1" s="1"/>
  <c r="UB21" i="1"/>
  <c r="UB55" i="1" s="1"/>
  <c r="RR54" i="1"/>
  <c r="NT107" i="1"/>
  <c r="NT22" i="1"/>
  <c r="NT25" i="1" s="1"/>
  <c r="NU107" i="1"/>
  <c r="NU22" i="1"/>
  <c r="NU25" i="1" s="1"/>
  <c r="NV107" i="1"/>
  <c r="NV22" i="1"/>
  <c r="NV25" i="1" s="1"/>
  <c r="NS107" i="1"/>
  <c r="NS22" i="1"/>
  <c r="NS25" i="1" s="1"/>
  <c r="NP107" i="1"/>
  <c r="NP22" i="1"/>
  <c r="NP25" i="1" s="1"/>
  <c r="NQ107" i="1"/>
  <c r="NQ22" i="1"/>
  <c r="NQ25" i="1" s="1"/>
  <c r="NR107" i="1"/>
  <c r="NR22" i="1"/>
  <c r="NR25" i="1" s="1"/>
  <c r="I40" i="1"/>
  <c r="BJ39" i="1"/>
  <c r="BI39" i="1"/>
  <c r="BF39" i="1"/>
  <c r="BH39" i="1"/>
  <c r="BG39" i="1"/>
  <c r="BE39" i="1"/>
  <c r="KL23" i="1"/>
  <c r="KL46" i="1" s="1"/>
  <c r="NW27" i="1"/>
  <c r="NW26" i="1"/>
  <c r="NP27" i="1"/>
  <c r="NP26" i="1"/>
  <c r="NV27" i="1"/>
  <c r="NV26" i="1"/>
  <c r="JH23" i="1"/>
  <c r="JH46" i="1" s="1"/>
  <c r="KJ23" i="1"/>
  <c r="KJ46" i="1" s="1"/>
  <c r="TW21" i="1"/>
  <c r="TW55" i="1" s="1"/>
  <c r="EI17" i="1"/>
  <c r="EI55" i="1" s="1"/>
  <c r="UA21" i="1"/>
  <c r="UA55" i="1" s="1"/>
  <c r="DC23" i="1"/>
  <c r="DC46" i="1" s="1"/>
  <c r="JF23" i="1"/>
  <c r="CQ38" i="1"/>
  <c r="CM38" i="1"/>
  <c r="AZ23" i="1"/>
  <c r="AY23" i="1"/>
  <c r="KH23" i="1"/>
  <c r="KG23" i="1"/>
  <c r="KI23" i="1"/>
  <c r="KF23" i="1"/>
  <c r="TY15" i="1"/>
  <c r="UA15" i="1"/>
  <c r="TY21" i="1"/>
  <c r="TY55" i="1" s="1"/>
  <c r="PP15" i="1"/>
  <c r="RY15" i="1"/>
  <c r="UI15" i="1" s="1"/>
  <c r="TX15" i="1"/>
  <c r="TZ15" i="1"/>
  <c r="UB23" i="1"/>
  <c r="UB46" i="1" s="1"/>
  <c r="UA23" i="1"/>
  <c r="UA46" i="1" s="1"/>
  <c r="TZ23" i="1"/>
  <c r="TZ46" i="1" s="1"/>
  <c r="TY23" i="1"/>
  <c r="TY46" i="1" s="1"/>
  <c r="TX23" i="1"/>
  <c r="TX46" i="1" s="1"/>
  <c r="TW23" i="1"/>
  <c r="TW46" i="1" s="1"/>
  <c r="RR23" i="1"/>
  <c r="RR46" i="1" s="1"/>
  <c r="RQ23" i="1"/>
  <c r="RQ46" i="1" s="1"/>
  <c r="RP23" i="1"/>
  <c r="RP46" i="1" s="1"/>
  <c r="RO23" i="1"/>
  <c r="RO46" i="1" s="1"/>
  <c r="RN23" i="1"/>
  <c r="RN46" i="1" s="1"/>
  <c r="RM23" i="1"/>
  <c r="RM46" i="1" s="1"/>
  <c r="PH23" i="1"/>
  <c r="PH46" i="1" s="1"/>
  <c r="PG23" i="1"/>
  <c r="PG46" i="1" s="1"/>
  <c r="PF23" i="1"/>
  <c r="PF46" i="1" s="1"/>
  <c r="PE23" i="1"/>
  <c r="PE46" i="1" s="1"/>
  <c r="PD23" i="1"/>
  <c r="PD46" i="1" s="1"/>
  <c r="OD23" i="1"/>
  <c r="OD46" i="1" s="1"/>
  <c r="UB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TB23" i="1"/>
  <c r="TB46" i="1" s="1"/>
  <c r="TA23" i="1"/>
  <c r="TA46" i="1" s="1"/>
  <c r="SZ23" i="1"/>
  <c r="SZ46" i="1" s="1"/>
  <c r="SY23" i="1"/>
  <c r="SY46" i="1" s="1"/>
  <c r="SX23" i="1"/>
  <c r="SX46" i="1" s="1"/>
  <c r="SW23" i="1"/>
  <c r="SW46" i="1" s="1"/>
  <c r="QR23" i="1"/>
  <c r="QR46" i="1" s="1"/>
  <c r="QQ23" i="1"/>
  <c r="QQ46" i="1" s="1"/>
  <c r="QP23" i="1"/>
  <c r="QP46" i="1" s="1"/>
  <c r="QO23" i="1"/>
  <c r="QO46" i="1" s="1"/>
  <c r="QN23" i="1"/>
  <c r="QN46" i="1" s="1"/>
  <c r="QM23" i="1"/>
  <c r="QM46" i="1" s="1"/>
  <c r="PC23" i="1"/>
  <c r="PC46" i="1" s="1"/>
  <c r="PB23" i="1"/>
  <c r="PB46" i="1" s="1"/>
  <c r="OZ23" i="1"/>
  <c r="OZ46" i="1" s="1"/>
  <c r="OY23" i="1"/>
  <c r="OY46" i="1" s="1"/>
  <c r="PA23" i="1"/>
  <c r="PA46" i="1" s="1"/>
  <c r="OB23" i="1"/>
  <c r="OB46" i="1" s="1"/>
  <c r="GU23" i="1"/>
  <c r="GU46" i="1" s="1"/>
  <c r="GS23" i="1"/>
  <c r="GS46" i="1" s="1"/>
  <c r="HS19" i="1"/>
  <c r="HR23" i="1"/>
  <c r="HR46" i="1" s="1"/>
  <c r="HQ23" i="1"/>
  <c r="HQ46" i="1" s="1"/>
  <c r="HZ23" i="1"/>
  <c r="HZ46" i="1" s="1"/>
  <c r="HY23" i="1"/>
  <c r="HY46" i="1" s="1"/>
  <c r="HX23" i="1"/>
  <c r="HX46" i="1" s="1"/>
  <c r="HW23" i="1"/>
  <c r="HW46" i="1" s="1"/>
  <c r="HV23" i="1"/>
  <c r="HV46" i="1" s="1"/>
  <c r="HU23" i="1"/>
  <c r="HU46" i="1" s="1"/>
  <c r="HT23" i="1"/>
  <c r="HT46" i="1" s="1"/>
  <c r="HS23" i="1"/>
  <c r="HS46" i="1" s="1"/>
  <c r="FO23" i="1"/>
  <c r="FO46" i="1" s="1"/>
  <c r="FN23" i="1"/>
  <c r="FN46" i="1" s="1"/>
  <c r="FM23" i="1"/>
  <c r="FM46" i="1" s="1"/>
  <c r="FL23" i="1"/>
  <c r="FL46" i="1" s="1"/>
  <c r="FK23" i="1"/>
  <c r="FK46" i="1" s="1"/>
  <c r="FJ23" i="1"/>
  <c r="FJ46" i="1" s="1"/>
  <c r="FI23" i="1"/>
  <c r="FI46" i="1" s="1"/>
  <c r="FH23" i="1"/>
  <c r="FH46" i="1" s="1"/>
  <c r="FQ23" i="1"/>
  <c r="FQ46" i="1" s="1"/>
  <c r="FP23" i="1"/>
  <c r="FP46" i="1" s="1"/>
  <c r="EL23" i="1"/>
  <c r="EL46" i="1" s="1"/>
  <c r="EJ23" i="1"/>
  <c r="EJ46" i="1" s="1"/>
  <c r="CL42" i="1"/>
  <c r="FX16" i="1"/>
  <c r="VB23" i="1"/>
  <c r="VB46" i="1" s="1"/>
  <c r="VA23" i="1"/>
  <c r="VA46" i="1" s="1"/>
  <c r="SQ23" i="1"/>
  <c r="SQ46" i="1" s="1"/>
  <c r="SR23" i="1"/>
  <c r="SR46" i="1" s="1"/>
  <c r="QH23" i="1"/>
  <c r="QH46" i="1" s="1"/>
  <c r="QG23" i="1"/>
  <c r="QG46" i="1" s="1"/>
  <c r="UZ23" i="1"/>
  <c r="UZ46" i="1" s="1"/>
  <c r="UY23" i="1"/>
  <c r="UY46" i="1" s="1"/>
  <c r="UX23" i="1"/>
  <c r="UX46" i="1" s="1"/>
  <c r="UW23" i="1"/>
  <c r="UW46" i="1" s="1"/>
  <c r="SP23" i="1"/>
  <c r="SP46" i="1" s="1"/>
  <c r="SO23" i="1"/>
  <c r="SO46" i="1" s="1"/>
  <c r="SN23" i="1"/>
  <c r="SN46" i="1" s="1"/>
  <c r="SM23" i="1"/>
  <c r="SM46" i="1" s="1"/>
  <c r="QF23" i="1"/>
  <c r="QF46" i="1" s="1"/>
  <c r="QE23" i="1"/>
  <c r="QE46" i="1" s="1"/>
  <c r="QD23" i="1"/>
  <c r="QD46" i="1" s="1"/>
  <c r="QC23" i="1"/>
  <c r="QC46" i="1" s="1"/>
  <c r="IP23" i="1"/>
  <c r="IP46" i="1" s="1"/>
  <c r="GZ23" i="1"/>
  <c r="GZ46" i="1" s="1"/>
  <c r="IO23" i="1"/>
  <c r="IO46" i="1" s="1"/>
  <c r="GY23" i="1"/>
  <c r="GY46" i="1" s="1"/>
  <c r="IN23" i="1"/>
  <c r="IN46" i="1" s="1"/>
  <c r="GX23" i="1"/>
  <c r="GX46" i="1" s="1"/>
  <c r="IM23" i="1"/>
  <c r="IM46" i="1" s="1"/>
  <c r="GW23" i="1"/>
  <c r="GW46" i="1" s="1"/>
  <c r="IL23" i="1"/>
  <c r="IL46" i="1" s="1"/>
  <c r="GV23" i="1"/>
  <c r="GV46" i="1" s="1"/>
  <c r="IK23" i="1"/>
  <c r="IK46" i="1" s="1"/>
  <c r="GT23" i="1"/>
  <c r="GT46" i="1" s="1"/>
  <c r="IJ23" i="1"/>
  <c r="IJ46" i="1" s="1"/>
  <c r="GR23" i="1"/>
  <c r="GR46" i="1" s="1"/>
  <c r="II23" i="1"/>
  <c r="II46" i="1" s="1"/>
  <c r="GQ23" i="1"/>
  <c r="GQ46" i="1" s="1"/>
  <c r="IH23" i="1"/>
  <c r="IH46" i="1" s="1"/>
  <c r="IG23" i="1"/>
  <c r="IG46" i="1" s="1"/>
  <c r="IF23" i="1"/>
  <c r="IF46" i="1" s="1"/>
  <c r="IE23" i="1"/>
  <c r="IE46" i="1" s="1"/>
  <c r="ID23" i="1"/>
  <c r="ID46" i="1" s="1"/>
  <c r="IC23" i="1"/>
  <c r="IC46" i="1" s="1"/>
  <c r="IB23" i="1"/>
  <c r="IB46" i="1" s="1"/>
  <c r="IA23" i="1"/>
  <c r="IA46" i="1" s="1"/>
  <c r="HP23" i="1"/>
  <c r="HP46" i="1" s="1"/>
  <c r="HO23" i="1"/>
  <c r="HO46" i="1" s="1"/>
  <c r="HN23" i="1"/>
  <c r="HN46" i="1" s="1"/>
  <c r="HM23" i="1"/>
  <c r="HM46" i="1" s="1"/>
  <c r="HL23" i="1"/>
  <c r="HL46" i="1" s="1"/>
  <c r="HK23" i="1"/>
  <c r="HK46" i="1" s="1"/>
  <c r="HJ23" i="1"/>
  <c r="HJ46" i="1" s="1"/>
  <c r="IY23" i="1"/>
  <c r="IY46" i="1" s="1"/>
  <c r="HI23" i="1"/>
  <c r="HI46" i="1" s="1"/>
  <c r="IX23" i="1"/>
  <c r="IX46" i="1" s="1"/>
  <c r="HH23" i="1"/>
  <c r="HH46" i="1" s="1"/>
  <c r="IW23" i="1"/>
  <c r="IW46" i="1" s="1"/>
  <c r="HG23" i="1"/>
  <c r="HG46" i="1" s="1"/>
  <c r="IV23" i="1"/>
  <c r="IV46" i="1" s="1"/>
  <c r="HF23" i="1"/>
  <c r="HF46" i="1" s="1"/>
  <c r="IU23" i="1"/>
  <c r="IU46" i="1" s="1"/>
  <c r="HE23" i="1"/>
  <c r="HE46" i="1" s="1"/>
  <c r="IT23" i="1"/>
  <c r="IT46" i="1" s="1"/>
  <c r="HD23" i="1"/>
  <c r="HD46" i="1" s="1"/>
  <c r="IS23" i="1"/>
  <c r="IS46" i="1" s="1"/>
  <c r="HC23" i="1"/>
  <c r="HC46" i="1" s="1"/>
  <c r="IR23" i="1"/>
  <c r="IR46" i="1" s="1"/>
  <c r="HB23" i="1"/>
  <c r="HB46" i="1" s="1"/>
  <c r="IQ23" i="1"/>
  <c r="IQ46" i="1" s="1"/>
  <c r="HA23" i="1"/>
  <c r="HA46" i="1" s="1"/>
  <c r="GM23" i="1"/>
  <c r="GM46" i="1" s="1"/>
  <c r="GH23" i="1"/>
  <c r="GH46" i="1" s="1"/>
  <c r="GC23" i="1"/>
  <c r="GC46" i="1" s="1"/>
  <c r="FS23" i="1"/>
  <c r="FS46" i="1" s="1"/>
  <c r="FU23" i="1"/>
  <c r="FU46" i="1" s="1"/>
  <c r="FX23" i="1"/>
  <c r="FX46" i="1" s="1"/>
  <c r="FZ23" i="1"/>
  <c r="FZ46" i="1" s="1"/>
  <c r="GE23" i="1"/>
  <c r="GE46" i="1" s="1"/>
  <c r="GJ23" i="1"/>
  <c r="GJ46" i="1" s="1"/>
  <c r="FT107" i="1"/>
  <c r="FT22" i="1"/>
  <c r="FV107" i="1"/>
  <c r="FV22" i="1"/>
  <c r="FW107" i="1"/>
  <c r="FW22" i="1"/>
  <c r="FY107" i="1"/>
  <c r="FY22" i="1"/>
  <c r="GA107" i="1"/>
  <c r="GA22" i="1"/>
  <c r="GB107" i="1"/>
  <c r="GB22" i="1"/>
  <c r="GD107" i="1"/>
  <c r="GD22" i="1"/>
  <c r="GF107" i="1"/>
  <c r="GF22" i="1"/>
  <c r="GG107" i="1"/>
  <c r="GG22" i="1"/>
  <c r="GI107" i="1"/>
  <c r="GI22" i="1"/>
  <c r="GK107" i="1"/>
  <c r="GK22" i="1"/>
  <c r="GL107" i="1"/>
  <c r="GL22" i="1"/>
  <c r="GN107" i="1"/>
  <c r="GN22" i="1"/>
  <c r="GO107" i="1"/>
  <c r="GO22" i="1"/>
  <c r="GP107" i="1"/>
  <c r="GP22" i="1"/>
  <c r="ES23" i="1"/>
  <c r="ES46" i="1" s="1"/>
  <c r="EX23" i="1"/>
  <c r="EX46" i="1" s="1"/>
  <c r="FB23" i="1"/>
  <c r="FB46" i="1" s="1"/>
  <c r="EP23" i="1"/>
  <c r="EP46" i="1" s="1"/>
  <c r="FF23" i="1"/>
  <c r="FF46" i="1" s="1"/>
  <c r="JG23" i="1"/>
  <c r="JG46" i="1" s="1"/>
  <c r="TL23" i="1"/>
  <c r="TL46" i="1" s="1"/>
  <c r="QV23" i="1"/>
  <c r="QV46" i="1" s="1"/>
  <c r="OH23" i="1"/>
  <c r="OH46" i="1" s="1"/>
  <c r="TK23" i="1"/>
  <c r="TK46" i="1" s="1"/>
  <c r="QU23" i="1"/>
  <c r="QU46" i="1" s="1"/>
  <c r="OG23" i="1"/>
  <c r="OG46" i="1" s="1"/>
  <c r="TJ23" i="1"/>
  <c r="TJ46" i="1" s="1"/>
  <c r="QT23" i="1"/>
  <c r="QT46" i="1" s="1"/>
  <c r="OF23" i="1"/>
  <c r="OF46" i="1" s="1"/>
  <c r="TI23" i="1"/>
  <c r="TI46" i="1" s="1"/>
  <c r="QS23" i="1"/>
  <c r="QS46" i="1" s="1"/>
  <c r="OE23" i="1"/>
  <c r="OE46" i="1" s="1"/>
  <c r="TH23" i="1"/>
  <c r="TH46" i="1" s="1"/>
  <c r="QL23" i="1"/>
  <c r="QL46" i="1" s="1"/>
  <c r="OC23" i="1"/>
  <c r="OC46" i="1" s="1"/>
  <c r="TF23" i="1"/>
  <c r="TF46" i="1" s="1"/>
  <c r="QJ23" i="1"/>
  <c r="QJ46" i="1" s="1"/>
  <c r="NZ23" i="1"/>
  <c r="NZ46" i="1" s="1"/>
  <c r="TE23" i="1"/>
  <c r="TE46" i="1" s="1"/>
  <c r="TD23" i="1"/>
  <c r="TD46" i="1" s="1"/>
  <c r="PZ23" i="1"/>
  <c r="PZ46" i="1" s="1"/>
  <c r="SI23" i="1"/>
  <c r="SI46" i="1" s="1"/>
  <c r="PY23" i="1"/>
  <c r="PY46" i="1" s="1"/>
  <c r="EK23" i="1"/>
  <c r="EK46" i="1" s="1"/>
  <c r="SH23" i="1"/>
  <c r="SH46" i="1" s="1"/>
  <c r="PX23" i="1"/>
  <c r="PX46" i="1" s="1"/>
  <c r="SG23" i="1"/>
  <c r="SG46" i="1" s="1"/>
  <c r="PW23" i="1"/>
  <c r="PW46" i="1" s="1"/>
  <c r="UV23" i="1"/>
  <c r="UV46" i="1" s="1"/>
  <c r="SF23" i="1"/>
  <c r="SF46" i="1" s="1"/>
  <c r="PV23" i="1"/>
  <c r="PV46" i="1" s="1"/>
  <c r="UU23" i="1"/>
  <c r="UU46" i="1" s="1"/>
  <c r="SE23" i="1"/>
  <c r="SE46" i="1" s="1"/>
  <c r="PU23" i="1"/>
  <c r="PU46" i="1" s="1"/>
  <c r="UT23" i="1"/>
  <c r="UT46" i="1" s="1"/>
  <c r="SD23" i="1"/>
  <c r="SD46" i="1" s="1"/>
  <c r="PT23" i="1"/>
  <c r="PT46" i="1" s="1"/>
  <c r="US23" i="1"/>
  <c r="US46" i="1" s="1"/>
  <c r="SC23" i="1"/>
  <c r="SC46" i="1" s="1"/>
  <c r="PS23" i="1"/>
  <c r="PS46" i="1" s="1"/>
  <c r="UR23" i="1"/>
  <c r="UR46" i="1" s="1"/>
  <c r="SB23" i="1"/>
  <c r="SB46" i="1" s="1"/>
  <c r="PR23" i="1"/>
  <c r="PR46" i="1" s="1"/>
  <c r="UQ23" i="1"/>
  <c r="UQ46" i="1" s="1"/>
  <c r="SA23" i="1"/>
  <c r="SA46" i="1" s="1"/>
  <c r="PQ23" i="1"/>
  <c r="PQ46" i="1" s="1"/>
  <c r="UP23" i="1"/>
  <c r="UP46" i="1" s="1"/>
  <c r="RX23" i="1"/>
  <c r="RX46" i="1" s="1"/>
  <c r="PP23" i="1"/>
  <c r="PP46" i="1" s="1"/>
  <c r="UG23" i="1"/>
  <c r="UG46" i="1" s="1"/>
  <c r="RW23" i="1"/>
  <c r="RW46" i="1" s="1"/>
  <c r="PO23" i="1"/>
  <c r="PO46" i="1" s="1"/>
  <c r="UF23" i="1"/>
  <c r="UF46" i="1" s="1"/>
  <c r="RV23" i="1"/>
  <c r="RV46" i="1" s="1"/>
  <c r="PN23" i="1"/>
  <c r="PN46" i="1" s="1"/>
  <c r="UE23" i="1"/>
  <c r="UE46" i="1" s="1"/>
  <c r="RU23" i="1"/>
  <c r="RU46" i="1" s="1"/>
  <c r="OU23" i="1"/>
  <c r="OU46" i="1" s="1"/>
  <c r="UD23" i="1"/>
  <c r="UD46" i="1" s="1"/>
  <c r="RT23" i="1"/>
  <c r="RT46" i="1" s="1"/>
  <c r="OT23" i="1"/>
  <c r="OT46" i="1" s="1"/>
  <c r="UC23" i="1"/>
  <c r="UC46" i="1" s="1"/>
  <c r="RS23" i="1"/>
  <c r="RS46" i="1" s="1"/>
  <c r="OS23" i="1"/>
  <c r="OS46" i="1" s="1"/>
  <c r="TV23" i="1"/>
  <c r="TV46" i="1" s="1"/>
  <c r="RL23" i="1"/>
  <c r="RL46" i="1" s="1"/>
  <c r="OR23" i="1"/>
  <c r="OR46" i="1" s="1"/>
  <c r="TU23" i="1"/>
  <c r="TU46" i="1" s="1"/>
  <c r="RK23" i="1"/>
  <c r="RK46" i="1" s="1"/>
  <c r="OQ23" i="1"/>
  <c r="OQ46" i="1" s="1"/>
  <c r="TT23" i="1"/>
  <c r="TT46" i="1" s="1"/>
  <c r="RJ23" i="1"/>
  <c r="RJ46" i="1" s="1"/>
  <c r="OP23" i="1"/>
  <c r="OP46" i="1" s="1"/>
  <c r="TS23" i="1"/>
  <c r="TS46" i="1" s="1"/>
  <c r="RI23" i="1"/>
  <c r="RI46" i="1" s="1"/>
  <c r="OO23" i="1"/>
  <c r="OO46" i="1" s="1"/>
  <c r="TP23" i="1"/>
  <c r="TP46" i="1" s="1"/>
  <c r="RH23" i="1"/>
  <c r="RH46" i="1" s="1"/>
  <c r="ON23" i="1"/>
  <c r="ON46" i="1" s="1"/>
  <c r="TO23" i="1"/>
  <c r="TO46" i="1" s="1"/>
  <c r="RG23" i="1"/>
  <c r="RG46" i="1" s="1"/>
  <c r="OM23" i="1"/>
  <c r="OM46" i="1" s="1"/>
  <c r="TN23" i="1"/>
  <c r="TN46" i="1" s="1"/>
  <c r="RF23" i="1"/>
  <c r="RF46" i="1" s="1"/>
  <c r="OJ23" i="1"/>
  <c r="OJ46" i="1" s="1"/>
  <c r="TM23" i="1"/>
  <c r="TM46" i="1" s="1"/>
  <c r="TG23" i="1"/>
  <c r="TG46" i="1" s="1"/>
  <c r="QW23" i="1"/>
  <c r="QW46" i="1" s="1"/>
  <c r="QK23" i="1"/>
  <c r="QK46" i="1" s="1"/>
  <c r="OI23" i="1"/>
  <c r="OI46" i="1" s="1"/>
  <c r="OA23" i="1"/>
  <c r="OA46" i="1" s="1"/>
  <c r="TR23" i="1"/>
  <c r="TR46" i="1" s="1"/>
  <c r="UN23" i="1"/>
  <c r="UN46" i="1" s="1"/>
  <c r="OW23" i="1"/>
  <c r="OW46" i="1" s="1"/>
  <c r="QY23" i="1"/>
  <c r="QY46" i="1" s="1"/>
  <c r="SK23" i="1"/>
  <c r="SK46" i="1" s="1"/>
  <c r="UI23" i="1"/>
  <c r="UI46" i="1" s="1"/>
  <c r="PM23" i="1"/>
  <c r="PM46" i="1" s="1"/>
  <c r="RE23" i="1"/>
  <c r="RE46" i="1" s="1"/>
  <c r="TC23" i="1"/>
  <c r="TC46" i="1" s="1"/>
  <c r="UO23" i="1"/>
  <c r="UO46" i="1" s="1"/>
  <c r="PJ23" i="1"/>
  <c r="PJ46" i="1" s="1"/>
  <c r="RB23" i="1"/>
  <c r="RB46" i="1" s="1"/>
  <c r="ST23" i="1"/>
  <c r="ST46" i="1" s="1"/>
  <c r="UL23" i="1"/>
  <c r="UL46" i="1" s="1"/>
  <c r="OX23" i="1"/>
  <c r="OX46" i="1" s="1"/>
  <c r="OL23" i="1"/>
  <c r="OL46" i="1" s="1"/>
  <c r="QB23" i="1"/>
  <c r="QB46" i="1" s="1"/>
  <c r="RZ23" i="1"/>
  <c r="RZ46" i="1" s="1"/>
  <c r="PI23" i="1"/>
  <c r="PI46" i="1" s="1"/>
  <c r="RA23" i="1"/>
  <c r="RA46" i="1" s="1"/>
  <c r="UK23" i="1"/>
  <c r="UK46" i="1" s="1"/>
  <c r="OV23" i="1"/>
  <c r="OV46" i="1" s="1"/>
  <c r="QX23" i="1"/>
  <c r="QX46" i="1" s="1"/>
  <c r="SJ23" i="1"/>
  <c r="SJ46" i="1" s="1"/>
  <c r="UH23" i="1"/>
  <c r="UH46" i="1" s="1"/>
  <c r="PK23" i="1"/>
  <c r="PK46" i="1" s="1"/>
  <c r="RC23" i="1"/>
  <c r="RC46" i="1" s="1"/>
  <c r="SU23" i="1"/>
  <c r="SU46" i="1" s="1"/>
  <c r="UM23" i="1"/>
  <c r="UM46" i="1" s="1"/>
  <c r="OK23" i="1"/>
  <c r="OK46" i="1" s="1"/>
  <c r="QA23" i="1"/>
  <c r="QA46" i="1" s="1"/>
  <c r="QZ23" i="1"/>
  <c r="QZ46" i="1" s="1"/>
  <c r="SL23" i="1"/>
  <c r="SL46" i="1" s="1"/>
  <c r="PL23" i="1"/>
  <c r="PL46" i="1" s="1"/>
  <c r="RY23" i="1"/>
  <c r="RY46" i="1" s="1"/>
  <c r="UJ23" i="1"/>
  <c r="UJ46" i="1" s="1"/>
  <c r="RD23" i="1"/>
  <c r="RD46" i="1" s="1"/>
  <c r="SV23" i="1"/>
  <c r="SV46" i="1" s="1"/>
  <c r="TQ23" i="1"/>
  <c r="TQ46" i="1" s="1"/>
  <c r="AW25" i="6"/>
  <c r="BC25" i="6" s="1"/>
  <c r="AR25" i="6" s="1"/>
  <c r="AW24" i="6"/>
  <c r="AX22" i="7"/>
  <c r="AM22" i="7" s="1"/>
  <c r="BA22" i="7"/>
  <c r="AP22" i="7" s="1"/>
  <c r="AW28" i="7"/>
  <c r="AW29" i="7" s="1"/>
  <c r="AW24" i="7"/>
  <c r="BF23" i="8"/>
  <c r="AU23" i="8" s="1"/>
  <c r="AW24" i="8"/>
  <c r="AY20" i="8"/>
  <c r="AN20" i="8" s="1"/>
  <c r="KE23" i="1"/>
  <c r="KE46" i="1" s="1"/>
  <c r="KD23" i="1"/>
  <c r="KD46" i="1" s="1"/>
  <c r="KC23" i="1"/>
  <c r="KC46" i="1" s="1"/>
  <c r="JW23" i="1"/>
  <c r="JW46" i="1" s="1"/>
  <c r="KA23" i="1"/>
  <c r="KA46" i="1" s="1"/>
  <c r="JV23" i="1"/>
  <c r="JV46" i="1" s="1"/>
  <c r="KB23" i="1"/>
  <c r="KB46" i="1" s="1"/>
  <c r="JU23" i="1"/>
  <c r="JU46" i="1" s="1"/>
  <c r="JT23" i="1"/>
  <c r="JT46" i="1" s="1"/>
  <c r="JY23" i="1"/>
  <c r="JY46" i="1" s="1"/>
  <c r="JX23" i="1"/>
  <c r="JX46" i="1" s="1"/>
  <c r="JZ23" i="1"/>
  <c r="JZ46" i="1" s="1"/>
  <c r="JJ23" i="1"/>
  <c r="JJ46" i="1" s="1"/>
  <c r="JE23" i="1"/>
  <c r="KN23" i="1"/>
  <c r="KN46" i="1" s="1"/>
  <c r="KO23" i="1"/>
  <c r="KO46" i="1" s="1"/>
  <c r="KP23" i="1"/>
  <c r="KP46"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46" i="1" s="1"/>
  <c r="EB23" i="1"/>
  <c r="EB46" i="1" s="1"/>
  <c r="ED23" i="1"/>
  <c r="ED46" i="1" s="1"/>
  <c r="DT23" i="1"/>
  <c r="DT46" i="1" s="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DZ46" i="1" s="1"/>
  <c r="EA23" i="1"/>
  <c r="EA46" i="1" s="1"/>
  <c r="EC23" i="1"/>
  <c r="EC46" i="1" s="1"/>
  <c r="DS23" i="1"/>
  <c r="DS46" i="1" s="1"/>
  <c r="DU23" i="1"/>
  <c r="DU46" i="1" s="1"/>
  <c r="DV23" i="1"/>
  <c r="DV46" i="1" s="1"/>
  <c r="DW23" i="1"/>
  <c r="DW46" i="1" s="1"/>
  <c r="DX23" i="1"/>
  <c r="DX46" i="1" s="1"/>
  <c r="JD22" i="1"/>
  <c r="JD25" i="1" s="1"/>
  <c r="LM22" i="1"/>
  <c r="LM25" i="1" s="1"/>
  <c r="MJ22" i="1"/>
  <c r="LG22" i="1"/>
  <c r="LG25" i="1" s="1"/>
  <c r="LH22" i="1"/>
  <c r="LH25" i="1" s="1"/>
  <c r="LI22" i="1"/>
  <c r="LI25" i="1" s="1"/>
  <c r="LJ22" i="1"/>
  <c r="LK22" i="1"/>
  <c r="LL22" i="1"/>
  <c r="MK107" i="1"/>
  <c r="MK22" i="1"/>
  <c r="MA23" i="1"/>
  <c r="MA25" i="1"/>
  <c r="LQ22" i="1"/>
  <c r="LQ25" i="1" s="1"/>
  <c r="LR22" i="1"/>
  <c r="LS22" i="1"/>
  <c r="LT22" i="1"/>
  <c r="LU22" i="1"/>
  <c r="LV22" i="1"/>
  <c r="BF107" i="1"/>
  <c r="BF22" i="1"/>
  <c r="BF25" i="1" s="1"/>
  <c r="BG107" i="1"/>
  <c r="BG22" i="1"/>
  <c r="BG25" i="1" s="1"/>
  <c r="BH22" i="1"/>
  <c r="BH25" i="1" s="1"/>
  <c r="KM22" i="1"/>
  <c r="KM25" i="1" s="1"/>
  <c r="MJ55" i="1" l="1"/>
  <c r="LT55" i="1"/>
  <c r="KN55" i="1"/>
  <c r="JX55" i="1"/>
  <c r="JH55" i="1"/>
  <c r="IY55" i="1"/>
  <c r="EA55" i="1"/>
  <c r="DS55" i="1"/>
  <c r="NC55" i="1"/>
  <c r="NI55" i="1"/>
  <c r="MA55" i="1"/>
  <c r="LS55" i="1"/>
  <c r="KE55" i="1"/>
  <c r="JW55" i="1"/>
  <c r="DZ55" i="1"/>
  <c r="DQ55" i="1"/>
  <c r="NK55" i="1"/>
  <c r="JY55" i="1"/>
  <c r="DT55" i="1"/>
  <c r="NH55" i="1"/>
  <c r="LR55" i="1"/>
  <c r="KL55" i="1"/>
  <c r="KD55" i="1"/>
  <c r="JV55" i="1"/>
  <c r="DY55" i="1"/>
  <c r="DP55" i="1"/>
  <c r="NG55" i="1"/>
  <c r="MX55" i="1"/>
  <c r="LQ55" i="1"/>
  <c r="KC55" i="1"/>
  <c r="JU55" i="1"/>
  <c r="DX55" i="1"/>
  <c r="NN55" i="1"/>
  <c r="NF55" i="1"/>
  <c r="MW55" i="1"/>
  <c r="LP55" i="1"/>
  <c r="KJ55" i="1"/>
  <c r="KB55" i="1"/>
  <c r="JT55" i="1"/>
  <c r="DW55" i="1"/>
  <c r="DF55" i="1"/>
  <c r="MK55" i="1"/>
  <c r="EB55" i="1"/>
  <c r="DC55" i="1"/>
  <c r="NM55" i="1"/>
  <c r="NE55" i="1"/>
  <c r="MV55" i="1"/>
  <c r="KA55" i="1"/>
  <c r="ED55" i="1"/>
  <c r="DV55" i="1"/>
  <c r="DE55" i="1"/>
  <c r="AZ55" i="1"/>
  <c r="LU55" i="1"/>
  <c r="KO55" i="1"/>
  <c r="ND55" i="1"/>
  <c r="MU55" i="1"/>
  <c r="LV55" i="1"/>
  <c r="KP55" i="1"/>
  <c r="JZ55" i="1"/>
  <c r="EC55" i="1"/>
  <c r="DU55" i="1"/>
  <c r="DL55" i="1"/>
  <c r="DD55" i="1"/>
  <c r="AY55" i="1"/>
  <c r="DY47" i="1"/>
  <c r="DY48" i="1"/>
  <c r="DY49" i="1"/>
  <c r="DY50" i="1"/>
  <c r="SJ47" i="1"/>
  <c r="SJ48" i="1"/>
  <c r="SJ49" i="1"/>
  <c r="SJ50" i="1"/>
  <c r="OR47" i="1"/>
  <c r="OR48" i="1"/>
  <c r="OR49" i="1"/>
  <c r="OR50" i="1"/>
  <c r="OH47" i="1"/>
  <c r="OH48" i="1"/>
  <c r="OH49" i="1"/>
  <c r="OH50" i="1"/>
  <c r="HE47" i="1"/>
  <c r="HE48" i="1"/>
  <c r="HE49" i="1"/>
  <c r="HE50" i="1"/>
  <c r="IL47" i="1"/>
  <c r="IL48" i="1"/>
  <c r="IL49" i="1"/>
  <c r="IL50" i="1"/>
  <c r="TY47" i="1"/>
  <c r="TY48" i="1"/>
  <c r="TY49" i="1"/>
  <c r="TY50" i="1"/>
  <c r="OX47" i="1"/>
  <c r="OX48" i="1"/>
  <c r="OX49" i="1"/>
  <c r="OX50" i="1"/>
  <c r="OU47" i="1"/>
  <c r="OU48" i="1"/>
  <c r="OU49" i="1"/>
  <c r="OU50" i="1"/>
  <c r="NZ47" i="1"/>
  <c r="NZ48" i="1"/>
  <c r="NZ49" i="1"/>
  <c r="NZ50" i="1"/>
  <c r="IY47" i="1"/>
  <c r="IY48" i="1"/>
  <c r="IY49" i="1"/>
  <c r="IY50" i="1"/>
  <c r="UW47" i="1"/>
  <c r="UW48" i="1"/>
  <c r="UW49" i="1"/>
  <c r="UW50" i="1"/>
  <c r="HQ47" i="1"/>
  <c r="HQ48" i="1"/>
  <c r="HQ49" i="1"/>
  <c r="HQ50" i="1"/>
  <c r="TZ47" i="1"/>
  <c r="TZ48" i="1"/>
  <c r="TZ49" i="1"/>
  <c r="TZ50" i="1"/>
  <c r="JV47" i="1"/>
  <c r="JV48" i="1"/>
  <c r="JV49" i="1"/>
  <c r="JV50" i="1"/>
  <c r="SV47" i="1"/>
  <c r="SV48" i="1"/>
  <c r="SV49" i="1"/>
  <c r="SV50" i="1"/>
  <c r="OV47" i="1"/>
  <c r="OV48" i="1"/>
  <c r="OV49" i="1"/>
  <c r="OV50" i="1"/>
  <c r="UL47" i="1"/>
  <c r="UL48" i="1"/>
  <c r="UL49" i="1"/>
  <c r="UL50" i="1"/>
  <c r="UI47" i="1"/>
  <c r="UI48" i="1"/>
  <c r="UI49" i="1"/>
  <c r="UI50" i="1"/>
  <c r="QK47" i="1"/>
  <c r="QK48" i="1"/>
  <c r="QK49" i="1"/>
  <c r="QK50" i="1"/>
  <c r="RG47" i="1"/>
  <c r="RG48" i="1"/>
  <c r="RG49" i="1"/>
  <c r="RG50" i="1"/>
  <c r="OP47" i="1"/>
  <c r="OP48" i="1"/>
  <c r="OP49" i="1"/>
  <c r="OP50" i="1"/>
  <c r="TV47" i="1"/>
  <c r="TV48" i="1"/>
  <c r="TV49" i="1"/>
  <c r="TV50" i="1"/>
  <c r="RU47" i="1"/>
  <c r="RU48" i="1"/>
  <c r="RU49" i="1"/>
  <c r="RU50" i="1"/>
  <c r="PP47" i="1"/>
  <c r="PP48" i="1"/>
  <c r="PP49" i="1"/>
  <c r="PP50" i="1"/>
  <c r="UR47" i="1"/>
  <c r="UR48" i="1"/>
  <c r="UR49" i="1"/>
  <c r="UR50" i="1"/>
  <c r="SH47" i="1"/>
  <c r="SH48" i="1"/>
  <c r="SH49" i="1"/>
  <c r="SH50" i="1"/>
  <c r="QJ47" i="1"/>
  <c r="QJ48" i="1"/>
  <c r="QJ49" i="1"/>
  <c r="QJ50" i="1"/>
  <c r="OF47" i="1"/>
  <c r="OF48" i="1"/>
  <c r="OF49" i="1"/>
  <c r="OF50" i="1"/>
  <c r="TL47" i="1"/>
  <c r="TL48" i="1"/>
  <c r="TL49" i="1"/>
  <c r="TL50" i="1"/>
  <c r="FX47" i="1"/>
  <c r="FX48" i="1"/>
  <c r="FX49" i="1"/>
  <c r="FX50" i="1"/>
  <c r="HB47" i="1"/>
  <c r="HB48" i="1"/>
  <c r="HB49" i="1"/>
  <c r="HB50" i="1"/>
  <c r="HF47" i="1"/>
  <c r="HF48" i="1"/>
  <c r="HF49" i="1"/>
  <c r="HF50" i="1"/>
  <c r="HJ47" i="1"/>
  <c r="HJ48" i="1"/>
  <c r="HJ49" i="1"/>
  <c r="HJ50" i="1"/>
  <c r="IB47" i="1"/>
  <c r="IB48" i="1"/>
  <c r="IB49" i="1"/>
  <c r="IB50" i="1"/>
  <c r="II47" i="1"/>
  <c r="II48" i="1"/>
  <c r="II49" i="1"/>
  <c r="II50" i="1"/>
  <c r="IM47" i="1"/>
  <c r="IM48" i="1"/>
  <c r="IM49" i="1"/>
  <c r="IM50" i="1"/>
  <c r="QD47" i="1"/>
  <c r="QD48" i="1"/>
  <c r="QD49" i="1"/>
  <c r="QD50" i="1"/>
  <c r="UX47" i="1"/>
  <c r="UX48" i="1"/>
  <c r="UX49" i="1"/>
  <c r="UX50" i="1"/>
  <c r="VB47" i="1"/>
  <c r="VB48" i="1"/>
  <c r="VB49" i="1"/>
  <c r="VB50" i="1"/>
  <c r="FI47" i="1"/>
  <c r="FI48" i="1"/>
  <c r="FI49" i="1"/>
  <c r="FI50" i="1"/>
  <c r="HT47" i="1"/>
  <c r="HT48" i="1"/>
  <c r="HT49" i="1"/>
  <c r="HT50" i="1"/>
  <c r="PB47" i="1"/>
  <c r="PB48" i="1"/>
  <c r="PB49" i="1"/>
  <c r="PB50" i="1"/>
  <c r="SW47" i="1"/>
  <c r="SW48" i="1"/>
  <c r="SW49" i="1"/>
  <c r="SW50" i="1"/>
  <c r="OD47" i="1"/>
  <c r="OD48" i="1"/>
  <c r="OD49" i="1"/>
  <c r="OD50" i="1"/>
  <c r="RO47" i="1"/>
  <c r="RO48" i="1"/>
  <c r="RO49" i="1"/>
  <c r="RO50" i="1"/>
  <c r="UA47" i="1"/>
  <c r="UA48" i="1"/>
  <c r="UA49" i="1"/>
  <c r="UA50" i="1"/>
  <c r="OL47" i="1"/>
  <c r="OL48" i="1"/>
  <c r="OL49" i="1"/>
  <c r="OL50" i="1"/>
  <c r="SG47" i="1"/>
  <c r="SG48" i="1"/>
  <c r="SG49" i="1"/>
  <c r="SG50" i="1"/>
  <c r="HP47" i="1"/>
  <c r="HP48" i="1"/>
  <c r="HP49" i="1"/>
  <c r="HP50" i="1"/>
  <c r="KN47" i="1"/>
  <c r="KN48" i="1"/>
  <c r="KN49" i="1"/>
  <c r="KN50" i="1"/>
  <c r="TS47" i="1"/>
  <c r="TS48" i="1"/>
  <c r="TS49" i="1"/>
  <c r="TS50" i="1"/>
  <c r="PU47" i="1"/>
  <c r="PU48" i="1"/>
  <c r="PU49" i="1"/>
  <c r="PU50" i="1"/>
  <c r="GQ47" i="1"/>
  <c r="GQ48" i="1"/>
  <c r="GQ49" i="1"/>
  <c r="GQ50" i="1"/>
  <c r="HS47" i="1"/>
  <c r="HS48" i="1"/>
  <c r="HS49" i="1"/>
  <c r="HS50" i="1"/>
  <c r="KA47" i="1"/>
  <c r="KA48" i="1"/>
  <c r="KA49" i="1"/>
  <c r="KA50" i="1"/>
  <c r="RD47" i="1"/>
  <c r="RD48" i="1"/>
  <c r="RD49" i="1"/>
  <c r="RD50" i="1"/>
  <c r="UM47" i="1"/>
  <c r="UM48" i="1"/>
  <c r="UM49" i="1"/>
  <c r="UM50" i="1"/>
  <c r="UK47" i="1"/>
  <c r="UK48" i="1"/>
  <c r="UK49" i="1"/>
  <c r="UK50" i="1"/>
  <c r="ST47" i="1"/>
  <c r="ST48" i="1"/>
  <c r="ST49" i="1"/>
  <c r="ST50" i="1"/>
  <c r="SK47" i="1"/>
  <c r="SK48" i="1"/>
  <c r="SK49" i="1"/>
  <c r="SK50" i="1"/>
  <c r="QW47" i="1"/>
  <c r="QW48" i="1"/>
  <c r="QW49" i="1"/>
  <c r="QW50" i="1"/>
  <c r="TO47" i="1"/>
  <c r="TO48" i="1"/>
  <c r="TO49" i="1"/>
  <c r="TO50" i="1"/>
  <c r="RJ47" i="1"/>
  <c r="RJ48" i="1"/>
  <c r="RJ49" i="1"/>
  <c r="RJ50" i="1"/>
  <c r="UE47" i="1"/>
  <c r="UE48" i="1"/>
  <c r="UE49" i="1"/>
  <c r="UE50" i="1"/>
  <c r="RX47" i="1"/>
  <c r="RX48" i="1"/>
  <c r="RX49" i="1"/>
  <c r="RX50" i="1"/>
  <c r="PS47" i="1"/>
  <c r="PS48" i="1"/>
  <c r="PS49" i="1"/>
  <c r="PS50" i="1"/>
  <c r="UU47" i="1"/>
  <c r="UU48" i="1"/>
  <c r="UU49" i="1"/>
  <c r="UU50" i="1"/>
  <c r="QT47" i="1"/>
  <c r="QT48" i="1"/>
  <c r="QT49" i="1"/>
  <c r="QT50" i="1"/>
  <c r="JG47" i="1"/>
  <c r="JG48" i="1"/>
  <c r="JG49" i="1"/>
  <c r="JG50" i="1"/>
  <c r="FU47" i="1"/>
  <c r="FU48" i="1"/>
  <c r="FU49" i="1"/>
  <c r="FU50" i="1"/>
  <c r="IV47" i="1"/>
  <c r="IV48" i="1"/>
  <c r="IV49" i="1"/>
  <c r="IV50" i="1"/>
  <c r="IC47" i="1"/>
  <c r="IC48" i="1"/>
  <c r="IC49" i="1"/>
  <c r="IC50" i="1"/>
  <c r="GR47" i="1"/>
  <c r="GR48" i="1"/>
  <c r="GR49" i="1"/>
  <c r="GR50" i="1"/>
  <c r="GX47" i="1"/>
  <c r="GX48" i="1"/>
  <c r="GX49" i="1"/>
  <c r="GX50" i="1"/>
  <c r="QE47" i="1"/>
  <c r="QE48" i="1"/>
  <c r="QE49" i="1"/>
  <c r="QE50" i="1"/>
  <c r="UY47" i="1"/>
  <c r="UY48" i="1"/>
  <c r="UY49" i="1"/>
  <c r="UY50" i="1"/>
  <c r="FJ47" i="1"/>
  <c r="FJ48" i="1"/>
  <c r="FJ49" i="1"/>
  <c r="FJ50" i="1"/>
  <c r="HU47" i="1"/>
  <c r="HU48" i="1"/>
  <c r="HU49" i="1"/>
  <c r="HU50" i="1"/>
  <c r="PC47" i="1"/>
  <c r="PC48" i="1"/>
  <c r="PC49" i="1"/>
  <c r="PC50" i="1"/>
  <c r="SX47" i="1"/>
  <c r="SX48" i="1"/>
  <c r="SX49" i="1"/>
  <c r="SX50" i="1"/>
  <c r="RP47" i="1"/>
  <c r="RP48" i="1"/>
  <c r="RP49" i="1"/>
  <c r="RP50" i="1"/>
  <c r="UB47" i="1"/>
  <c r="UB48" i="1"/>
  <c r="UB49" i="1"/>
  <c r="UB50" i="1"/>
  <c r="UT47" i="1"/>
  <c r="UT48" i="1"/>
  <c r="UT49" i="1"/>
  <c r="UT50" i="1"/>
  <c r="QQ47" i="1"/>
  <c r="QQ48" i="1"/>
  <c r="QQ49" i="1"/>
  <c r="QQ50" i="1"/>
  <c r="OM47" i="1"/>
  <c r="OM48" i="1"/>
  <c r="OM49" i="1"/>
  <c r="OM50" i="1"/>
  <c r="FZ47" i="1"/>
  <c r="FZ48" i="1"/>
  <c r="FZ49" i="1"/>
  <c r="FZ50" i="1"/>
  <c r="DS47" i="1"/>
  <c r="DS48" i="1"/>
  <c r="DS49" i="1"/>
  <c r="DS50" i="1"/>
  <c r="JZ47" i="1"/>
  <c r="JZ48" i="1"/>
  <c r="JZ49" i="1"/>
  <c r="JZ50" i="1"/>
  <c r="UJ47" i="1"/>
  <c r="UJ48" i="1"/>
  <c r="UJ49" i="1"/>
  <c r="UJ50" i="1"/>
  <c r="RA47" i="1"/>
  <c r="RA48" i="1"/>
  <c r="RA49" i="1"/>
  <c r="RA50" i="1"/>
  <c r="RB47" i="1"/>
  <c r="RB48" i="1"/>
  <c r="RB49" i="1"/>
  <c r="RB50" i="1"/>
  <c r="TG47" i="1"/>
  <c r="TG48" i="1"/>
  <c r="TG49" i="1"/>
  <c r="TG50" i="1"/>
  <c r="ON47" i="1"/>
  <c r="ON48" i="1"/>
  <c r="ON49" i="1"/>
  <c r="ON50" i="1"/>
  <c r="PN47" i="1"/>
  <c r="PN48" i="1"/>
  <c r="PN49" i="1"/>
  <c r="PN50" i="1"/>
  <c r="UP47" i="1"/>
  <c r="UP48" i="1"/>
  <c r="UP49" i="1"/>
  <c r="UP50" i="1"/>
  <c r="PV47" i="1"/>
  <c r="PV48" i="1"/>
  <c r="PV49" i="1"/>
  <c r="PV50" i="1"/>
  <c r="OC47" i="1"/>
  <c r="OC48" i="1"/>
  <c r="OC49" i="1"/>
  <c r="OC50" i="1"/>
  <c r="TJ47" i="1"/>
  <c r="TJ48" i="1"/>
  <c r="TJ49" i="1"/>
  <c r="TJ50" i="1"/>
  <c r="HC47" i="1"/>
  <c r="HC48" i="1"/>
  <c r="HC49" i="1"/>
  <c r="HC50" i="1"/>
  <c r="HG47" i="1"/>
  <c r="HG48" i="1"/>
  <c r="HG49" i="1"/>
  <c r="HG50" i="1"/>
  <c r="HL47" i="1"/>
  <c r="HL48" i="1"/>
  <c r="HL49" i="1"/>
  <c r="HL50" i="1"/>
  <c r="ID47" i="1"/>
  <c r="ID48" i="1"/>
  <c r="ID49" i="1"/>
  <c r="ID50" i="1"/>
  <c r="IJ47" i="1"/>
  <c r="IJ48" i="1"/>
  <c r="IJ49" i="1"/>
  <c r="IJ50" i="1"/>
  <c r="IN47" i="1"/>
  <c r="IN48" i="1"/>
  <c r="IN49" i="1"/>
  <c r="IN50" i="1"/>
  <c r="QF47" i="1"/>
  <c r="QF48" i="1"/>
  <c r="QF49" i="1"/>
  <c r="QF50" i="1"/>
  <c r="UZ47" i="1"/>
  <c r="UZ48" i="1"/>
  <c r="UZ49" i="1"/>
  <c r="UZ50" i="1"/>
  <c r="HV47" i="1"/>
  <c r="HV48" i="1"/>
  <c r="HV49" i="1"/>
  <c r="HV50" i="1"/>
  <c r="GS47" i="1"/>
  <c r="GS48" i="1"/>
  <c r="GS49" i="1"/>
  <c r="GS50" i="1"/>
  <c r="QM47" i="1"/>
  <c r="QM48" i="1"/>
  <c r="QM49" i="1"/>
  <c r="QM50" i="1"/>
  <c r="SY47" i="1"/>
  <c r="SY48" i="1"/>
  <c r="SY49" i="1"/>
  <c r="SY50" i="1"/>
  <c r="PE47" i="1"/>
  <c r="PE48" i="1"/>
  <c r="PE49" i="1"/>
  <c r="PE50" i="1"/>
  <c r="RQ47" i="1"/>
  <c r="RQ48" i="1"/>
  <c r="RQ49" i="1"/>
  <c r="RQ50" i="1"/>
  <c r="DC47" i="1"/>
  <c r="DC48" i="1"/>
  <c r="DX47" i="1"/>
  <c r="DX48" i="1"/>
  <c r="DX49" i="1"/>
  <c r="DX50" i="1"/>
  <c r="KO47" i="1"/>
  <c r="KO48" i="1"/>
  <c r="KO49" i="1"/>
  <c r="KO50" i="1"/>
  <c r="OA47" i="1"/>
  <c r="OA48" i="1"/>
  <c r="OA49" i="1"/>
  <c r="OA50" i="1"/>
  <c r="QS47" i="1"/>
  <c r="QS48" i="1"/>
  <c r="QS49" i="1"/>
  <c r="QS50" i="1"/>
  <c r="GE47" i="1"/>
  <c r="GE48" i="1"/>
  <c r="GE49" i="1"/>
  <c r="GE50" i="1"/>
  <c r="IP47" i="1"/>
  <c r="IP48" i="1"/>
  <c r="IP49" i="1"/>
  <c r="IP50" i="1"/>
  <c r="FQ47" i="1"/>
  <c r="FQ48" i="1"/>
  <c r="FQ49" i="1"/>
  <c r="FQ50" i="1"/>
  <c r="KB47" i="1"/>
  <c r="KB48" i="1"/>
  <c r="KB49" i="1"/>
  <c r="KB50" i="1"/>
  <c r="QX47" i="1"/>
  <c r="QX48" i="1"/>
  <c r="QX49" i="1"/>
  <c r="QX50" i="1"/>
  <c r="RL47" i="1"/>
  <c r="RL48" i="1"/>
  <c r="RL49" i="1"/>
  <c r="RL50" i="1"/>
  <c r="PX47" i="1"/>
  <c r="PX48" i="1"/>
  <c r="PX49" i="1"/>
  <c r="PX50" i="1"/>
  <c r="IU47" i="1"/>
  <c r="IU48" i="1"/>
  <c r="IU49" i="1"/>
  <c r="IU50" i="1"/>
  <c r="QC47" i="1"/>
  <c r="QC48" i="1"/>
  <c r="QC49" i="1"/>
  <c r="QC50" i="1"/>
  <c r="OZ47" i="1"/>
  <c r="OZ48" i="1"/>
  <c r="OZ49" i="1"/>
  <c r="OZ50" i="1"/>
  <c r="JH47" i="1"/>
  <c r="JH48" i="1"/>
  <c r="JH49" i="1"/>
  <c r="JH50" i="1"/>
  <c r="JW47" i="1"/>
  <c r="JW48" i="1"/>
  <c r="JW49" i="1"/>
  <c r="JW50" i="1"/>
  <c r="SU47" i="1"/>
  <c r="SU48" i="1"/>
  <c r="SU49" i="1"/>
  <c r="SU50" i="1"/>
  <c r="QY47" i="1"/>
  <c r="QY48" i="1"/>
  <c r="QY49" i="1"/>
  <c r="QY50" i="1"/>
  <c r="DT47" i="1"/>
  <c r="DT48" i="1"/>
  <c r="DT49" i="1"/>
  <c r="DT50" i="1"/>
  <c r="KC47" i="1"/>
  <c r="KC48" i="1"/>
  <c r="KC49" i="1"/>
  <c r="KC50" i="1"/>
  <c r="RY47" i="1"/>
  <c r="RY48" i="1"/>
  <c r="RY49" i="1"/>
  <c r="RY50" i="1"/>
  <c r="RC47" i="1"/>
  <c r="RC48" i="1"/>
  <c r="RC49" i="1"/>
  <c r="RC50" i="1"/>
  <c r="PJ47" i="1"/>
  <c r="PJ48" i="1"/>
  <c r="PJ49" i="1"/>
  <c r="PJ50" i="1"/>
  <c r="TM47" i="1"/>
  <c r="TM48" i="1"/>
  <c r="TM49" i="1"/>
  <c r="TM50" i="1"/>
  <c r="RH47" i="1"/>
  <c r="RH48" i="1"/>
  <c r="RH49" i="1"/>
  <c r="RH50" i="1"/>
  <c r="OQ47" i="1"/>
  <c r="OQ48" i="1"/>
  <c r="OQ49" i="1"/>
  <c r="OQ50" i="1"/>
  <c r="UC47" i="1"/>
  <c r="UC48" i="1"/>
  <c r="UC49" i="1"/>
  <c r="UC50" i="1"/>
  <c r="RV47" i="1"/>
  <c r="RV48" i="1"/>
  <c r="RV49" i="1"/>
  <c r="RV50" i="1"/>
  <c r="PQ47" i="1"/>
  <c r="PQ48" i="1"/>
  <c r="PQ49" i="1"/>
  <c r="PQ50" i="1"/>
  <c r="US47" i="1"/>
  <c r="US48" i="1"/>
  <c r="US49" i="1"/>
  <c r="US50" i="1"/>
  <c r="SF47" i="1"/>
  <c r="SF48" i="1"/>
  <c r="SF49" i="1"/>
  <c r="SF50" i="1"/>
  <c r="SI47" i="1"/>
  <c r="SI48" i="1"/>
  <c r="SI49" i="1"/>
  <c r="SI50" i="1"/>
  <c r="OG47" i="1"/>
  <c r="OG48" i="1"/>
  <c r="OG49" i="1"/>
  <c r="OG50" i="1"/>
  <c r="EP47" i="1"/>
  <c r="EP48" i="1"/>
  <c r="EP49" i="1"/>
  <c r="EP50" i="1"/>
  <c r="IS47" i="1"/>
  <c r="IS48" i="1"/>
  <c r="IS49" i="1"/>
  <c r="IS50" i="1"/>
  <c r="IW47" i="1"/>
  <c r="IW48" i="1"/>
  <c r="IW49" i="1"/>
  <c r="IW50" i="1"/>
  <c r="HM47" i="1"/>
  <c r="HM48" i="1"/>
  <c r="HM49" i="1"/>
  <c r="HM50" i="1"/>
  <c r="GT47" i="1"/>
  <c r="GT48" i="1"/>
  <c r="GT49" i="1"/>
  <c r="GT50" i="1"/>
  <c r="GY47" i="1"/>
  <c r="GY48" i="1"/>
  <c r="GY49" i="1"/>
  <c r="GY50" i="1"/>
  <c r="QG47" i="1"/>
  <c r="QG48" i="1"/>
  <c r="QG49" i="1"/>
  <c r="QG50" i="1"/>
  <c r="GU47" i="1"/>
  <c r="GU48" i="1"/>
  <c r="GU49" i="1"/>
  <c r="GU50" i="1"/>
  <c r="QN47" i="1"/>
  <c r="QN48" i="1"/>
  <c r="QN49" i="1"/>
  <c r="QN50" i="1"/>
  <c r="SZ47" i="1"/>
  <c r="SZ48" i="1"/>
  <c r="SZ49" i="1"/>
  <c r="SZ50" i="1"/>
  <c r="RR47" i="1"/>
  <c r="RR48" i="1"/>
  <c r="RR49" i="1"/>
  <c r="RR50" i="1"/>
  <c r="JU47" i="1"/>
  <c r="JU48" i="1"/>
  <c r="JU49" i="1"/>
  <c r="JU50" i="1"/>
  <c r="RE47" i="1"/>
  <c r="RE48" i="1"/>
  <c r="RE49" i="1"/>
  <c r="RE50" i="1"/>
  <c r="UD47" i="1"/>
  <c r="UD48" i="1"/>
  <c r="UD49" i="1"/>
  <c r="UD50" i="1"/>
  <c r="ES47" i="1"/>
  <c r="ES48" i="1"/>
  <c r="ES49" i="1"/>
  <c r="ES50" i="1"/>
  <c r="IH47" i="1"/>
  <c r="IH48" i="1"/>
  <c r="IH49" i="1"/>
  <c r="IH50" i="1"/>
  <c r="FO47" i="1"/>
  <c r="FO48" i="1"/>
  <c r="FO49" i="1"/>
  <c r="FO50" i="1"/>
  <c r="KL47" i="1"/>
  <c r="KL48" i="1"/>
  <c r="KL49" i="1"/>
  <c r="KL50" i="1"/>
  <c r="TQ47" i="1"/>
  <c r="TQ48" i="1"/>
  <c r="TQ49" i="1"/>
  <c r="TQ50" i="1"/>
  <c r="OI47" i="1"/>
  <c r="OI48" i="1"/>
  <c r="OI49" i="1"/>
  <c r="OI50" i="1"/>
  <c r="UG47" i="1"/>
  <c r="UG48" i="1"/>
  <c r="UG49" i="1"/>
  <c r="UG50" i="1"/>
  <c r="TI47" i="1"/>
  <c r="TI48" i="1"/>
  <c r="TI49" i="1"/>
  <c r="TI50" i="1"/>
  <c r="IQ47" i="1"/>
  <c r="IQ48" i="1"/>
  <c r="IQ49" i="1"/>
  <c r="IQ50" i="1"/>
  <c r="GW47" i="1"/>
  <c r="GW48" i="1"/>
  <c r="GW49" i="1"/>
  <c r="GW50" i="1"/>
  <c r="FH47" i="1"/>
  <c r="FH48" i="1"/>
  <c r="FH49" i="1"/>
  <c r="FH50" i="1"/>
  <c r="QR47" i="1"/>
  <c r="QR48" i="1"/>
  <c r="QR49" i="1"/>
  <c r="QR50" i="1"/>
  <c r="DU47" i="1"/>
  <c r="DU48" i="1"/>
  <c r="DU49" i="1"/>
  <c r="DU50" i="1"/>
  <c r="EA47" i="1"/>
  <c r="EA48" i="1"/>
  <c r="EA49" i="1"/>
  <c r="EA50" i="1"/>
  <c r="JY47" i="1"/>
  <c r="JY48" i="1"/>
  <c r="JY49" i="1"/>
  <c r="JY50" i="1"/>
  <c r="KD47" i="1"/>
  <c r="KD48" i="1"/>
  <c r="KD49" i="1"/>
  <c r="KD50" i="1"/>
  <c r="PL47" i="1"/>
  <c r="PL48" i="1"/>
  <c r="PL49" i="1"/>
  <c r="PL50" i="1"/>
  <c r="PK47" i="1"/>
  <c r="PK48" i="1"/>
  <c r="PK49" i="1"/>
  <c r="PK50" i="1"/>
  <c r="UO47" i="1"/>
  <c r="UO48" i="1"/>
  <c r="UO49" i="1"/>
  <c r="UO50" i="1"/>
  <c r="UN47" i="1"/>
  <c r="UN48" i="1"/>
  <c r="UN49" i="1"/>
  <c r="UN50" i="1"/>
  <c r="OJ47" i="1"/>
  <c r="OJ48" i="1"/>
  <c r="OJ49" i="1"/>
  <c r="OJ50" i="1"/>
  <c r="TP47" i="1"/>
  <c r="TP48" i="1"/>
  <c r="TP49" i="1"/>
  <c r="TP50" i="1"/>
  <c r="RK47" i="1"/>
  <c r="RK48" i="1"/>
  <c r="RK49" i="1"/>
  <c r="RK50" i="1"/>
  <c r="UF47" i="1"/>
  <c r="UF48" i="1"/>
  <c r="UF49" i="1"/>
  <c r="UF50" i="1"/>
  <c r="PT47" i="1"/>
  <c r="PT48" i="1"/>
  <c r="PT49" i="1"/>
  <c r="PT50" i="1"/>
  <c r="UV47" i="1"/>
  <c r="UV48" i="1"/>
  <c r="UV49" i="1"/>
  <c r="UV50" i="1"/>
  <c r="PZ47" i="1"/>
  <c r="PZ48" i="1"/>
  <c r="PZ49" i="1"/>
  <c r="PZ50" i="1"/>
  <c r="TH47" i="1"/>
  <c r="TH48" i="1"/>
  <c r="TH49" i="1"/>
  <c r="TH50" i="1"/>
  <c r="FB47" i="1"/>
  <c r="FB48" i="1"/>
  <c r="FB49" i="1"/>
  <c r="FB50" i="1"/>
  <c r="HD47" i="1"/>
  <c r="HD48" i="1"/>
  <c r="HD49" i="1"/>
  <c r="HD50" i="1"/>
  <c r="HH47" i="1"/>
  <c r="HH48" i="1"/>
  <c r="HH49" i="1"/>
  <c r="HH50" i="1"/>
  <c r="HN47" i="1"/>
  <c r="HN48" i="1"/>
  <c r="HN49" i="1"/>
  <c r="HN50" i="1"/>
  <c r="IK47" i="1"/>
  <c r="IK48" i="1"/>
  <c r="IK49" i="1"/>
  <c r="IK50" i="1"/>
  <c r="SN47" i="1"/>
  <c r="SN48" i="1"/>
  <c r="SN49" i="1"/>
  <c r="SN50" i="1"/>
  <c r="QH47" i="1"/>
  <c r="QH48" i="1"/>
  <c r="QH49" i="1"/>
  <c r="QH50" i="1"/>
  <c r="EL47" i="1"/>
  <c r="EL48" i="1"/>
  <c r="EL49" i="1"/>
  <c r="EL50" i="1"/>
  <c r="FM47" i="1"/>
  <c r="FM48" i="1"/>
  <c r="FM49" i="1"/>
  <c r="FM50" i="1"/>
  <c r="OB47" i="1"/>
  <c r="OB48" i="1"/>
  <c r="OB49" i="1"/>
  <c r="OB50" i="1"/>
  <c r="QO47" i="1"/>
  <c r="QO48" i="1"/>
  <c r="QO49" i="1"/>
  <c r="QO50" i="1"/>
  <c r="TA47" i="1"/>
  <c r="TA48" i="1"/>
  <c r="TA49" i="1"/>
  <c r="TA50" i="1"/>
  <c r="TW47" i="1"/>
  <c r="TW48" i="1"/>
  <c r="TW49" i="1"/>
  <c r="TW50" i="1"/>
  <c r="QZ47" i="1"/>
  <c r="QZ48" i="1"/>
  <c r="QZ49" i="1"/>
  <c r="QZ50" i="1"/>
  <c r="TN47" i="1"/>
  <c r="TN48" i="1"/>
  <c r="TN49" i="1"/>
  <c r="TN50" i="1"/>
  <c r="TE47" i="1"/>
  <c r="TE48" i="1"/>
  <c r="TE49" i="1"/>
  <c r="TE50" i="1"/>
  <c r="HA47" i="1"/>
  <c r="HA48" i="1"/>
  <c r="HA49" i="1"/>
  <c r="HA50" i="1"/>
  <c r="SP47" i="1"/>
  <c r="SP48" i="1"/>
  <c r="SP49" i="1"/>
  <c r="SP50" i="1"/>
  <c r="RM47" i="1"/>
  <c r="RM48" i="1"/>
  <c r="RM49" i="1"/>
  <c r="RM50" i="1"/>
  <c r="DW47" i="1"/>
  <c r="DW48" i="1"/>
  <c r="DW49" i="1"/>
  <c r="DW50" i="1"/>
  <c r="QA47" i="1"/>
  <c r="QA48" i="1"/>
  <c r="QA49" i="1"/>
  <c r="QA50" i="1"/>
  <c r="PM47" i="1"/>
  <c r="PM48" i="1"/>
  <c r="PM49" i="1"/>
  <c r="PM50" i="1"/>
  <c r="SB47" i="1"/>
  <c r="SB48" i="1"/>
  <c r="SB49" i="1"/>
  <c r="SB50" i="1"/>
  <c r="QV47" i="1"/>
  <c r="QV48" i="1"/>
  <c r="QV49" i="1"/>
  <c r="QV50" i="1"/>
  <c r="IA47" i="1"/>
  <c r="IA48" i="1"/>
  <c r="IA49" i="1"/>
  <c r="IA50" i="1"/>
  <c r="VA47" i="1"/>
  <c r="VA48" i="1"/>
  <c r="VA49" i="1"/>
  <c r="VA50" i="1"/>
  <c r="RN47" i="1"/>
  <c r="RN48" i="1"/>
  <c r="RN49" i="1"/>
  <c r="RN50" i="1"/>
  <c r="DZ47" i="1"/>
  <c r="DZ48" i="1"/>
  <c r="DZ49" i="1"/>
  <c r="DZ50" i="1"/>
  <c r="EB47" i="1"/>
  <c r="EB48" i="1"/>
  <c r="EB49" i="1"/>
  <c r="EB50" i="1"/>
  <c r="KP47" i="1"/>
  <c r="KP48" i="1"/>
  <c r="KP49" i="1"/>
  <c r="KP50" i="1"/>
  <c r="JT47" i="1"/>
  <c r="JT48" i="1"/>
  <c r="JT49" i="1"/>
  <c r="JT50" i="1"/>
  <c r="SL47" i="1"/>
  <c r="SL48" i="1"/>
  <c r="SL49" i="1"/>
  <c r="SL50" i="1"/>
  <c r="UH47" i="1"/>
  <c r="UH48" i="1"/>
  <c r="UH49" i="1"/>
  <c r="UH50" i="1"/>
  <c r="QB47" i="1"/>
  <c r="QB48" i="1"/>
  <c r="QB49" i="1"/>
  <c r="QB50" i="1"/>
  <c r="TC47" i="1"/>
  <c r="TC48" i="1"/>
  <c r="TC49" i="1"/>
  <c r="TC50" i="1"/>
  <c r="TR47" i="1"/>
  <c r="TR48" i="1"/>
  <c r="TR49" i="1"/>
  <c r="TR50" i="1"/>
  <c r="OO47" i="1"/>
  <c r="OO48" i="1"/>
  <c r="OO49" i="1"/>
  <c r="OO50" i="1"/>
  <c r="RT47" i="1"/>
  <c r="RT48" i="1"/>
  <c r="RT49" i="1"/>
  <c r="RT50" i="1"/>
  <c r="UQ47" i="1"/>
  <c r="UQ48" i="1"/>
  <c r="UQ49" i="1"/>
  <c r="UQ50" i="1"/>
  <c r="SD47" i="1"/>
  <c r="SD48" i="1"/>
  <c r="SD49" i="1"/>
  <c r="SD50" i="1"/>
  <c r="PW47" i="1"/>
  <c r="PW48" i="1"/>
  <c r="PW49" i="1"/>
  <c r="PW50" i="1"/>
  <c r="TD47" i="1"/>
  <c r="TD48" i="1"/>
  <c r="TD49" i="1"/>
  <c r="TD50" i="1"/>
  <c r="OE47" i="1"/>
  <c r="OE48" i="1"/>
  <c r="OE49" i="1"/>
  <c r="OE50" i="1"/>
  <c r="EX47" i="1"/>
  <c r="EX48" i="1"/>
  <c r="EX49" i="1"/>
  <c r="EX50" i="1"/>
  <c r="GJ47" i="1"/>
  <c r="GJ48" i="1"/>
  <c r="GJ49" i="1"/>
  <c r="GJ50" i="1"/>
  <c r="GM47" i="1"/>
  <c r="GM48" i="1"/>
  <c r="GM49" i="1"/>
  <c r="GM50" i="1"/>
  <c r="IX47" i="1"/>
  <c r="IX48" i="1"/>
  <c r="IX49" i="1"/>
  <c r="IX50" i="1"/>
  <c r="HO47" i="1"/>
  <c r="HO48" i="1"/>
  <c r="HO49" i="1"/>
  <c r="HO50" i="1"/>
  <c r="GV47" i="1"/>
  <c r="GV48" i="1"/>
  <c r="GV49" i="1"/>
  <c r="GV50" i="1"/>
  <c r="GZ47" i="1"/>
  <c r="GZ48" i="1"/>
  <c r="GZ49" i="1"/>
  <c r="GZ50" i="1"/>
  <c r="SO47" i="1"/>
  <c r="SO48" i="1"/>
  <c r="SO49" i="1"/>
  <c r="SO50" i="1"/>
  <c r="PA47" i="1"/>
  <c r="PA48" i="1"/>
  <c r="PA49" i="1"/>
  <c r="PA50" i="1"/>
  <c r="QP47" i="1"/>
  <c r="QP48" i="1"/>
  <c r="QP49" i="1"/>
  <c r="QP50" i="1"/>
  <c r="TX47" i="1"/>
  <c r="TX48" i="1"/>
  <c r="TX49" i="1"/>
  <c r="TX50" i="1"/>
  <c r="FL47" i="1"/>
  <c r="FL48" i="1"/>
  <c r="FL49" i="1"/>
  <c r="FL50" i="1"/>
  <c r="KE47" i="1"/>
  <c r="KE48" i="1"/>
  <c r="KE49" i="1"/>
  <c r="KE50" i="1"/>
  <c r="HK47" i="1"/>
  <c r="HK48" i="1"/>
  <c r="HK49" i="1"/>
  <c r="HK50" i="1"/>
  <c r="JJ47" i="1"/>
  <c r="JJ48" i="1"/>
  <c r="JJ49" i="1"/>
  <c r="JJ50" i="1"/>
  <c r="IR47" i="1"/>
  <c r="IR48" i="1"/>
  <c r="IR49" i="1"/>
  <c r="IR50" i="1"/>
  <c r="RF47" i="1"/>
  <c r="RF48" i="1"/>
  <c r="RF49" i="1"/>
  <c r="RF50" i="1"/>
  <c r="KJ47" i="1"/>
  <c r="KJ48" i="1"/>
  <c r="KJ49" i="1"/>
  <c r="KJ50" i="1"/>
  <c r="RI47" i="1"/>
  <c r="RI48" i="1"/>
  <c r="RI49" i="1"/>
  <c r="RI50" i="1"/>
  <c r="IF47" i="1"/>
  <c r="IF48" i="1"/>
  <c r="IF49" i="1"/>
  <c r="IF50" i="1"/>
  <c r="HY47" i="1"/>
  <c r="HY48" i="1"/>
  <c r="HY49" i="1"/>
  <c r="HY50" i="1"/>
  <c r="SQ47" i="1"/>
  <c r="SQ48" i="1"/>
  <c r="SQ49" i="1"/>
  <c r="SQ50" i="1"/>
  <c r="QU47" i="1"/>
  <c r="QU48" i="1"/>
  <c r="QU49" i="1"/>
  <c r="QU50" i="1"/>
  <c r="OT47" i="1"/>
  <c r="OT48" i="1"/>
  <c r="OT49" i="1"/>
  <c r="OT50" i="1"/>
  <c r="MJ90" i="1"/>
  <c r="MV90" i="1"/>
  <c r="MX90" i="1"/>
  <c r="NH47" i="1"/>
  <c r="NH48" i="1"/>
  <c r="NH49" i="1"/>
  <c r="NH50" i="1"/>
  <c r="MJ47" i="1"/>
  <c r="MJ48" i="1"/>
  <c r="MJ49" i="1"/>
  <c r="MJ50" i="1"/>
  <c r="SA47" i="1"/>
  <c r="SA48" i="1"/>
  <c r="SA49" i="1"/>
  <c r="SA50" i="1"/>
  <c r="OY47" i="1"/>
  <c r="OY48" i="1"/>
  <c r="OY49" i="1"/>
  <c r="OY50" i="1"/>
  <c r="PI47" i="1"/>
  <c r="PI48" i="1"/>
  <c r="PI49" i="1"/>
  <c r="PI50" i="1"/>
  <c r="FP47" i="1"/>
  <c r="FP48" i="1"/>
  <c r="FP49" i="1"/>
  <c r="FP50" i="1"/>
  <c r="DV47" i="1"/>
  <c r="DV48" i="1"/>
  <c r="DV49" i="1"/>
  <c r="DV50" i="1"/>
  <c r="HW47" i="1"/>
  <c r="HW48" i="1"/>
  <c r="HW49" i="1"/>
  <c r="HW50" i="1"/>
  <c r="TF47" i="1"/>
  <c r="TF48" i="1"/>
  <c r="TF49" i="1"/>
  <c r="TF50" i="1"/>
  <c r="MU47" i="1"/>
  <c r="MU48" i="1"/>
  <c r="MU49" i="1"/>
  <c r="MU50" i="1"/>
  <c r="HZ47" i="1"/>
  <c r="HZ48" i="1"/>
  <c r="HZ49" i="1"/>
  <c r="HZ50" i="1"/>
  <c r="RS47" i="1"/>
  <c r="RS48" i="1"/>
  <c r="RS49" i="1"/>
  <c r="RS50" i="1"/>
  <c r="ND47" i="1"/>
  <c r="ND48" i="1"/>
  <c r="ND49" i="1"/>
  <c r="ND50" i="1"/>
  <c r="MW47" i="1"/>
  <c r="MW48" i="1"/>
  <c r="MW49" i="1"/>
  <c r="MW50" i="1"/>
  <c r="NE47" i="1"/>
  <c r="NE48" i="1"/>
  <c r="NE49" i="1"/>
  <c r="NE50" i="1"/>
  <c r="MX47" i="1"/>
  <c r="MX48" i="1"/>
  <c r="MX49" i="1"/>
  <c r="MX50" i="1"/>
  <c r="NC47" i="1"/>
  <c r="NC48" i="1"/>
  <c r="NC49" i="1"/>
  <c r="NC50" i="1"/>
  <c r="HX47" i="1"/>
  <c r="HX48" i="1"/>
  <c r="HX49" i="1"/>
  <c r="HX50" i="1"/>
  <c r="SC47" i="1"/>
  <c r="SC48" i="1"/>
  <c r="SC49" i="1"/>
  <c r="SC50" i="1"/>
  <c r="EC47" i="1"/>
  <c r="EC48" i="1"/>
  <c r="EC49" i="1"/>
  <c r="EC50" i="1"/>
  <c r="TK47" i="1"/>
  <c r="TK48" i="1"/>
  <c r="TK49" i="1"/>
  <c r="TK50" i="1"/>
  <c r="FS47" i="1"/>
  <c r="FS48" i="1"/>
  <c r="FS49" i="1"/>
  <c r="FS50" i="1"/>
  <c r="LS90" i="1"/>
  <c r="MU90" i="1"/>
  <c r="LP90" i="1"/>
  <c r="NL47" i="1"/>
  <c r="NL48" i="1"/>
  <c r="NL49" i="1"/>
  <c r="NL50" i="1"/>
  <c r="DQ47" i="1"/>
  <c r="DQ48" i="1"/>
  <c r="DQ49" i="1"/>
  <c r="DQ50" i="1"/>
  <c r="NF47" i="1"/>
  <c r="NF48" i="1"/>
  <c r="NF49" i="1"/>
  <c r="NF50" i="1"/>
  <c r="NG47" i="1"/>
  <c r="NG48" i="1"/>
  <c r="NG49" i="1"/>
  <c r="NG50" i="1"/>
  <c r="NK47" i="1"/>
  <c r="NK48" i="1"/>
  <c r="NK49" i="1"/>
  <c r="NK50" i="1"/>
  <c r="IO47" i="1"/>
  <c r="IO48" i="1"/>
  <c r="IO49" i="1"/>
  <c r="IO50" i="1"/>
  <c r="PF47" i="1"/>
  <c r="PF48" i="1"/>
  <c r="PF49" i="1"/>
  <c r="PF50" i="1"/>
  <c r="FF47" i="1"/>
  <c r="FF48" i="1"/>
  <c r="FF49" i="1"/>
  <c r="FF50" i="1"/>
  <c r="HI47" i="1"/>
  <c r="HI48" i="1"/>
  <c r="HI49" i="1"/>
  <c r="HI50" i="1"/>
  <c r="JX47" i="1"/>
  <c r="JX48" i="1"/>
  <c r="JX49" i="1"/>
  <c r="JX50" i="1"/>
  <c r="QL47" i="1"/>
  <c r="QL48" i="1"/>
  <c r="QL49" i="1"/>
  <c r="QL50" i="1"/>
  <c r="OS47" i="1"/>
  <c r="OS48" i="1"/>
  <c r="OS49" i="1"/>
  <c r="OS50" i="1"/>
  <c r="GH47" i="1"/>
  <c r="GH48" i="1"/>
  <c r="GH49" i="1"/>
  <c r="GH50" i="1"/>
  <c r="PD47" i="1"/>
  <c r="PD48" i="1"/>
  <c r="PD49" i="1"/>
  <c r="PD50" i="1"/>
  <c r="TT47" i="1"/>
  <c r="TT48" i="1"/>
  <c r="TT49" i="1"/>
  <c r="TT50" i="1"/>
  <c r="PO47" i="1"/>
  <c r="PO48" i="1"/>
  <c r="PO49" i="1"/>
  <c r="PO50" i="1"/>
  <c r="FN47" i="1"/>
  <c r="FN48" i="1"/>
  <c r="FN49" i="1"/>
  <c r="FN50" i="1"/>
  <c r="IG47" i="1"/>
  <c r="IG48" i="1"/>
  <c r="IG49" i="1"/>
  <c r="IG50" i="1"/>
  <c r="SR47" i="1"/>
  <c r="SR48" i="1"/>
  <c r="SR49" i="1"/>
  <c r="SR50" i="1"/>
  <c r="RW47" i="1"/>
  <c r="RW48" i="1"/>
  <c r="RW49" i="1"/>
  <c r="RW50" i="1"/>
  <c r="NI90" i="1"/>
  <c r="ND90" i="1"/>
  <c r="MW90" i="1"/>
  <c r="NN47" i="1"/>
  <c r="NN48" i="1"/>
  <c r="NN49" i="1"/>
  <c r="NN50" i="1"/>
  <c r="NI47" i="1"/>
  <c r="NI48" i="1"/>
  <c r="NI49" i="1"/>
  <c r="NI50" i="1"/>
  <c r="GC47" i="1"/>
  <c r="GC48" i="1"/>
  <c r="GC49" i="1"/>
  <c r="GC50" i="1"/>
  <c r="HR47" i="1"/>
  <c r="HR48" i="1"/>
  <c r="HR49" i="1"/>
  <c r="HR50" i="1"/>
  <c r="PG47" i="1"/>
  <c r="PG48" i="1"/>
  <c r="PG49" i="1"/>
  <c r="PG50" i="1"/>
  <c r="OK47" i="1"/>
  <c r="OK48" i="1"/>
  <c r="OK49" i="1"/>
  <c r="OK50" i="1"/>
  <c r="RZ47" i="1"/>
  <c r="RZ48" i="1"/>
  <c r="RZ49" i="1"/>
  <c r="RZ50" i="1"/>
  <c r="TU47" i="1"/>
  <c r="TU48" i="1"/>
  <c r="TU49" i="1"/>
  <c r="TU50" i="1"/>
  <c r="SM47" i="1"/>
  <c r="SM48" i="1"/>
  <c r="SM49" i="1"/>
  <c r="SM50" i="1"/>
  <c r="PR47" i="1"/>
  <c r="PR48" i="1"/>
  <c r="PR49" i="1"/>
  <c r="PR50" i="1"/>
  <c r="EK47" i="1"/>
  <c r="EK48" i="1"/>
  <c r="EK49" i="1"/>
  <c r="EK50" i="1"/>
  <c r="ED47" i="1"/>
  <c r="ED48" i="1"/>
  <c r="ED49" i="1"/>
  <c r="ED50" i="1"/>
  <c r="LR90" i="1"/>
  <c r="MK90" i="1"/>
  <c r="DP90" i="1"/>
  <c r="MV47" i="1"/>
  <c r="MV48" i="1"/>
  <c r="MV49" i="1"/>
  <c r="MV50" i="1"/>
  <c r="NJ47" i="1"/>
  <c r="NJ48" i="1"/>
  <c r="NJ49" i="1"/>
  <c r="NJ50" i="1"/>
  <c r="MK47" i="1"/>
  <c r="MK48" i="1"/>
  <c r="MK49" i="1"/>
  <c r="MK50" i="1"/>
  <c r="SE47" i="1"/>
  <c r="SE48" i="1"/>
  <c r="SE49" i="1"/>
  <c r="SE50" i="1"/>
  <c r="IT47" i="1"/>
  <c r="IT48" i="1"/>
  <c r="IT49" i="1"/>
  <c r="IT50" i="1"/>
  <c r="FK47" i="1"/>
  <c r="FK48" i="1"/>
  <c r="FK49" i="1"/>
  <c r="FK50" i="1"/>
  <c r="TB47" i="1"/>
  <c r="TB48" i="1"/>
  <c r="TB49" i="1"/>
  <c r="TB50" i="1"/>
  <c r="OW47" i="1"/>
  <c r="OW48" i="1"/>
  <c r="OW49" i="1"/>
  <c r="OW50" i="1"/>
  <c r="PY47" i="1"/>
  <c r="PY48" i="1"/>
  <c r="PY49" i="1"/>
  <c r="PY50" i="1"/>
  <c r="PH47" i="1"/>
  <c r="PH48" i="1"/>
  <c r="PH49" i="1"/>
  <c r="PH50" i="1"/>
  <c r="EJ47" i="1"/>
  <c r="EJ48" i="1"/>
  <c r="EJ49" i="1"/>
  <c r="EJ50" i="1"/>
  <c r="IE47" i="1"/>
  <c r="IE48" i="1"/>
  <c r="IE49" i="1"/>
  <c r="IE50" i="1"/>
  <c r="NH90" i="1"/>
  <c r="DF90" i="1"/>
  <c r="LQ90" i="1"/>
  <c r="DP47" i="1"/>
  <c r="DP48" i="1"/>
  <c r="DP49" i="1"/>
  <c r="DP50" i="1"/>
  <c r="NM47" i="1"/>
  <c r="NM48" i="1"/>
  <c r="NM49" i="1"/>
  <c r="NM50" i="1"/>
  <c r="LT90" i="1"/>
  <c r="NC90" i="1"/>
  <c r="NF90" i="1"/>
  <c r="UA90" i="1"/>
  <c r="UA96" i="1"/>
  <c r="EI90" i="1"/>
  <c r="EI96" i="1"/>
  <c r="TW90" i="1"/>
  <c r="TW96" i="1"/>
  <c r="UB90" i="1"/>
  <c r="UB96" i="1"/>
  <c r="NG96" i="1"/>
  <c r="MX96" i="1"/>
  <c r="LQ96" i="1"/>
  <c r="KL96" i="1"/>
  <c r="KD96" i="1"/>
  <c r="JV96" i="1"/>
  <c r="DY96" i="1"/>
  <c r="DP96" i="1"/>
  <c r="DD96" i="1"/>
  <c r="AY96" i="1"/>
  <c r="NF96" i="1"/>
  <c r="MW96" i="1"/>
  <c r="LP96" i="1"/>
  <c r="KC96" i="1"/>
  <c r="JU96" i="1"/>
  <c r="DX96" i="1"/>
  <c r="BK96" i="1"/>
  <c r="DU96" i="1"/>
  <c r="NE96" i="1"/>
  <c r="MV96" i="1"/>
  <c r="KJ96" i="1"/>
  <c r="KB96" i="1"/>
  <c r="JT96" i="1"/>
  <c r="DW96" i="1"/>
  <c r="DF96" i="1"/>
  <c r="NC96" i="1"/>
  <c r="LU96" i="1"/>
  <c r="KP96" i="1"/>
  <c r="JZ96" i="1"/>
  <c r="EC96" i="1"/>
  <c r="DL96" i="1"/>
  <c r="ND96" i="1"/>
  <c r="MU96" i="1"/>
  <c r="LV96" i="1"/>
  <c r="KA96" i="1"/>
  <c r="ED96" i="1"/>
  <c r="DV96" i="1"/>
  <c r="DE96" i="1"/>
  <c r="AZ96" i="1"/>
  <c r="NN96" i="1"/>
  <c r="MK96" i="1"/>
  <c r="LN96" i="1"/>
  <c r="MJ96" i="1"/>
  <c r="LT96" i="1"/>
  <c r="KO96" i="1"/>
  <c r="JY96" i="1"/>
  <c r="EB96" i="1"/>
  <c r="DT96" i="1"/>
  <c r="DC96" i="1"/>
  <c r="NI96" i="1"/>
  <c r="MA96" i="1"/>
  <c r="LS96" i="1"/>
  <c r="KN96" i="1"/>
  <c r="JX96" i="1"/>
  <c r="JH96" i="1"/>
  <c r="IY96" i="1"/>
  <c r="NH96" i="1"/>
  <c r="DS96" i="1"/>
  <c r="LR96" i="1"/>
  <c r="DQ96" i="1"/>
  <c r="KE96" i="1"/>
  <c r="DZ96" i="1"/>
  <c r="JW96" i="1"/>
  <c r="EA96" i="1"/>
  <c r="TY90" i="1"/>
  <c r="TY96" i="1"/>
  <c r="TZ90" i="1"/>
  <c r="TZ96" i="1"/>
  <c r="TX90" i="1"/>
  <c r="TX96" i="1"/>
  <c r="AY90" i="1"/>
  <c r="DZ90" i="1"/>
  <c r="JH90" i="1"/>
  <c r="KP90" i="1"/>
  <c r="KB90" i="1"/>
  <c r="DT90" i="1"/>
  <c r="DV90" i="1"/>
  <c r="KJ90" i="1"/>
  <c r="JU90" i="1"/>
  <c r="KE90" i="1"/>
  <c r="JX90" i="1"/>
  <c r="JW90" i="1"/>
  <c r="EB90" i="1"/>
  <c r="ED90" i="1"/>
  <c r="KC90" i="1"/>
  <c r="KN90" i="1"/>
  <c r="DW90" i="1"/>
  <c r="JZ90" i="1"/>
  <c r="DY90" i="1"/>
  <c r="EC90" i="1"/>
  <c r="JY90" i="1"/>
  <c r="AZ90" i="1"/>
  <c r="DS90" i="1"/>
  <c r="KO90" i="1"/>
  <c r="JV90" i="1"/>
  <c r="EA90" i="1"/>
  <c r="MA90" i="1"/>
  <c r="KA90" i="1"/>
  <c r="KD90" i="1"/>
  <c r="DU90" i="1"/>
  <c r="IY90" i="1"/>
  <c r="DC90" i="1"/>
  <c r="JT90" i="1"/>
  <c r="DX90" i="1"/>
  <c r="KL90" i="1"/>
  <c r="UA79" i="1"/>
  <c r="NG79" i="1"/>
  <c r="MX79" i="1"/>
  <c r="LQ79" i="1"/>
  <c r="KL79" i="1"/>
  <c r="KD79" i="1"/>
  <c r="JV79" i="1"/>
  <c r="DY79" i="1"/>
  <c r="DP79" i="1"/>
  <c r="MK79" i="1"/>
  <c r="LU79" i="1"/>
  <c r="LN79" i="1"/>
  <c r="KP79" i="1"/>
  <c r="DU79" i="1"/>
  <c r="LT79" i="1"/>
  <c r="NF79" i="1"/>
  <c r="MW79" i="1"/>
  <c r="LP79" i="1"/>
  <c r="KC79" i="1"/>
  <c r="JU79" i="1"/>
  <c r="DX79" i="1"/>
  <c r="BK79" i="1"/>
  <c r="NC79" i="1"/>
  <c r="DL79" i="1"/>
  <c r="MJ79" i="1"/>
  <c r="NE79" i="1"/>
  <c r="MV79" i="1"/>
  <c r="KJ79" i="1"/>
  <c r="KB79" i="1"/>
  <c r="JT79" i="1"/>
  <c r="DW79" i="1"/>
  <c r="DF79" i="1"/>
  <c r="DD79" i="1"/>
  <c r="ND79" i="1"/>
  <c r="MU79" i="1"/>
  <c r="LV79" i="1"/>
  <c r="KA79" i="1"/>
  <c r="ED79" i="1"/>
  <c r="DV79" i="1"/>
  <c r="DE79" i="1"/>
  <c r="AZ79" i="1"/>
  <c r="NN79" i="1"/>
  <c r="JZ79" i="1"/>
  <c r="EC79" i="1"/>
  <c r="AY79" i="1"/>
  <c r="LS79" i="1"/>
  <c r="KE79" i="1"/>
  <c r="DZ79" i="1"/>
  <c r="NI79" i="1"/>
  <c r="KN79" i="1"/>
  <c r="MA79" i="1"/>
  <c r="EB79" i="1"/>
  <c r="LR79" i="1"/>
  <c r="JY79" i="1"/>
  <c r="JH79" i="1"/>
  <c r="DT79" i="1"/>
  <c r="NH79" i="1"/>
  <c r="IY79" i="1"/>
  <c r="JX79" i="1"/>
  <c r="DS79" i="1"/>
  <c r="KO79" i="1"/>
  <c r="JW79" i="1"/>
  <c r="DQ79" i="1"/>
  <c r="EA79" i="1"/>
  <c r="DC79" i="1"/>
  <c r="EI79" i="1"/>
  <c r="TW79" i="1"/>
  <c r="TY79" i="1"/>
  <c r="TZ79" i="1"/>
  <c r="TX79" i="1"/>
  <c r="UB79" i="1"/>
  <c r="EI74" i="1"/>
  <c r="TY74" i="1"/>
  <c r="TX74" i="1"/>
  <c r="UB74" i="1"/>
  <c r="NG74" i="1"/>
  <c r="MX74" i="1"/>
  <c r="LQ74" i="1"/>
  <c r="KL74" i="1"/>
  <c r="KD74" i="1"/>
  <c r="JV74" i="1"/>
  <c r="DY74" i="1"/>
  <c r="DP74" i="1"/>
  <c r="EC74" i="1"/>
  <c r="NF74" i="1"/>
  <c r="MW74" i="1"/>
  <c r="LP74" i="1"/>
  <c r="KC74" i="1"/>
  <c r="JU74" i="1"/>
  <c r="DX74" i="1"/>
  <c r="BK74" i="1"/>
  <c r="NN74" i="1"/>
  <c r="MK74" i="1"/>
  <c r="LU74" i="1"/>
  <c r="KP74" i="1"/>
  <c r="DU74" i="1"/>
  <c r="NE74" i="1"/>
  <c r="MV74" i="1"/>
  <c r="KJ74" i="1"/>
  <c r="KB74" i="1"/>
  <c r="JT74" i="1"/>
  <c r="DW74" i="1"/>
  <c r="DF74" i="1"/>
  <c r="DD74" i="1"/>
  <c r="ND74" i="1"/>
  <c r="MU74" i="1"/>
  <c r="LV74" i="1"/>
  <c r="KA74" i="1"/>
  <c r="ED74" i="1"/>
  <c r="DV74" i="1"/>
  <c r="DE74" i="1"/>
  <c r="AZ74" i="1"/>
  <c r="NC74" i="1"/>
  <c r="LN74" i="1"/>
  <c r="JZ74" i="1"/>
  <c r="DL74" i="1"/>
  <c r="AY74" i="1"/>
  <c r="MJ74" i="1"/>
  <c r="LT74" i="1"/>
  <c r="KO74" i="1"/>
  <c r="JY74" i="1"/>
  <c r="EB74" i="1"/>
  <c r="DT74" i="1"/>
  <c r="DC74" i="1"/>
  <c r="KN74" i="1"/>
  <c r="IY74" i="1"/>
  <c r="EA74" i="1"/>
  <c r="NI74" i="1"/>
  <c r="DZ74" i="1"/>
  <c r="LR74" i="1"/>
  <c r="NH74" i="1"/>
  <c r="JH74" i="1"/>
  <c r="DS74" i="1"/>
  <c r="DQ74" i="1"/>
  <c r="JX74" i="1"/>
  <c r="MA74" i="1"/>
  <c r="KE74" i="1"/>
  <c r="LS74" i="1"/>
  <c r="JW74" i="1"/>
  <c r="TW74" i="1"/>
  <c r="TZ74" i="1"/>
  <c r="UA74" i="1"/>
  <c r="EC102" i="1"/>
  <c r="JX102" i="1"/>
  <c r="H84" i="1"/>
  <c r="NH85" i="1"/>
  <c r="LR85" i="1"/>
  <c r="KE85" i="1"/>
  <c r="JW85" i="1"/>
  <c r="NE85" i="1"/>
  <c r="MV85" i="1"/>
  <c r="KJ85" i="1"/>
  <c r="KB85" i="1"/>
  <c r="JT85" i="1"/>
  <c r="DW85" i="1"/>
  <c r="DF85" i="1"/>
  <c r="NN85" i="1"/>
  <c r="NC85" i="1"/>
  <c r="MK85" i="1"/>
  <c r="LU85" i="1"/>
  <c r="LN85" i="1"/>
  <c r="KP85" i="1"/>
  <c r="JZ85" i="1"/>
  <c r="EC85" i="1"/>
  <c r="DU85" i="1"/>
  <c r="DL85" i="1"/>
  <c r="DD85" i="1"/>
  <c r="AY85" i="1"/>
  <c r="ND85" i="1"/>
  <c r="KD85" i="1"/>
  <c r="DZ85" i="1"/>
  <c r="DC85" i="1"/>
  <c r="LT85" i="1"/>
  <c r="KL85" i="1"/>
  <c r="JY85" i="1"/>
  <c r="DV85" i="1"/>
  <c r="LQ85" i="1"/>
  <c r="KO85" i="1"/>
  <c r="JX85" i="1"/>
  <c r="IY85" i="1"/>
  <c r="DT85" i="1"/>
  <c r="LP85" i="1"/>
  <c r="KN85" i="1"/>
  <c r="JV85" i="1"/>
  <c r="JH85" i="1"/>
  <c r="DS85" i="1"/>
  <c r="DE85" i="1"/>
  <c r="MX85" i="1"/>
  <c r="JU85" i="1"/>
  <c r="DQ85" i="1"/>
  <c r="MW85" i="1"/>
  <c r="ED85" i="1"/>
  <c r="DP85" i="1"/>
  <c r="NI85" i="1"/>
  <c r="MU85" i="1"/>
  <c r="MA85" i="1"/>
  <c r="EB85" i="1"/>
  <c r="NG85" i="1"/>
  <c r="KA85" i="1"/>
  <c r="DY85" i="1"/>
  <c r="NF85" i="1"/>
  <c r="DX85" i="1"/>
  <c r="MJ85" i="1"/>
  <c r="LV85" i="1"/>
  <c r="BK85" i="1"/>
  <c r="AZ85" i="1"/>
  <c r="LS85" i="1"/>
  <c r="KC85" i="1"/>
  <c r="EA85" i="1"/>
  <c r="NN92" i="1"/>
  <c r="ND92" i="1"/>
  <c r="MU92" i="1"/>
  <c r="LV92" i="1"/>
  <c r="KA92" i="1"/>
  <c r="LP92" i="1"/>
  <c r="KO92" i="1"/>
  <c r="JW92" i="1"/>
  <c r="NH92" i="1"/>
  <c r="MX92" i="1"/>
  <c r="LN92" i="1"/>
  <c r="NE92" i="1"/>
  <c r="MJ92" i="1"/>
  <c r="LS92" i="1"/>
  <c r="KJ92" i="1"/>
  <c r="JZ92" i="1"/>
  <c r="JH92" i="1"/>
  <c r="IY92" i="1"/>
  <c r="DW92" i="1"/>
  <c r="DF92" i="1"/>
  <c r="MW92" i="1"/>
  <c r="KP92" i="1"/>
  <c r="KC92" i="1"/>
  <c r="ED92" i="1"/>
  <c r="DU92" i="1"/>
  <c r="AZ92" i="1"/>
  <c r="NF92" i="1"/>
  <c r="JX92" i="1"/>
  <c r="EA92" i="1"/>
  <c r="DQ92" i="1"/>
  <c r="LT92" i="1"/>
  <c r="JU92" i="1"/>
  <c r="JY92" i="1"/>
  <c r="DV92" i="1"/>
  <c r="MA92" i="1"/>
  <c r="JV92" i="1"/>
  <c r="DT92" i="1"/>
  <c r="MV92" i="1"/>
  <c r="MK92" i="1"/>
  <c r="KN92" i="1"/>
  <c r="JT92" i="1"/>
  <c r="DS92" i="1"/>
  <c r="DE92" i="1"/>
  <c r="NI92" i="1"/>
  <c r="NG92" i="1"/>
  <c r="LQ92" i="1"/>
  <c r="KE92" i="1"/>
  <c r="DZ92" i="1"/>
  <c r="AY92" i="1"/>
  <c r="DP92" i="1"/>
  <c r="KL92" i="1"/>
  <c r="BK92" i="1"/>
  <c r="DL92" i="1"/>
  <c r="KB92" i="1"/>
  <c r="EC92" i="1"/>
  <c r="DD92" i="1"/>
  <c r="NC92" i="1"/>
  <c r="EB92" i="1"/>
  <c r="DC92" i="1"/>
  <c r="DY92" i="1"/>
  <c r="DX92" i="1"/>
  <c r="LU92" i="1"/>
  <c r="KD92" i="1"/>
  <c r="LR92" i="1"/>
  <c r="NF86" i="1"/>
  <c r="MW86" i="1"/>
  <c r="LP86" i="1"/>
  <c r="KC86" i="1"/>
  <c r="JU86" i="1"/>
  <c r="DX86" i="1"/>
  <c r="BK86" i="1"/>
  <c r="NE86" i="1"/>
  <c r="MV86" i="1"/>
  <c r="KJ86" i="1"/>
  <c r="KB86" i="1"/>
  <c r="JT86" i="1"/>
  <c r="LU86" i="1"/>
  <c r="JX86" i="1"/>
  <c r="EC86" i="1"/>
  <c r="DT86" i="1"/>
  <c r="NG86" i="1"/>
  <c r="MK86" i="1"/>
  <c r="LR86" i="1"/>
  <c r="KO86" i="1"/>
  <c r="KE86" i="1"/>
  <c r="IY86" i="1"/>
  <c r="DZ86" i="1"/>
  <c r="DP86" i="1"/>
  <c r="DF86" i="1"/>
  <c r="NC86" i="1"/>
  <c r="KA86" i="1"/>
  <c r="DW86" i="1"/>
  <c r="DD86" i="1"/>
  <c r="LN86" i="1"/>
  <c r="KL86" i="1"/>
  <c r="JZ86" i="1"/>
  <c r="MU86" i="1"/>
  <c r="LV86" i="1"/>
  <c r="JW86" i="1"/>
  <c r="DU86" i="1"/>
  <c r="DE86" i="1"/>
  <c r="ND86" i="1"/>
  <c r="LQ86" i="1"/>
  <c r="ED86" i="1"/>
  <c r="MA86" i="1"/>
  <c r="DY86" i="1"/>
  <c r="DC86" i="1"/>
  <c r="LT86" i="1"/>
  <c r="JH86" i="1"/>
  <c r="DV86" i="1"/>
  <c r="MX86" i="1"/>
  <c r="MJ86" i="1"/>
  <c r="LS86" i="1"/>
  <c r="KD86" i="1"/>
  <c r="DS86" i="1"/>
  <c r="NN86" i="1"/>
  <c r="JY86" i="1"/>
  <c r="DQ86" i="1"/>
  <c r="JV86" i="1"/>
  <c r="DL86" i="1"/>
  <c r="EB86" i="1"/>
  <c r="AZ86" i="1"/>
  <c r="EA86" i="1"/>
  <c r="AY86" i="1"/>
  <c r="NI86" i="1"/>
  <c r="KP86" i="1"/>
  <c r="NH86" i="1"/>
  <c r="KN86" i="1"/>
  <c r="NE95" i="1"/>
  <c r="MV95" i="1"/>
  <c r="NC95" i="1"/>
  <c r="NH95" i="1"/>
  <c r="NG95" i="1"/>
  <c r="MX95" i="1"/>
  <c r="LQ95" i="1"/>
  <c r="MU95" i="1"/>
  <c r="LT95" i="1"/>
  <c r="KE95" i="1"/>
  <c r="JW95" i="1"/>
  <c r="DZ95" i="1"/>
  <c r="DQ95" i="1"/>
  <c r="ND95" i="1"/>
  <c r="LP95" i="1"/>
  <c r="KJ95" i="1"/>
  <c r="KB95" i="1"/>
  <c r="JT95" i="1"/>
  <c r="DW95" i="1"/>
  <c r="DF95" i="1"/>
  <c r="KA95" i="1"/>
  <c r="ED95" i="1"/>
  <c r="DV95" i="1"/>
  <c r="DE95" i="1"/>
  <c r="DX95" i="1"/>
  <c r="AY95" i="1"/>
  <c r="LN95" i="1"/>
  <c r="KP95" i="1"/>
  <c r="KD95" i="1"/>
  <c r="DU95" i="1"/>
  <c r="MJ95" i="1"/>
  <c r="LV95" i="1"/>
  <c r="KL95" i="1"/>
  <c r="JY95" i="1"/>
  <c r="EC95" i="1"/>
  <c r="DP95" i="1"/>
  <c r="JZ95" i="1"/>
  <c r="JH95" i="1"/>
  <c r="EA95" i="1"/>
  <c r="DD95" i="1"/>
  <c r="MA95" i="1"/>
  <c r="JX95" i="1"/>
  <c r="DY95" i="1"/>
  <c r="DC95" i="1"/>
  <c r="KO95" i="1"/>
  <c r="JV95" i="1"/>
  <c r="DT95" i="1"/>
  <c r="LS95" i="1"/>
  <c r="LR95" i="1"/>
  <c r="DL95" i="1"/>
  <c r="BK95" i="1"/>
  <c r="KN95" i="1"/>
  <c r="NN95" i="1"/>
  <c r="MW95" i="1"/>
  <c r="MK95" i="1"/>
  <c r="KC95" i="1"/>
  <c r="JU95" i="1"/>
  <c r="IY95" i="1"/>
  <c r="NI95" i="1"/>
  <c r="EB95" i="1"/>
  <c r="DS95" i="1"/>
  <c r="LU95" i="1"/>
  <c r="NF95" i="1"/>
  <c r="AZ95" i="1"/>
  <c r="UA95" i="1"/>
  <c r="UA84" i="1"/>
  <c r="UA89" i="1"/>
  <c r="UA92" i="1"/>
  <c r="UA85" i="1"/>
  <c r="UA82" i="1"/>
  <c r="UA91" i="1"/>
  <c r="UA80" i="1"/>
  <c r="UA93" i="1"/>
  <c r="UA78" i="1"/>
  <c r="UA94" i="1"/>
  <c r="UA88" i="1"/>
  <c r="UA81" i="1"/>
  <c r="UA98" i="1"/>
  <c r="UA87" i="1"/>
  <c r="UA83" i="1"/>
  <c r="UA97" i="1"/>
  <c r="UA86" i="1"/>
  <c r="NE81" i="1"/>
  <c r="MV81" i="1"/>
  <c r="KJ81" i="1"/>
  <c r="KB81" i="1"/>
  <c r="JT81" i="1"/>
  <c r="DW81" i="1"/>
  <c r="DF81" i="1"/>
  <c r="NN81" i="1"/>
  <c r="NC81" i="1"/>
  <c r="MJ81" i="1"/>
  <c r="LS81" i="1"/>
  <c r="KA81" i="1"/>
  <c r="IY81" i="1"/>
  <c r="EA81" i="1"/>
  <c r="DQ81" i="1"/>
  <c r="DX81" i="1"/>
  <c r="DC81" i="1"/>
  <c r="MA81" i="1"/>
  <c r="LR81" i="1"/>
  <c r="JZ81" i="1"/>
  <c r="JH81" i="1"/>
  <c r="DZ81" i="1"/>
  <c r="DP81" i="1"/>
  <c r="LP81" i="1"/>
  <c r="KP81" i="1"/>
  <c r="DL81" i="1"/>
  <c r="LQ81" i="1"/>
  <c r="JY81" i="1"/>
  <c r="DY81" i="1"/>
  <c r="DE81" i="1"/>
  <c r="DD81" i="1"/>
  <c r="MX81" i="1"/>
  <c r="NI81" i="1"/>
  <c r="JX81" i="1"/>
  <c r="DV81" i="1"/>
  <c r="NH81" i="1"/>
  <c r="KO81" i="1"/>
  <c r="JW81" i="1"/>
  <c r="BK81" i="1"/>
  <c r="NG81" i="1"/>
  <c r="MW81" i="1"/>
  <c r="LV81" i="1"/>
  <c r="LN81" i="1"/>
  <c r="KN81" i="1"/>
  <c r="KE81" i="1"/>
  <c r="JV81" i="1"/>
  <c r="ED81" i="1"/>
  <c r="DU81" i="1"/>
  <c r="AZ81" i="1"/>
  <c r="NF81" i="1"/>
  <c r="MU81" i="1"/>
  <c r="LU81" i="1"/>
  <c r="KD81" i="1"/>
  <c r="JU81" i="1"/>
  <c r="EC81" i="1"/>
  <c r="DT81" i="1"/>
  <c r="AY81" i="1"/>
  <c r="EB81" i="1"/>
  <c r="ND81" i="1"/>
  <c r="LT81" i="1"/>
  <c r="KL81" i="1"/>
  <c r="DS81" i="1"/>
  <c r="KC81" i="1"/>
  <c r="MK81" i="1"/>
  <c r="NH87" i="1"/>
  <c r="LR87" i="1"/>
  <c r="KE87" i="1"/>
  <c r="JW87" i="1"/>
  <c r="DZ87" i="1"/>
  <c r="DQ87" i="1"/>
  <c r="NG87" i="1"/>
  <c r="MX87" i="1"/>
  <c r="LQ87" i="1"/>
  <c r="KL87" i="1"/>
  <c r="KD87" i="1"/>
  <c r="JV87" i="1"/>
  <c r="DY87" i="1"/>
  <c r="DP87" i="1"/>
  <c r="NI87" i="1"/>
  <c r="MW87" i="1"/>
  <c r="LT87" i="1"/>
  <c r="JU87" i="1"/>
  <c r="EC87" i="1"/>
  <c r="DS87" i="1"/>
  <c r="DF87" i="1"/>
  <c r="ND87" i="1"/>
  <c r="MK87" i="1"/>
  <c r="MA87" i="1"/>
  <c r="KN87" i="1"/>
  <c r="KB87" i="1"/>
  <c r="JH87" i="1"/>
  <c r="DX87" i="1"/>
  <c r="DC87" i="1"/>
  <c r="LN87" i="1"/>
  <c r="KJ87" i="1"/>
  <c r="JZ87" i="1"/>
  <c r="DV87" i="1"/>
  <c r="BK87" i="1"/>
  <c r="NN87" i="1"/>
  <c r="LV87" i="1"/>
  <c r="JY87" i="1"/>
  <c r="DU87" i="1"/>
  <c r="AZ87" i="1"/>
  <c r="MU87" i="1"/>
  <c r="LS87" i="1"/>
  <c r="KO87" i="1"/>
  <c r="ED87" i="1"/>
  <c r="AY87" i="1"/>
  <c r="NF87" i="1"/>
  <c r="MJ87" i="1"/>
  <c r="LP87" i="1"/>
  <c r="NE87" i="1"/>
  <c r="NC87" i="1"/>
  <c r="DW87" i="1"/>
  <c r="JX87" i="1"/>
  <c r="LU87" i="1"/>
  <c r="DL87" i="1"/>
  <c r="DE87" i="1"/>
  <c r="KP87" i="1"/>
  <c r="DD87" i="1"/>
  <c r="MV87" i="1"/>
  <c r="KC87" i="1"/>
  <c r="EB87" i="1"/>
  <c r="KA87" i="1"/>
  <c r="JT87" i="1"/>
  <c r="IY87" i="1"/>
  <c r="EA87" i="1"/>
  <c r="DT87" i="1"/>
  <c r="NG97" i="1"/>
  <c r="MX97" i="1"/>
  <c r="LQ97" i="1"/>
  <c r="NE97" i="1"/>
  <c r="MU97" i="1"/>
  <c r="LT97" i="1"/>
  <c r="KE97" i="1"/>
  <c r="JW97" i="1"/>
  <c r="DZ97" i="1"/>
  <c r="DQ97" i="1"/>
  <c r="LP97" i="1"/>
  <c r="KJ97" i="1"/>
  <c r="KB97" i="1"/>
  <c r="JT97" i="1"/>
  <c r="DW97" i="1"/>
  <c r="DF97" i="1"/>
  <c r="ND97" i="1"/>
  <c r="JX97" i="1"/>
  <c r="ED97" i="1"/>
  <c r="DT97" i="1"/>
  <c r="AZ97" i="1"/>
  <c r="NN97" i="1"/>
  <c r="LU97" i="1"/>
  <c r="KP97" i="1"/>
  <c r="JU97" i="1"/>
  <c r="EB97" i="1"/>
  <c r="DP97" i="1"/>
  <c r="DE97" i="1"/>
  <c r="NI97" i="1"/>
  <c r="MW97" i="1"/>
  <c r="KL97" i="1"/>
  <c r="KA97" i="1"/>
  <c r="DX97" i="1"/>
  <c r="DL97" i="1"/>
  <c r="NH97" i="1"/>
  <c r="MV97" i="1"/>
  <c r="MK97" i="1"/>
  <c r="MA97" i="1"/>
  <c r="JZ97" i="1"/>
  <c r="DV97" i="1"/>
  <c r="NF97" i="1"/>
  <c r="KC97" i="1"/>
  <c r="DY97" i="1"/>
  <c r="DC97" i="1"/>
  <c r="NC97" i="1"/>
  <c r="JY97" i="1"/>
  <c r="JH97" i="1"/>
  <c r="DU97" i="1"/>
  <c r="MJ97" i="1"/>
  <c r="LS97" i="1"/>
  <c r="KN97" i="1"/>
  <c r="LR97" i="1"/>
  <c r="BK97" i="1"/>
  <c r="AY97" i="1"/>
  <c r="EC97" i="1"/>
  <c r="LV97" i="1"/>
  <c r="IY97" i="1"/>
  <c r="EA97" i="1"/>
  <c r="KO97" i="1"/>
  <c r="LN97" i="1"/>
  <c r="KD97" i="1"/>
  <c r="DS97" i="1"/>
  <c r="JV97" i="1"/>
  <c r="DD97" i="1"/>
  <c r="EI97" i="1"/>
  <c r="EI98" i="1"/>
  <c r="EI95" i="1"/>
  <c r="EI94" i="1"/>
  <c r="EI92" i="1"/>
  <c r="EI83" i="1"/>
  <c r="EI87" i="1"/>
  <c r="EI85" i="1"/>
  <c r="EI78" i="1"/>
  <c r="EI86" i="1"/>
  <c r="EI80" i="1"/>
  <c r="EI81" i="1"/>
  <c r="EI88" i="1"/>
  <c r="EI84" i="1"/>
  <c r="EI91" i="1"/>
  <c r="EI89" i="1"/>
  <c r="EI82" i="1"/>
  <c r="EI93" i="1"/>
  <c r="NN84" i="1"/>
  <c r="ND84" i="1"/>
  <c r="MU84" i="1"/>
  <c r="LV84" i="1"/>
  <c r="MJ84" i="1"/>
  <c r="LT84" i="1"/>
  <c r="KO84" i="1"/>
  <c r="JY84" i="1"/>
  <c r="KJ84" i="1"/>
  <c r="JZ84" i="1"/>
  <c r="JH84" i="1"/>
  <c r="IY84" i="1"/>
  <c r="EA84" i="1"/>
  <c r="DS84" i="1"/>
  <c r="NH84" i="1"/>
  <c r="MX84" i="1"/>
  <c r="LU84" i="1"/>
  <c r="KP84" i="1"/>
  <c r="KE84" i="1"/>
  <c r="JV84" i="1"/>
  <c r="DX84" i="1"/>
  <c r="BK84" i="1"/>
  <c r="LR84" i="1"/>
  <c r="KD84" i="1"/>
  <c r="DY84" i="1"/>
  <c r="DC84" i="1"/>
  <c r="LQ84" i="1"/>
  <c r="KC84" i="1"/>
  <c r="DW84" i="1"/>
  <c r="DL84" i="1"/>
  <c r="NI84" i="1"/>
  <c r="MW84" i="1"/>
  <c r="LP84" i="1"/>
  <c r="KN84" i="1"/>
  <c r="KB84" i="1"/>
  <c r="DV84" i="1"/>
  <c r="NG84" i="1"/>
  <c r="MV84" i="1"/>
  <c r="MK84" i="1"/>
  <c r="MA84" i="1"/>
  <c r="LN84" i="1"/>
  <c r="KA84" i="1"/>
  <c r="DU84" i="1"/>
  <c r="AZ84" i="1"/>
  <c r="JX84" i="1"/>
  <c r="DP84" i="1"/>
  <c r="LS84" i="1"/>
  <c r="JW84" i="1"/>
  <c r="AY84" i="1"/>
  <c r="NF84" i="1"/>
  <c r="JU84" i="1"/>
  <c r="ED84" i="1"/>
  <c r="NE84" i="1"/>
  <c r="JT84" i="1"/>
  <c r="EC84" i="1"/>
  <c r="DF84" i="1"/>
  <c r="NC84" i="1"/>
  <c r="KL84" i="1"/>
  <c r="EB84" i="1"/>
  <c r="DE84" i="1"/>
  <c r="DZ84" i="1"/>
  <c r="DD84" i="1"/>
  <c r="DT84" i="1"/>
  <c r="DQ84" i="1"/>
  <c r="NG88" i="1"/>
  <c r="MX88" i="1"/>
  <c r="LQ88" i="1"/>
  <c r="KL88" i="1"/>
  <c r="KD88" i="1"/>
  <c r="JV88" i="1"/>
  <c r="DY88" i="1"/>
  <c r="DP88" i="1"/>
  <c r="NF88" i="1"/>
  <c r="MW88" i="1"/>
  <c r="LP88" i="1"/>
  <c r="LT88" i="1"/>
  <c r="JY88" i="1"/>
  <c r="DX88" i="1"/>
  <c r="DE88" i="1"/>
  <c r="NE88" i="1"/>
  <c r="MK88" i="1"/>
  <c r="MA88" i="1"/>
  <c r="JX88" i="1"/>
  <c r="DW88" i="1"/>
  <c r="DL88" i="1"/>
  <c r="ND88" i="1"/>
  <c r="MJ88" i="1"/>
  <c r="LN88" i="1"/>
  <c r="JW88" i="1"/>
  <c r="DV88" i="1"/>
  <c r="NC88" i="1"/>
  <c r="KP88" i="1"/>
  <c r="JU88" i="1"/>
  <c r="LV88" i="1"/>
  <c r="NN88" i="1"/>
  <c r="MU88" i="1"/>
  <c r="EC88" i="1"/>
  <c r="NH88" i="1"/>
  <c r="KC88" i="1"/>
  <c r="DZ88" i="1"/>
  <c r="LU88" i="1"/>
  <c r="KO88" i="1"/>
  <c r="KA88" i="1"/>
  <c r="DT88" i="1"/>
  <c r="DF88" i="1"/>
  <c r="LS88" i="1"/>
  <c r="KN88" i="1"/>
  <c r="JZ88" i="1"/>
  <c r="JH88" i="1"/>
  <c r="DS88" i="1"/>
  <c r="DD88" i="1"/>
  <c r="DQ88" i="1"/>
  <c r="KJ88" i="1"/>
  <c r="MV88" i="1"/>
  <c r="KE88" i="1"/>
  <c r="KB88" i="1"/>
  <c r="ED88" i="1"/>
  <c r="DC88" i="1"/>
  <c r="NI88" i="1"/>
  <c r="LR88" i="1"/>
  <c r="IY88" i="1"/>
  <c r="DU88" i="1"/>
  <c r="EB88" i="1"/>
  <c r="JT88" i="1"/>
  <c r="EA88" i="1"/>
  <c r="AZ88" i="1"/>
  <c r="AY88" i="1"/>
  <c r="BK88" i="1"/>
  <c r="NH98" i="1"/>
  <c r="LR98" i="1"/>
  <c r="KE98" i="1"/>
  <c r="JW98" i="1"/>
  <c r="DZ98" i="1"/>
  <c r="DQ98" i="1"/>
  <c r="NG98" i="1"/>
  <c r="MX98" i="1"/>
  <c r="LQ98" i="1"/>
  <c r="KL98" i="1"/>
  <c r="KD98" i="1"/>
  <c r="JV98" i="1"/>
  <c r="DY98" i="1"/>
  <c r="DP98" i="1"/>
  <c r="NC98" i="1"/>
  <c r="MK98" i="1"/>
  <c r="LU98" i="1"/>
  <c r="LN98" i="1"/>
  <c r="KP98" i="1"/>
  <c r="JZ98" i="1"/>
  <c r="EC98" i="1"/>
  <c r="DU98" i="1"/>
  <c r="DL98" i="1"/>
  <c r="DD98" i="1"/>
  <c r="AY98" i="1"/>
  <c r="NN98" i="1"/>
  <c r="LT98" i="1"/>
  <c r="JY98" i="1"/>
  <c r="DS98" i="1"/>
  <c r="DE98" i="1"/>
  <c r="LS98" i="1"/>
  <c r="KJ98" i="1"/>
  <c r="JX98" i="1"/>
  <c r="MW98" i="1"/>
  <c r="LP98" i="1"/>
  <c r="JU98" i="1"/>
  <c r="EB98" i="1"/>
  <c r="NI98" i="1"/>
  <c r="MV98" i="1"/>
  <c r="NE98" i="1"/>
  <c r="MJ98" i="1"/>
  <c r="KC98" i="1"/>
  <c r="DW98" i="1"/>
  <c r="JT98" i="1"/>
  <c r="MA98" i="1"/>
  <c r="KO98" i="1"/>
  <c r="IY98" i="1"/>
  <c r="DX98" i="1"/>
  <c r="DC98" i="1"/>
  <c r="AZ98" i="1"/>
  <c r="NF98" i="1"/>
  <c r="KB98" i="1"/>
  <c r="JH98" i="1"/>
  <c r="DV98" i="1"/>
  <c r="LV98" i="1"/>
  <c r="ED98" i="1"/>
  <c r="MU98" i="1"/>
  <c r="KN98" i="1"/>
  <c r="EA98" i="1"/>
  <c r="ND98" i="1"/>
  <c r="DF98" i="1"/>
  <c r="BK98" i="1"/>
  <c r="KA98" i="1"/>
  <c r="DT98" i="1"/>
  <c r="TW93" i="1"/>
  <c r="TW78" i="1"/>
  <c r="TW92" i="1"/>
  <c r="TW80" i="1"/>
  <c r="TW85" i="1"/>
  <c r="TW88" i="1"/>
  <c r="TW84" i="1"/>
  <c r="TW91" i="1"/>
  <c r="TW82" i="1"/>
  <c r="TW98" i="1"/>
  <c r="TW89" i="1"/>
  <c r="TW81" i="1"/>
  <c r="TW97" i="1"/>
  <c r="TW95" i="1"/>
  <c r="TW87" i="1"/>
  <c r="TW86" i="1"/>
  <c r="TW94" i="1"/>
  <c r="TW83" i="1"/>
  <c r="UB97" i="1"/>
  <c r="UB88" i="1"/>
  <c r="UB93" i="1"/>
  <c r="UB86" i="1"/>
  <c r="UB98" i="1"/>
  <c r="UB94" i="1"/>
  <c r="UB83" i="1"/>
  <c r="UB85" i="1"/>
  <c r="UB92" i="1"/>
  <c r="UB81" i="1"/>
  <c r="UB89" i="1"/>
  <c r="UB84" i="1"/>
  <c r="UB91" i="1"/>
  <c r="UB82" i="1"/>
  <c r="UB95" i="1"/>
  <c r="UB87" i="1"/>
  <c r="UB78" i="1"/>
  <c r="UB80" i="1"/>
  <c r="NN80" i="1"/>
  <c r="ND80" i="1"/>
  <c r="MU80" i="1"/>
  <c r="LV80" i="1"/>
  <c r="KA80" i="1"/>
  <c r="ED80" i="1"/>
  <c r="DV80" i="1"/>
  <c r="DE80" i="1"/>
  <c r="NI80" i="1"/>
  <c r="KN80" i="1"/>
  <c r="KE80" i="1"/>
  <c r="JV80" i="1"/>
  <c r="DW80" i="1"/>
  <c r="DL80" i="1"/>
  <c r="DC80" i="1"/>
  <c r="MV80" i="1"/>
  <c r="DS80" i="1"/>
  <c r="NH80" i="1"/>
  <c r="MX80" i="1"/>
  <c r="LN80" i="1"/>
  <c r="KD80" i="1"/>
  <c r="JU80" i="1"/>
  <c r="DU80" i="1"/>
  <c r="BK80" i="1"/>
  <c r="MK80" i="1"/>
  <c r="LT80" i="1"/>
  <c r="KB80" i="1"/>
  <c r="EB80" i="1"/>
  <c r="NG80" i="1"/>
  <c r="MW80" i="1"/>
  <c r="LU80" i="1"/>
  <c r="KL80" i="1"/>
  <c r="KC80" i="1"/>
  <c r="JT80" i="1"/>
  <c r="EC80" i="1"/>
  <c r="DT80" i="1"/>
  <c r="AZ80" i="1"/>
  <c r="NF80" i="1"/>
  <c r="AY80" i="1"/>
  <c r="NC80" i="1"/>
  <c r="MA80" i="1"/>
  <c r="LR80" i="1"/>
  <c r="JY80" i="1"/>
  <c r="DZ80" i="1"/>
  <c r="DP80" i="1"/>
  <c r="LQ80" i="1"/>
  <c r="LP80" i="1"/>
  <c r="IY80" i="1"/>
  <c r="KJ80" i="1"/>
  <c r="JZ80" i="1"/>
  <c r="JH80" i="1"/>
  <c r="DF80" i="1"/>
  <c r="NE80" i="1"/>
  <c r="JX80" i="1"/>
  <c r="EA80" i="1"/>
  <c r="DD80" i="1"/>
  <c r="JW80" i="1"/>
  <c r="DY80" i="1"/>
  <c r="LS80" i="1"/>
  <c r="KP80" i="1"/>
  <c r="DX80" i="1"/>
  <c r="MJ80" i="1"/>
  <c r="KO80" i="1"/>
  <c r="DQ80" i="1"/>
  <c r="NI89" i="1"/>
  <c r="MA89" i="1"/>
  <c r="LS89" i="1"/>
  <c r="KN89" i="1"/>
  <c r="JX89" i="1"/>
  <c r="JH89" i="1"/>
  <c r="IY89" i="1"/>
  <c r="EA89" i="1"/>
  <c r="DS89" i="1"/>
  <c r="NH89" i="1"/>
  <c r="LR89" i="1"/>
  <c r="KE89" i="1"/>
  <c r="JW89" i="1"/>
  <c r="DZ89" i="1"/>
  <c r="DQ89" i="1"/>
  <c r="NG89" i="1"/>
  <c r="MX89" i="1"/>
  <c r="LQ89" i="1"/>
  <c r="KL89" i="1"/>
  <c r="KD89" i="1"/>
  <c r="JV89" i="1"/>
  <c r="DY89" i="1"/>
  <c r="DP89" i="1"/>
  <c r="MW89" i="1"/>
  <c r="JU89" i="1"/>
  <c r="DX89" i="1"/>
  <c r="DL89" i="1"/>
  <c r="NF89" i="1"/>
  <c r="MV89" i="1"/>
  <c r="ND89" i="1"/>
  <c r="MK89" i="1"/>
  <c r="KC89" i="1"/>
  <c r="DU89" i="1"/>
  <c r="DF89" i="1"/>
  <c r="BK89" i="1"/>
  <c r="NE89" i="1"/>
  <c r="LP89" i="1"/>
  <c r="KP89" i="1"/>
  <c r="JZ89" i="1"/>
  <c r="NC89" i="1"/>
  <c r="KO89" i="1"/>
  <c r="JY89" i="1"/>
  <c r="ED89" i="1"/>
  <c r="LN89" i="1"/>
  <c r="JT89" i="1"/>
  <c r="EC89" i="1"/>
  <c r="KJ89" i="1"/>
  <c r="EB89" i="1"/>
  <c r="DW89" i="1"/>
  <c r="DE89" i="1"/>
  <c r="MU89" i="1"/>
  <c r="LU89" i="1"/>
  <c r="DC89" i="1"/>
  <c r="MJ89" i="1"/>
  <c r="LT89" i="1"/>
  <c r="NN89" i="1"/>
  <c r="KB89" i="1"/>
  <c r="AY89" i="1"/>
  <c r="KA89" i="1"/>
  <c r="DV89" i="1"/>
  <c r="LV89" i="1"/>
  <c r="AZ89" i="1"/>
  <c r="DT89" i="1"/>
  <c r="DD89" i="1"/>
  <c r="TY98" i="1"/>
  <c r="TY86" i="1"/>
  <c r="TY78" i="1"/>
  <c r="TY88" i="1"/>
  <c r="TY95" i="1"/>
  <c r="TY84" i="1"/>
  <c r="TY94" i="1"/>
  <c r="TY87" i="1"/>
  <c r="TY93" i="1"/>
  <c r="TY82" i="1"/>
  <c r="TY92" i="1"/>
  <c r="TY80" i="1"/>
  <c r="TY83" i="1"/>
  <c r="TY89" i="1"/>
  <c r="TY81" i="1"/>
  <c r="TY97" i="1"/>
  <c r="TY91" i="1"/>
  <c r="TY85" i="1"/>
  <c r="TZ98" i="1"/>
  <c r="TZ89" i="1"/>
  <c r="TZ78" i="1"/>
  <c r="TZ83" i="1"/>
  <c r="TZ97" i="1"/>
  <c r="TZ85" i="1"/>
  <c r="TZ86" i="1"/>
  <c r="TZ95" i="1"/>
  <c r="TZ88" i="1"/>
  <c r="TZ94" i="1"/>
  <c r="TZ84" i="1"/>
  <c r="TZ91" i="1"/>
  <c r="TZ80" i="1"/>
  <c r="TZ93" i="1"/>
  <c r="TZ92" i="1"/>
  <c r="TZ81" i="1"/>
  <c r="TZ87" i="1"/>
  <c r="TZ82" i="1"/>
  <c r="NJ59" i="1"/>
  <c r="NK59" i="1"/>
  <c r="NE78" i="1"/>
  <c r="MV78" i="1"/>
  <c r="KJ78" i="1"/>
  <c r="KB78" i="1"/>
  <c r="JT78" i="1"/>
  <c r="DW78" i="1"/>
  <c r="DF78" i="1"/>
  <c r="BK78" i="1"/>
  <c r="DD78" i="1"/>
  <c r="EB78" i="1"/>
  <c r="DC78" i="1"/>
  <c r="NN78" i="1"/>
  <c r="ND78" i="1"/>
  <c r="MU78" i="1"/>
  <c r="LV78" i="1"/>
  <c r="KA78" i="1"/>
  <c r="ED78" i="1"/>
  <c r="DV78" i="1"/>
  <c r="DE78" i="1"/>
  <c r="DU78" i="1"/>
  <c r="AZ78" i="1"/>
  <c r="MJ78" i="1"/>
  <c r="LT78" i="1"/>
  <c r="JY78" i="1"/>
  <c r="AY78" i="1"/>
  <c r="NC78" i="1"/>
  <c r="MK78" i="1"/>
  <c r="LU78" i="1"/>
  <c r="LN78" i="1"/>
  <c r="KP78" i="1"/>
  <c r="JZ78" i="1"/>
  <c r="EC78" i="1"/>
  <c r="DL78" i="1"/>
  <c r="KO78" i="1"/>
  <c r="DT78" i="1"/>
  <c r="NH78" i="1"/>
  <c r="LR78" i="1"/>
  <c r="KE78" i="1"/>
  <c r="JW78" i="1"/>
  <c r="DZ78" i="1"/>
  <c r="DQ78" i="1"/>
  <c r="MX78" i="1"/>
  <c r="MA78" i="1"/>
  <c r="JV78" i="1"/>
  <c r="DX78" i="1"/>
  <c r="MW78" i="1"/>
  <c r="KN78" i="1"/>
  <c r="JU78" i="1"/>
  <c r="DS78" i="1"/>
  <c r="KL78" i="1"/>
  <c r="NF78" i="1"/>
  <c r="LP78" i="1"/>
  <c r="KD78" i="1"/>
  <c r="NI78" i="1"/>
  <c r="DP78" i="1"/>
  <c r="JX78" i="1"/>
  <c r="NG78" i="1"/>
  <c r="LS78" i="1"/>
  <c r="LQ78" i="1"/>
  <c r="JH78" i="1"/>
  <c r="DY78" i="1"/>
  <c r="KC78" i="1"/>
  <c r="IY78" i="1"/>
  <c r="EA78" i="1"/>
  <c r="NN91" i="1"/>
  <c r="NC91" i="1"/>
  <c r="MK91" i="1"/>
  <c r="LU91" i="1"/>
  <c r="LN91" i="1"/>
  <c r="KP91" i="1"/>
  <c r="JZ91" i="1"/>
  <c r="ND91" i="1"/>
  <c r="MJ91" i="1"/>
  <c r="LS91" i="1"/>
  <c r="KJ91" i="1"/>
  <c r="KA91" i="1"/>
  <c r="EC91" i="1"/>
  <c r="DU91" i="1"/>
  <c r="DL91" i="1"/>
  <c r="DD91" i="1"/>
  <c r="AY91" i="1"/>
  <c r="MA91" i="1"/>
  <c r="LR91" i="1"/>
  <c r="JY91" i="1"/>
  <c r="EB91" i="1"/>
  <c r="DT91" i="1"/>
  <c r="DC91" i="1"/>
  <c r="LQ91" i="1"/>
  <c r="JX91" i="1"/>
  <c r="JH91" i="1"/>
  <c r="IY91" i="1"/>
  <c r="EA91" i="1"/>
  <c r="DS91" i="1"/>
  <c r="LP91" i="1"/>
  <c r="KD91" i="1"/>
  <c r="NI91" i="1"/>
  <c r="MX91" i="1"/>
  <c r="KO91" i="1"/>
  <c r="KC91" i="1"/>
  <c r="DW91" i="1"/>
  <c r="NH91" i="1"/>
  <c r="MW91" i="1"/>
  <c r="KN91" i="1"/>
  <c r="KB91" i="1"/>
  <c r="DV91" i="1"/>
  <c r="NF91" i="1"/>
  <c r="MU91" i="1"/>
  <c r="KL91" i="1"/>
  <c r="JV91" i="1"/>
  <c r="DP91" i="1"/>
  <c r="DE91" i="1"/>
  <c r="NE91" i="1"/>
  <c r="JU91" i="1"/>
  <c r="ED91" i="1"/>
  <c r="LV91" i="1"/>
  <c r="DF91" i="1"/>
  <c r="LT91" i="1"/>
  <c r="DZ91" i="1"/>
  <c r="MV91" i="1"/>
  <c r="DY91" i="1"/>
  <c r="DX91" i="1"/>
  <c r="DQ91" i="1"/>
  <c r="BK91" i="1"/>
  <c r="AZ91" i="1"/>
  <c r="KE91" i="1"/>
  <c r="NG91" i="1"/>
  <c r="JT91" i="1"/>
  <c r="JW91" i="1"/>
  <c r="TX93" i="1"/>
  <c r="TX82" i="1"/>
  <c r="TX92" i="1"/>
  <c r="TX85" i="1"/>
  <c r="TX95" i="1"/>
  <c r="TX91" i="1"/>
  <c r="TX80" i="1"/>
  <c r="TX89" i="1"/>
  <c r="TX84" i="1"/>
  <c r="TX97" i="1"/>
  <c r="TX88" i="1"/>
  <c r="TX81" i="1"/>
  <c r="TX87" i="1"/>
  <c r="TX98" i="1"/>
  <c r="TX86" i="1"/>
  <c r="TX78" i="1"/>
  <c r="TX94" i="1"/>
  <c r="TX83" i="1"/>
  <c r="DQ102" i="1"/>
  <c r="NK102" i="1"/>
  <c r="NF82" i="1"/>
  <c r="MW82" i="1"/>
  <c r="LP82" i="1"/>
  <c r="KC82" i="1"/>
  <c r="JU82" i="1"/>
  <c r="DX82" i="1"/>
  <c r="BK82" i="1"/>
  <c r="NE82" i="1"/>
  <c r="MV82" i="1"/>
  <c r="KJ82" i="1"/>
  <c r="KB82" i="1"/>
  <c r="JT82" i="1"/>
  <c r="NH82" i="1"/>
  <c r="MU82" i="1"/>
  <c r="LS82" i="1"/>
  <c r="KP82" i="1"/>
  <c r="JV82" i="1"/>
  <c r="DW82" i="1"/>
  <c r="DD82" i="1"/>
  <c r="NG82" i="1"/>
  <c r="MK82" i="1"/>
  <c r="LR82" i="1"/>
  <c r="KO82" i="1"/>
  <c r="KE82" i="1"/>
  <c r="IY82" i="1"/>
  <c r="DV82" i="1"/>
  <c r="DL82" i="1"/>
  <c r="DC82" i="1"/>
  <c r="AZ82" i="1"/>
  <c r="ND82" i="1"/>
  <c r="MJ82" i="1"/>
  <c r="MA82" i="1"/>
  <c r="LQ82" i="1"/>
  <c r="KN82" i="1"/>
  <c r="KD82" i="1"/>
  <c r="JH82" i="1"/>
  <c r="ED82" i="1"/>
  <c r="DU82" i="1"/>
  <c r="AY82" i="1"/>
  <c r="NC82" i="1"/>
  <c r="KA82" i="1"/>
  <c r="EC82" i="1"/>
  <c r="DT82" i="1"/>
  <c r="NN82" i="1"/>
  <c r="LN82" i="1"/>
  <c r="KL82" i="1"/>
  <c r="JZ82" i="1"/>
  <c r="EB82" i="1"/>
  <c r="DS82" i="1"/>
  <c r="LV82" i="1"/>
  <c r="JY82" i="1"/>
  <c r="EA82" i="1"/>
  <c r="DQ82" i="1"/>
  <c r="LU82" i="1"/>
  <c r="JX82" i="1"/>
  <c r="DZ82" i="1"/>
  <c r="DP82" i="1"/>
  <c r="DF82" i="1"/>
  <c r="NI82" i="1"/>
  <c r="LT82" i="1"/>
  <c r="DY82" i="1"/>
  <c r="JW82" i="1"/>
  <c r="DE82" i="1"/>
  <c r="MX82" i="1"/>
  <c r="NE93" i="1"/>
  <c r="MV93" i="1"/>
  <c r="KJ93" i="1"/>
  <c r="KB93" i="1"/>
  <c r="JT93" i="1"/>
  <c r="DW93" i="1"/>
  <c r="DF93" i="1"/>
  <c r="ND93" i="1"/>
  <c r="MK93" i="1"/>
  <c r="LT93" i="1"/>
  <c r="KL93" i="1"/>
  <c r="KC93" i="1"/>
  <c r="EB93" i="1"/>
  <c r="DS93" i="1"/>
  <c r="NN93" i="1"/>
  <c r="NC93" i="1"/>
  <c r="MJ93" i="1"/>
  <c r="LS93" i="1"/>
  <c r="KA93" i="1"/>
  <c r="IY93" i="1"/>
  <c r="EA93" i="1"/>
  <c r="DQ93" i="1"/>
  <c r="MA93" i="1"/>
  <c r="LR93" i="1"/>
  <c r="JZ93" i="1"/>
  <c r="JH93" i="1"/>
  <c r="DZ93" i="1"/>
  <c r="DP93" i="1"/>
  <c r="NH93" i="1"/>
  <c r="MX93" i="1"/>
  <c r="KO93" i="1"/>
  <c r="JW93" i="1"/>
  <c r="DV93" i="1"/>
  <c r="DL93" i="1"/>
  <c r="DC93" i="1"/>
  <c r="BK93" i="1"/>
  <c r="MU93" i="1"/>
  <c r="KE93" i="1"/>
  <c r="ED93" i="1"/>
  <c r="NI93" i="1"/>
  <c r="LV93" i="1"/>
  <c r="KD93" i="1"/>
  <c r="EC93" i="1"/>
  <c r="NF93" i="1"/>
  <c r="LQ93" i="1"/>
  <c r="KP93" i="1"/>
  <c r="JX93" i="1"/>
  <c r="DX93" i="1"/>
  <c r="DD93" i="1"/>
  <c r="AZ93" i="1"/>
  <c r="LN93" i="1"/>
  <c r="JU93" i="1"/>
  <c r="DT93" i="1"/>
  <c r="NG93" i="1"/>
  <c r="JV93" i="1"/>
  <c r="DE93" i="1"/>
  <c r="LU93" i="1"/>
  <c r="LP93" i="1"/>
  <c r="KN93" i="1"/>
  <c r="DY93" i="1"/>
  <c r="MW93" i="1"/>
  <c r="DU93" i="1"/>
  <c r="JY93" i="1"/>
  <c r="AY93" i="1"/>
  <c r="NH83" i="1"/>
  <c r="LR83" i="1"/>
  <c r="KE83" i="1"/>
  <c r="JW83" i="1"/>
  <c r="DZ83" i="1"/>
  <c r="DQ83" i="1"/>
  <c r="NE83" i="1"/>
  <c r="MV83" i="1"/>
  <c r="NC83" i="1"/>
  <c r="MJ83" i="1"/>
  <c r="MA83" i="1"/>
  <c r="LQ83" i="1"/>
  <c r="JZ83" i="1"/>
  <c r="NN83" i="1"/>
  <c r="LP83" i="1"/>
  <c r="JY83" i="1"/>
  <c r="DY83" i="1"/>
  <c r="DF83" i="1"/>
  <c r="KP83" i="1"/>
  <c r="JX83" i="1"/>
  <c r="DX83" i="1"/>
  <c r="DE83" i="1"/>
  <c r="MX83" i="1"/>
  <c r="KL83" i="1"/>
  <c r="JV83" i="1"/>
  <c r="DU83" i="1"/>
  <c r="NI83" i="1"/>
  <c r="MW83" i="1"/>
  <c r="JU83" i="1"/>
  <c r="IY83" i="1"/>
  <c r="DT83" i="1"/>
  <c r="NG83" i="1"/>
  <c r="MU83" i="1"/>
  <c r="LV83" i="1"/>
  <c r="KJ83" i="1"/>
  <c r="JT83" i="1"/>
  <c r="JH83" i="1"/>
  <c r="ED83" i="1"/>
  <c r="DS83" i="1"/>
  <c r="DD83" i="1"/>
  <c r="BK83" i="1"/>
  <c r="NF83" i="1"/>
  <c r="MK83" i="1"/>
  <c r="LU83" i="1"/>
  <c r="EC83" i="1"/>
  <c r="DP83" i="1"/>
  <c r="DC83" i="1"/>
  <c r="AZ83" i="1"/>
  <c r="ND83" i="1"/>
  <c r="LT83" i="1"/>
  <c r="KD83" i="1"/>
  <c r="EB83" i="1"/>
  <c r="AY83" i="1"/>
  <c r="LS83" i="1"/>
  <c r="KC83" i="1"/>
  <c r="EA83" i="1"/>
  <c r="DL83" i="1"/>
  <c r="KO83" i="1"/>
  <c r="KB83" i="1"/>
  <c r="DW83" i="1"/>
  <c r="KA83" i="1"/>
  <c r="LN83" i="1"/>
  <c r="DV83" i="1"/>
  <c r="KN83" i="1"/>
  <c r="NN94" i="1"/>
  <c r="ND94" i="1"/>
  <c r="MU94" i="1"/>
  <c r="LV94" i="1"/>
  <c r="KA94" i="1"/>
  <c r="NG94" i="1"/>
  <c r="MW94" i="1"/>
  <c r="LU94" i="1"/>
  <c r="NF94" i="1"/>
  <c r="MV94" i="1"/>
  <c r="MK94" i="1"/>
  <c r="LT94" i="1"/>
  <c r="KB94" i="1"/>
  <c r="DX94" i="1"/>
  <c r="BK94" i="1"/>
  <c r="NE94" i="1"/>
  <c r="MJ94" i="1"/>
  <c r="LS94" i="1"/>
  <c r="KJ94" i="1"/>
  <c r="JZ94" i="1"/>
  <c r="JH94" i="1"/>
  <c r="IY94" i="1"/>
  <c r="DW94" i="1"/>
  <c r="DF94" i="1"/>
  <c r="LQ94" i="1"/>
  <c r="KP94" i="1"/>
  <c r="JX94" i="1"/>
  <c r="LP94" i="1"/>
  <c r="KO94" i="1"/>
  <c r="JW94" i="1"/>
  <c r="EB94" i="1"/>
  <c r="DT94" i="1"/>
  <c r="DC94" i="1"/>
  <c r="KD94" i="1"/>
  <c r="DS94" i="1"/>
  <c r="DE94" i="1"/>
  <c r="MA94" i="1"/>
  <c r="KC94" i="1"/>
  <c r="ED94" i="1"/>
  <c r="DQ94" i="1"/>
  <c r="DD94" i="1"/>
  <c r="AZ94" i="1"/>
  <c r="JY94" i="1"/>
  <c r="EC94" i="1"/>
  <c r="DP94" i="1"/>
  <c r="AY94" i="1"/>
  <c r="MX94" i="1"/>
  <c r="KN94" i="1"/>
  <c r="JV94" i="1"/>
  <c r="EA94" i="1"/>
  <c r="NI94" i="1"/>
  <c r="KL94" i="1"/>
  <c r="JT94" i="1"/>
  <c r="DY94" i="1"/>
  <c r="DU94" i="1"/>
  <c r="DL94" i="1"/>
  <c r="NC94" i="1"/>
  <c r="LR94" i="1"/>
  <c r="KE94" i="1"/>
  <c r="DZ94" i="1"/>
  <c r="JU94" i="1"/>
  <c r="DV94" i="1"/>
  <c r="LN94" i="1"/>
  <c r="NH94" i="1"/>
  <c r="DE102" i="1"/>
  <c r="EB102" i="1"/>
  <c r="KP102" i="1"/>
  <c r="JT102" i="1"/>
  <c r="KE102" i="1"/>
  <c r="BK102" i="1"/>
  <c r="NJ102" i="1"/>
  <c r="LN68" i="1"/>
  <c r="LN77" i="1"/>
  <c r="MK102" i="1"/>
  <c r="ED102" i="1"/>
  <c r="KO102" i="1"/>
  <c r="NL54" i="1"/>
  <c r="LN71" i="1"/>
  <c r="MU102" i="1"/>
  <c r="NI102" i="1"/>
  <c r="KD102" i="1"/>
  <c r="DX102" i="1"/>
  <c r="KL102" i="1"/>
  <c r="NH63" i="1"/>
  <c r="LN70" i="1"/>
  <c r="LN76" i="1"/>
  <c r="DL102" i="1"/>
  <c r="LS102" i="1"/>
  <c r="LN75" i="1"/>
  <c r="JY102" i="1"/>
  <c r="DY102" i="1"/>
  <c r="JU102" i="1"/>
  <c r="LN67" i="1"/>
  <c r="DU102" i="1"/>
  <c r="LN65" i="1"/>
  <c r="LN69" i="1"/>
  <c r="LN73" i="1"/>
  <c r="MJ102" i="1"/>
  <c r="DD102" i="1"/>
  <c r="EA102" i="1"/>
  <c r="JW102" i="1"/>
  <c r="LN66" i="1"/>
  <c r="LN72" i="1"/>
  <c r="LR102" i="1"/>
  <c r="DF102" i="1"/>
  <c r="LN64" i="1"/>
  <c r="LU102" i="1"/>
  <c r="LT102" i="1"/>
  <c r="MX102" i="1"/>
  <c r="LV102" i="1"/>
  <c r="LP102" i="1"/>
  <c r="NN102" i="1"/>
  <c r="ND102" i="1"/>
  <c r="MW102" i="1"/>
  <c r="LN63" i="1"/>
  <c r="EI102" i="1"/>
  <c r="EI64" i="1"/>
  <c r="NF64" i="1"/>
  <c r="MW64" i="1"/>
  <c r="LP64" i="1"/>
  <c r="NE64" i="1"/>
  <c r="MV64" i="1"/>
  <c r="KA64" i="1"/>
  <c r="ED64" i="1"/>
  <c r="DV64" i="1"/>
  <c r="DE64" i="1"/>
  <c r="LV64" i="1"/>
  <c r="KP64" i="1"/>
  <c r="JZ64" i="1"/>
  <c r="EC64" i="1"/>
  <c r="DU64" i="1"/>
  <c r="DD64" i="1"/>
  <c r="ND64" i="1"/>
  <c r="MU64" i="1"/>
  <c r="MJ64" i="1"/>
  <c r="LT64" i="1"/>
  <c r="KN64" i="1"/>
  <c r="JX64" i="1"/>
  <c r="JH64" i="1"/>
  <c r="IY64" i="1"/>
  <c r="EA64" i="1"/>
  <c r="DS64" i="1"/>
  <c r="NI64" i="1"/>
  <c r="NN64" i="1"/>
  <c r="KJ64" i="1"/>
  <c r="JV64" i="1"/>
  <c r="EB64" i="1"/>
  <c r="NH64" i="1"/>
  <c r="JU64" i="1"/>
  <c r="DZ64" i="1"/>
  <c r="LQ64" i="1"/>
  <c r="AZ64" i="1"/>
  <c r="NG64" i="1"/>
  <c r="LU64" i="1"/>
  <c r="KE64" i="1"/>
  <c r="JT64" i="1"/>
  <c r="DY64" i="1"/>
  <c r="DL64" i="1"/>
  <c r="BK64" i="1"/>
  <c r="KB64" i="1"/>
  <c r="DT64" i="1"/>
  <c r="KL64" i="1"/>
  <c r="JY64" i="1"/>
  <c r="DQ64" i="1"/>
  <c r="MA64" i="1"/>
  <c r="JW64" i="1"/>
  <c r="DF64" i="1"/>
  <c r="DC64" i="1"/>
  <c r="NC64" i="1"/>
  <c r="LS64" i="1"/>
  <c r="KD64" i="1"/>
  <c r="DX64" i="1"/>
  <c r="DW64" i="1"/>
  <c r="AY64" i="1"/>
  <c r="MK64" i="1"/>
  <c r="LR64" i="1"/>
  <c r="KO64" i="1"/>
  <c r="KC64" i="1"/>
  <c r="MX64" i="1"/>
  <c r="DP64" i="1"/>
  <c r="UA102" i="1"/>
  <c r="UA64" i="1"/>
  <c r="TW102" i="1"/>
  <c r="TW64" i="1"/>
  <c r="UB102" i="1"/>
  <c r="UB64" i="1"/>
  <c r="TY102" i="1"/>
  <c r="TY64" i="1"/>
  <c r="TZ102" i="1"/>
  <c r="TZ64" i="1"/>
  <c r="NC102" i="1"/>
  <c r="NM102" i="1"/>
  <c r="TX102" i="1"/>
  <c r="TX64" i="1"/>
  <c r="MV102" i="1"/>
  <c r="NE102" i="1"/>
  <c r="NH102" i="1"/>
  <c r="DP102" i="1"/>
  <c r="NG102" i="1"/>
  <c r="KN102" i="1"/>
  <c r="DS102" i="1"/>
  <c r="DW102" i="1"/>
  <c r="DC102" i="1"/>
  <c r="JV102" i="1"/>
  <c r="JZ102" i="1"/>
  <c r="MA102" i="1"/>
  <c r="IY102" i="1"/>
  <c r="DV102" i="1"/>
  <c r="DT102" i="1"/>
  <c r="DZ102" i="1"/>
  <c r="JH102" i="1"/>
  <c r="KB102" i="1"/>
  <c r="KA102" i="1"/>
  <c r="KC102" i="1"/>
  <c r="KJ102" i="1"/>
  <c r="TY76" i="1"/>
  <c r="TY75" i="1"/>
  <c r="TY73" i="1"/>
  <c r="TY77" i="1"/>
  <c r="TX77" i="1"/>
  <c r="TX76" i="1"/>
  <c r="TX75" i="1"/>
  <c r="TX73" i="1"/>
  <c r="NE76" i="1"/>
  <c r="MV76" i="1"/>
  <c r="KJ76" i="1"/>
  <c r="KB76" i="1"/>
  <c r="JT76" i="1"/>
  <c r="DW76" i="1"/>
  <c r="DF76" i="1"/>
  <c r="ND76" i="1"/>
  <c r="MU76" i="1"/>
  <c r="LV76" i="1"/>
  <c r="KA76" i="1"/>
  <c r="ED76" i="1"/>
  <c r="DV76" i="1"/>
  <c r="DE76" i="1"/>
  <c r="MJ76" i="1"/>
  <c r="LT76" i="1"/>
  <c r="KO76" i="1"/>
  <c r="JY76" i="1"/>
  <c r="NF76" i="1"/>
  <c r="KP76" i="1"/>
  <c r="KD76" i="1"/>
  <c r="DY76" i="1"/>
  <c r="DL76" i="1"/>
  <c r="NC76" i="1"/>
  <c r="KN76" i="1"/>
  <c r="KC76" i="1"/>
  <c r="DX76" i="1"/>
  <c r="JZ76" i="1"/>
  <c r="DU76" i="1"/>
  <c r="LU76" i="1"/>
  <c r="KL76" i="1"/>
  <c r="JX76" i="1"/>
  <c r="DT76" i="1"/>
  <c r="BK76" i="1"/>
  <c r="NI76" i="1"/>
  <c r="MX76" i="1"/>
  <c r="LR76" i="1"/>
  <c r="JV76" i="1"/>
  <c r="EB76" i="1"/>
  <c r="DQ76" i="1"/>
  <c r="AZ76" i="1"/>
  <c r="LP76" i="1"/>
  <c r="DP76" i="1"/>
  <c r="NN76" i="1"/>
  <c r="IY76" i="1"/>
  <c r="NH76" i="1"/>
  <c r="NG76" i="1"/>
  <c r="JH76" i="1"/>
  <c r="DD76" i="1"/>
  <c r="KE76" i="1"/>
  <c r="EC76" i="1"/>
  <c r="DC76" i="1"/>
  <c r="MW76" i="1"/>
  <c r="MK76" i="1"/>
  <c r="DS76" i="1"/>
  <c r="AY76" i="1"/>
  <c r="JW76" i="1"/>
  <c r="JU76" i="1"/>
  <c r="EA76" i="1"/>
  <c r="LS76" i="1"/>
  <c r="LQ76" i="1"/>
  <c r="MA76" i="1"/>
  <c r="DZ76" i="1"/>
  <c r="NN73" i="1"/>
  <c r="NC73" i="1"/>
  <c r="MK73" i="1"/>
  <c r="LU73" i="1"/>
  <c r="KO73" i="1"/>
  <c r="JY73" i="1"/>
  <c r="EB73" i="1"/>
  <c r="DT73" i="1"/>
  <c r="DC73" i="1"/>
  <c r="AY73" i="1"/>
  <c r="ED73" i="1"/>
  <c r="MJ73" i="1"/>
  <c r="LT73" i="1"/>
  <c r="KN73" i="1"/>
  <c r="JX73" i="1"/>
  <c r="JH73" i="1"/>
  <c r="IY73" i="1"/>
  <c r="EA73" i="1"/>
  <c r="DS73" i="1"/>
  <c r="NE73" i="1"/>
  <c r="DE73" i="1"/>
  <c r="ND73" i="1"/>
  <c r="JZ73" i="1"/>
  <c r="NI73" i="1"/>
  <c r="MA73" i="1"/>
  <c r="LS73" i="1"/>
  <c r="KE73" i="1"/>
  <c r="JW73" i="1"/>
  <c r="DZ73" i="1"/>
  <c r="DQ73" i="1"/>
  <c r="MU73" i="1"/>
  <c r="LV73" i="1"/>
  <c r="KP73" i="1"/>
  <c r="NH73" i="1"/>
  <c r="LR73" i="1"/>
  <c r="KL73" i="1"/>
  <c r="KD73" i="1"/>
  <c r="JV73" i="1"/>
  <c r="DY73" i="1"/>
  <c r="DP73" i="1"/>
  <c r="MV73" i="1"/>
  <c r="KA73" i="1"/>
  <c r="DV73" i="1"/>
  <c r="NG73" i="1"/>
  <c r="MX73" i="1"/>
  <c r="LQ73" i="1"/>
  <c r="KC73" i="1"/>
  <c r="JU73" i="1"/>
  <c r="DX73" i="1"/>
  <c r="NF73" i="1"/>
  <c r="MW73" i="1"/>
  <c r="LP73" i="1"/>
  <c r="KJ73" i="1"/>
  <c r="KB73" i="1"/>
  <c r="JT73" i="1"/>
  <c r="DW73" i="1"/>
  <c r="DF73" i="1"/>
  <c r="BK73" i="1"/>
  <c r="EC73" i="1"/>
  <c r="DU73" i="1"/>
  <c r="DL73" i="1"/>
  <c r="AZ73" i="1"/>
  <c r="DD73" i="1"/>
  <c r="TW77" i="1"/>
  <c r="TW76" i="1"/>
  <c r="TW75" i="1"/>
  <c r="TW73" i="1"/>
  <c r="NF75" i="1"/>
  <c r="MW75" i="1"/>
  <c r="NE75" i="1"/>
  <c r="MV75" i="1"/>
  <c r="ND75" i="1"/>
  <c r="MU75" i="1"/>
  <c r="LV75" i="1"/>
  <c r="KP75" i="1"/>
  <c r="JZ75" i="1"/>
  <c r="MX75" i="1"/>
  <c r="MK75" i="1"/>
  <c r="LS75" i="1"/>
  <c r="JY75" i="1"/>
  <c r="JH75" i="1"/>
  <c r="IY75" i="1"/>
  <c r="DX75" i="1"/>
  <c r="BK75" i="1"/>
  <c r="NI75" i="1"/>
  <c r="MJ75" i="1"/>
  <c r="MA75" i="1"/>
  <c r="LR75" i="1"/>
  <c r="JX75" i="1"/>
  <c r="DW75" i="1"/>
  <c r="DF75" i="1"/>
  <c r="NH75" i="1"/>
  <c r="LQ75" i="1"/>
  <c r="KO75" i="1"/>
  <c r="JW75" i="1"/>
  <c r="ED75" i="1"/>
  <c r="DV75" i="1"/>
  <c r="DE75" i="1"/>
  <c r="AZ75" i="1"/>
  <c r="NG75" i="1"/>
  <c r="LP75" i="1"/>
  <c r="KN75" i="1"/>
  <c r="KE75" i="1"/>
  <c r="JV75" i="1"/>
  <c r="EC75" i="1"/>
  <c r="DU75" i="1"/>
  <c r="DL75" i="1"/>
  <c r="DD75" i="1"/>
  <c r="AY75" i="1"/>
  <c r="NC75" i="1"/>
  <c r="KD75" i="1"/>
  <c r="JU75" i="1"/>
  <c r="EB75" i="1"/>
  <c r="DT75" i="1"/>
  <c r="DC75" i="1"/>
  <c r="NN75" i="1"/>
  <c r="LU75" i="1"/>
  <c r="KC75" i="1"/>
  <c r="DP75" i="1"/>
  <c r="LT75" i="1"/>
  <c r="KB75" i="1"/>
  <c r="DS75" i="1"/>
  <c r="KJ75" i="1"/>
  <c r="KA75" i="1"/>
  <c r="JT75" i="1"/>
  <c r="EA75" i="1"/>
  <c r="DZ75" i="1"/>
  <c r="DQ75" i="1"/>
  <c r="KL75" i="1"/>
  <c r="DY75" i="1"/>
  <c r="UA73" i="1"/>
  <c r="UA75" i="1"/>
  <c r="UA77" i="1"/>
  <c r="UA76" i="1"/>
  <c r="UB75" i="1"/>
  <c r="UB76" i="1"/>
  <c r="UB77" i="1"/>
  <c r="UB73" i="1"/>
  <c r="TZ76" i="1"/>
  <c r="TZ77" i="1"/>
  <c r="TZ75" i="1"/>
  <c r="TZ73" i="1"/>
  <c r="ND77" i="1"/>
  <c r="MU77" i="1"/>
  <c r="NN77" i="1"/>
  <c r="NC77" i="1"/>
  <c r="NI77" i="1"/>
  <c r="MX77" i="1"/>
  <c r="KA77" i="1"/>
  <c r="ED77" i="1"/>
  <c r="DV77" i="1"/>
  <c r="DE77" i="1"/>
  <c r="AZ77" i="1"/>
  <c r="NG77" i="1"/>
  <c r="MV77" i="1"/>
  <c r="MK77" i="1"/>
  <c r="LU77" i="1"/>
  <c r="KO77" i="1"/>
  <c r="JY77" i="1"/>
  <c r="EB77" i="1"/>
  <c r="DT77" i="1"/>
  <c r="DC77" i="1"/>
  <c r="LS77" i="1"/>
  <c r="KC77" i="1"/>
  <c r="JH77" i="1"/>
  <c r="IY77" i="1"/>
  <c r="EA77" i="1"/>
  <c r="DP77" i="1"/>
  <c r="DF77" i="1"/>
  <c r="MW77" i="1"/>
  <c r="MJ77" i="1"/>
  <c r="LR77" i="1"/>
  <c r="KL77" i="1"/>
  <c r="KB77" i="1"/>
  <c r="DZ77" i="1"/>
  <c r="DD77" i="1"/>
  <c r="MA77" i="1"/>
  <c r="LQ77" i="1"/>
  <c r="JZ77" i="1"/>
  <c r="DY77" i="1"/>
  <c r="NH77" i="1"/>
  <c r="LP77" i="1"/>
  <c r="KJ77" i="1"/>
  <c r="JX77" i="1"/>
  <c r="DX77" i="1"/>
  <c r="DL77" i="1"/>
  <c r="NE77" i="1"/>
  <c r="JV77" i="1"/>
  <c r="JW77" i="1"/>
  <c r="DW77" i="1"/>
  <c r="JU77" i="1"/>
  <c r="DU77" i="1"/>
  <c r="JT77" i="1"/>
  <c r="DS77" i="1"/>
  <c r="KP77" i="1"/>
  <c r="DQ77" i="1"/>
  <c r="NF77" i="1"/>
  <c r="BK77" i="1"/>
  <c r="LV77" i="1"/>
  <c r="KE77" i="1"/>
  <c r="KN77" i="1"/>
  <c r="LT77" i="1"/>
  <c r="KD77" i="1"/>
  <c r="AY77" i="1"/>
  <c r="EC77" i="1"/>
  <c r="EI77" i="1"/>
  <c r="EI73" i="1"/>
  <c r="EI75" i="1"/>
  <c r="EI76" i="1"/>
  <c r="NG70" i="1"/>
  <c r="MX70" i="1"/>
  <c r="LQ70" i="1"/>
  <c r="KL70" i="1"/>
  <c r="KD70" i="1"/>
  <c r="JV70" i="1"/>
  <c r="DY70" i="1"/>
  <c r="DP70" i="1"/>
  <c r="NF70" i="1"/>
  <c r="MW70" i="1"/>
  <c r="LP70" i="1"/>
  <c r="KC70" i="1"/>
  <c r="JU70" i="1"/>
  <c r="DX70" i="1"/>
  <c r="BK70" i="1"/>
  <c r="NI70" i="1"/>
  <c r="MV70" i="1"/>
  <c r="LS70" i="1"/>
  <c r="KP70" i="1"/>
  <c r="JT70" i="1"/>
  <c r="EB70" i="1"/>
  <c r="DQ70" i="1"/>
  <c r="DE70" i="1"/>
  <c r="NH70" i="1"/>
  <c r="MU70" i="1"/>
  <c r="LR70" i="1"/>
  <c r="KO70" i="1"/>
  <c r="KE70" i="1"/>
  <c r="IY70" i="1"/>
  <c r="EA70" i="1"/>
  <c r="DD70" i="1"/>
  <c r="NC70" i="1"/>
  <c r="LT70" i="1"/>
  <c r="DV70" i="1"/>
  <c r="KB70" i="1"/>
  <c r="DU70" i="1"/>
  <c r="DF70" i="1"/>
  <c r="KA70" i="1"/>
  <c r="DT70" i="1"/>
  <c r="DC70" i="1"/>
  <c r="MK70" i="1"/>
  <c r="MA70" i="1"/>
  <c r="KN70" i="1"/>
  <c r="JZ70" i="1"/>
  <c r="DS70" i="1"/>
  <c r="LU70" i="1"/>
  <c r="JY70" i="1"/>
  <c r="EC70" i="1"/>
  <c r="NN70" i="1"/>
  <c r="JX70" i="1"/>
  <c r="DZ70" i="1"/>
  <c r="NE70" i="1"/>
  <c r="JW70" i="1"/>
  <c r="DW70" i="1"/>
  <c r="AZ70" i="1"/>
  <c r="ND70" i="1"/>
  <c r="AY70" i="1"/>
  <c r="KJ70" i="1"/>
  <c r="LV70" i="1"/>
  <c r="MJ70" i="1"/>
  <c r="ED70" i="1"/>
  <c r="DL70" i="1"/>
  <c r="JH70" i="1"/>
  <c r="NE71" i="1"/>
  <c r="MV71" i="1"/>
  <c r="ND71" i="1"/>
  <c r="MU71" i="1"/>
  <c r="NN71" i="1"/>
  <c r="NC71" i="1"/>
  <c r="NI71" i="1"/>
  <c r="MW71" i="1"/>
  <c r="MK71" i="1"/>
  <c r="LT71" i="1"/>
  <c r="KN71" i="1"/>
  <c r="JX71" i="1"/>
  <c r="JH71" i="1"/>
  <c r="IY71" i="1"/>
  <c r="EA71" i="1"/>
  <c r="DS71" i="1"/>
  <c r="NH71" i="1"/>
  <c r="MJ71" i="1"/>
  <c r="LS71" i="1"/>
  <c r="KE71" i="1"/>
  <c r="JW71" i="1"/>
  <c r="NG71" i="1"/>
  <c r="MA71" i="1"/>
  <c r="LR71" i="1"/>
  <c r="KL71" i="1"/>
  <c r="KD71" i="1"/>
  <c r="JV71" i="1"/>
  <c r="DY71" i="1"/>
  <c r="DP71" i="1"/>
  <c r="KA71" i="1"/>
  <c r="ED71" i="1"/>
  <c r="DV71" i="1"/>
  <c r="DE71" i="1"/>
  <c r="AZ71" i="1"/>
  <c r="LP71" i="1"/>
  <c r="KP71" i="1"/>
  <c r="JZ71" i="1"/>
  <c r="DT71" i="1"/>
  <c r="NF71" i="1"/>
  <c r="KO71" i="1"/>
  <c r="JY71" i="1"/>
  <c r="DQ71" i="1"/>
  <c r="DF71" i="1"/>
  <c r="JU71" i="1"/>
  <c r="DW71" i="1"/>
  <c r="DD71" i="1"/>
  <c r="JT71" i="1"/>
  <c r="DU71" i="1"/>
  <c r="DC71" i="1"/>
  <c r="LQ71" i="1"/>
  <c r="KB71" i="1"/>
  <c r="DX71" i="1"/>
  <c r="AY71" i="1"/>
  <c r="DL71" i="1"/>
  <c r="EC71" i="1"/>
  <c r="BK71" i="1"/>
  <c r="LU71" i="1"/>
  <c r="MX71" i="1"/>
  <c r="KJ71" i="1"/>
  <c r="DZ71" i="1"/>
  <c r="EB71" i="1"/>
  <c r="LV71" i="1"/>
  <c r="KC71" i="1"/>
  <c r="NE69" i="1"/>
  <c r="MV69" i="1"/>
  <c r="KA69" i="1"/>
  <c r="ND69" i="1"/>
  <c r="MU69" i="1"/>
  <c r="LV69" i="1"/>
  <c r="KP69" i="1"/>
  <c r="JZ69" i="1"/>
  <c r="EC69" i="1"/>
  <c r="DU69" i="1"/>
  <c r="DL69" i="1"/>
  <c r="DD69" i="1"/>
  <c r="AY69" i="1"/>
  <c r="NG69" i="1"/>
  <c r="MJ69" i="1"/>
  <c r="LR69" i="1"/>
  <c r="KL69" i="1"/>
  <c r="KB69" i="1"/>
  <c r="DZ69" i="1"/>
  <c r="DP69" i="1"/>
  <c r="NF69" i="1"/>
  <c r="MA69" i="1"/>
  <c r="LQ69" i="1"/>
  <c r="JY69" i="1"/>
  <c r="DY69" i="1"/>
  <c r="DF69" i="1"/>
  <c r="NC69" i="1"/>
  <c r="LU69" i="1"/>
  <c r="JU69" i="1"/>
  <c r="JH69" i="1"/>
  <c r="LT69" i="1"/>
  <c r="JT69" i="1"/>
  <c r="LP69" i="1"/>
  <c r="KD69" i="1"/>
  <c r="NI69" i="1"/>
  <c r="LS69" i="1"/>
  <c r="ED69" i="1"/>
  <c r="DQ69" i="1"/>
  <c r="DC69" i="1"/>
  <c r="BK69" i="1"/>
  <c r="NH69" i="1"/>
  <c r="KJ69" i="1"/>
  <c r="IY69" i="1"/>
  <c r="EB69" i="1"/>
  <c r="KE69" i="1"/>
  <c r="EA69" i="1"/>
  <c r="AZ69" i="1"/>
  <c r="KC69" i="1"/>
  <c r="MX69" i="1"/>
  <c r="DW69" i="1"/>
  <c r="DE69" i="1"/>
  <c r="JV69" i="1"/>
  <c r="MW69" i="1"/>
  <c r="MK69" i="1"/>
  <c r="DV69" i="1"/>
  <c r="NN69" i="1"/>
  <c r="KO69" i="1"/>
  <c r="DT69" i="1"/>
  <c r="DX69" i="1"/>
  <c r="KN69" i="1"/>
  <c r="DS69" i="1"/>
  <c r="JX69" i="1"/>
  <c r="JW69" i="1"/>
  <c r="EI68" i="1"/>
  <c r="EI69" i="1"/>
  <c r="EI72" i="1"/>
  <c r="EI71" i="1"/>
  <c r="EI70" i="1"/>
  <c r="LP63" i="1"/>
  <c r="TW71" i="1"/>
  <c r="TW70" i="1"/>
  <c r="TW69" i="1"/>
  <c r="TW68" i="1"/>
  <c r="TW72" i="1"/>
  <c r="UB68" i="1"/>
  <c r="UB71" i="1"/>
  <c r="UB69" i="1"/>
  <c r="UB70" i="1"/>
  <c r="UB72" i="1"/>
  <c r="NG72" i="1"/>
  <c r="MX72" i="1"/>
  <c r="LQ72" i="1"/>
  <c r="KL72" i="1"/>
  <c r="KD72" i="1"/>
  <c r="JV72" i="1"/>
  <c r="DY72" i="1"/>
  <c r="DP72" i="1"/>
  <c r="NF72" i="1"/>
  <c r="MW72" i="1"/>
  <c r="LP72" i="1"/>
  <c r="KC72" i="1"/>
  <c r="JU72" i="1"/>
  <c r="DX72" i="1"/>
  <c r="BK72" i="1"/>
  <c r="NE72" i="1"/>
  <c r="MV72" i="1"/>
  <c r="KJ72" i="1"/>
  <c r="KB72" i="1"/>
  <c r="JT72" i="1"/>
  <c r="DW72" i="1"/>
  <c r="DF72" i="1"/>
  <c r="LT72" i="1"/>
  <c r="KN72" i="1"/>
  <c r="JZ72" i="1"/>
  <c r="EC72" i="1"/>
  <c r="DQ72" i="1"/>
  <c r="DC72" i="1"/>
  <c r="LS72" i="1"/>
  <c r="JY72" i="1"/>
  <c r="EB72" i="1"/>
  <c r="NN72" i="1"/>
  <c r="LR72" i="1"/>
  <c r="JX72" i="1"/>
  <c r="IY72" i="1"/>
  <c r="EA72" i="1"/>
  <c r="DL72" i="1"/>
  <c r="NH72" i="1"/>
  <c r="MJ72" i="1"/>
  <c r="DU72" i="1"/>
  <c r="AZ72" i="1"/>
  <c r="NC72" i="1"/>
  <c r="KE72" i="1"/>
  <c r="JH72" i="1"/>
  <c r="DT72" i="1"/>
  <c r="KA72" i="1"/>
  <c r="DS72" i="1"/>
  <c r="NI72" i="1"/>
  <c r="JW72" i="1"/>
  <c r="ED72" i="1"/>
  <c r="ND72" i="1"/>
  <c r="DZ72" i="1"/>
  <c r="MA72" i="1"/>
  <c r="MU72" i="1"/>
  <c r="LV72" i="1"/>
  <c r="MK72" i="1"/>
  <c r="LU72" i="1"/>
  <c r="DV72" i="1"/>
  <c r="AY72" i="1"/>
  <c r="DE72" i="1"/>
  <c r="KP72" i="1"/>
  <c r="KO72" i="1"/>
  <c r="DD72" i="1"/>
  <c r="TY72" i="1"/>
  <c r="TY71" i="1"/>
  <c r="TY70" i="1"/>
  <c r="TY68" i="1"/>
  <c r="TY69" i="1"/>
  <c r="TZ70" i="1"/>
  <c r="TZ68" i="1"/>
  <c r="TZ69" i="1"/>
  <c r="TZ72" i="1"/>
  <c r="TZ71" i="1"/>
  <c r="UA71" i="1"/>
  <c r="UA72" i="1"/>
  <c r="UA69" i="1"/>
  <c r="UA70" i="1"/>
  <c r="UA68" i="1"/>
  <c r="TX71" i="1"/>
  <c r="TX69" i="1"/>
  <c r="TX68" i="1"/>
  <c r="TX70" i="1"/>
  <c r="TX72" i="1"/>
  <c r="NE68" i="1"/>
  <c r="MV68" i="1"/>
  <c r="KA68" i="1"/>
  <c r="ED68" i="1"/>
  <c r="DV68" i="1"/>
  <c r="ND68" i="1"/>
  <c r="MU68" i="1"/>
  <c r="NC68" i="1"/>
  <c r="LQ68" i="1"/>
  <c r="KO68" i="1"/>
  <c r="JW68" i="1"/>
  <c r="LP68" i="1"/>
  <c r="KN68" i="1"/>
  <c r="KE68" i="1"/>
  <c r="JV68" i="1"/>
  <c r="NI68" i="1"/>
  <c r="MW68" i="1"/>
  <c r="MK68" i="1"/>
  <c r="MA68" i="1"/>
  <c r="KP68" i="1"/>
  <c r="KC68" i="1"/>
  <c r="DX68" i="1"/>
  <c r="DF68" i="1"/>
  <c r="BK68" i="1"/>
  <c r="KJ68" i="1"/>
  <c r="NN68" i="1"/>
  <c r="JH68" i="1"/>
  <c r="KD68" i="1"/>
  <c r="NH68" i="1"/>
  <c r="MJ68" i="1"/>
  <c r="KB68" i="1"/>
  <c r="DW68" i="1"/>
  <c r="DE68" i="1"/>
  <c r="LT68" i="1"/>
  <c r="DS68" i="1"/>
  <c r="NG68" i="1"/>
  <c r="LV68" i="1"/>
  <c r="KL68" i="1"/>
  <c r="JZ68" i="1"/>
  <c r="DU68" i="1"/>
  <c r="DL68" i="1"/>
  <c r="DD68" i="1"/>
  <c r="AZ68" i="1"/>
  <c r="EB68" i="1"/>
  <c r="JT68" i="1"/>
  <c r="DZ68" i="1"/>
  <c r="DY68" i="1"/>
  <c r="NF68" i="1"/>
  <c r="LU68" i="1"/>
  <c r="JY68" i="1"/>
  <c r="EC68" i="1"/>
  <c r="DT68" i="1"/>
  <c r="DC68" i="1"/>
  <c r="AY68" i="1"/>
  <c r="JX68" i="1"/>
  <c r="LR68" i="1"/>
  <c r="DP68" i="1"/>
  <c r="MX68" i="1"/>
  <c r="LS68" i="1"/>
  <c r="JU68" i="1"/>
  <c r="IY68" i="1"/>
  <c r="EA68" i="1"/>
  <c r="DQ68" i="1"/>
  <c r="NE65" i="1"/>
  <c r="MV65" i="1"/>
  <c r="NN65" i="1"/>
  <c r="NC65" i="1"/>
  <c r="MK65" i="1"/>
  <c r="LU65" i="1"/>
  <c r="KO65" i="1"/>
  <c r="JY65" i="1"/>
  <c r="EB65" i="1"/>
  <c r="DT65" i="1"/>
  <c r="DC65" i="1"/>
  <c r="NI65" i="1"/>
  <c r="MX65" i="1"/>
  <c r="ND65" i="1"/>
  <c r="MA65" i="1"/>
  <c r="LR65" i="1"/>
  <c r="KJ65" i="1"/>
  <c r="KB65" i="1"/>
  <c r="JT65" i="1"/>
  <c r="DW65" i="1"/>
  <c r="DF65" i="1"/>
  <c r="NH65" i="1"/>
  <c r="MJ65" i="1"/>
  <c r="KC65" i="1"/>
  <c r="JH65" i="1"/>
  <c r="DZ65" i="1"/>
  <c r="DD65" i="1"/>
  <c r="NG65" i="1"/>
  <c r="LV65" i="1"/>
  <c r="KL65" i="1"/>
  <c r="KA65" i="1"/>
  <c r="DY65" i="1"/>
  <c r="NF65" i="1"/>
  <c r="LT65" i="1"/>
  <c r="JZ65" i="1"/>
  <c r="DX65" i="1"/>
  <c r="DL65" i="1"/>
  <c r="DU65" i="1"/>
  <c r="DE65" i="1"/>
  <c r="KE65" i="1"/>
  <c r="DS65" i="1"/>
  <c r="BK65" i="1"/>
  <c r="KD65" i="1"/>
  <c r="IY65" i="1"/>
  <c r="AZ65" i="1"/>
  <c r="DQ65" i="1"/>
  <c r="DP65" i="1"/>
  <c r="AY65" i="1"/>
  <c r="LS65" i="1"/>
  <c r="KP65" i="1"/>
  <c r="JW65" i="1"/>
  <c r="ED65" i="1"/>
  <c r="MW65" i="1"/>
  <c r="LQ65" i="1"/>
  <c r="KN65" i="1"/>
  <c r="JV65" i="1"/>
  <c r="EC65" i="1"/>
  <c r="JX65" i="1"/>
  <c r="JU65" i="1"/>
  <c r="LP65" i="1"/>
  <c r="EA65" i="1"/>
  <c r="MU65" i="1"/>
  <c r="DV65" i="1"/>
  <c r="UA65" i="1"/>
  <c r="UA66" i="1"/>
  <c r="NG66" i="1"/>
  <c r="MX66" i="1"/>
  <c r="LQ66" i="1"/>
  <c r="KL66" i="1"/>
  <c r="KD66" i="1"/>
  <c r="JV66" i="1"/>
  <c r="DY66" i="1"/>
  <c r="DP66" i="1"/>
  <c r="NE66" i="1"/>
  <c r="MV66" i="1"/>
  <c r="KJ66" i="1"/>
  <c r="KB66" i="1"/>
  <c r="JT66" i="1"/>
  <c r="DW66" i="1"/>
  <c r="DF66" i="1"/>
  <c r="MJ66" i="1"/>
  <c r="LT66" i="1"/>
  <c r="KO66" i="1"/>
  <c r="JY66" i="1"/>
  <c r="EB66" i="1"/>
  <c r="DT66" i="1"/>
  <c r="DC66" i="1"/>
  <c r="NI66" i="1"/>
  <c r="NF66" i="1"/>
  <c r="MK66" i="1"/>
  <c r="MA66" i="1"/>
  <c r="JH66" i="1"/>
  <c r="DX66" i="1"/>
  <c r="ND66" i="1"/>
  <c r="KE66" i="1"/>
  <c r="DV66" i="1"/>
  <c r="NC66" i="1"/>
  <c r="KP66" i="1"/>
  <c r="KC66" i="1"/>
  <c r="LS66" i="1"/>
  <c r="JX66" i="1"/>
  <c r="EC66" i="1"/>
  <c r="LR66" i="1"/>
  <c r="JW66" i="1"/>
  <c r="NN66" i="1"/>
  <c r="MW66" i="1"/>
  <c r="LV66" i="1"/>
  <c r="LU66" i="1"/>
  <c r="JZ66" i="1"/>
  <c r="DU66" i="1"/>
  <c r="BK66" i="1"/>
  <c r="AY66" i="1"/>
  <c r="MU66" i="1"/>
  <c r="LP66" i="1"/>
  <c r="JU66" i="1"/>
  <c r="DS66" i="1"/>
  <c r="DQ66" i="1"/>
  <c r="IY66" i="1"/>
  <c r="KN66" i="1"/>
  <c r="DL66" i="1"/>
  <c r="NH66" i="1"/>
  <c r="ED66" i="1"/>
  <c r="KA66" i="1"/>
  <c r="EA66" i="1"/>
  <c r="DZ66" i="1"/>
  <c r="AZ66" i="1"/>
  <c r="DE66" i="1"/>
  <c r="DD66" i="1"/>
  <c r="EI66" i="1"/>
  <c r="EI65" i="1"/>
  <c r="TW66" i="1"/>
  <c r="TW65" i="1"/>
  <c r="UB65" i="1"/>
  <c r="UB66" i="1"/>
  <c r="TY66" i="1"/>
  <c r="TY65" i="1"/>
  <c r="TZ66" i="1"/>
  <c r="TZ65" i="1"/>
  <c r="TX66" i="1"/>
  <c r="TX65" i="1"/>
  <c r="LV63" i="1"/>
  <c r="KD54" i="1"/>
  <c r="NC63" i="1"/>
  <c r="MX54" i="1"/>
  <c r="ND63" i="1"/>
  <c r="NF63" i="1"/>
  <c r="DQ63" i="1"/>
  <c r="LR63" i="1"/>
  <c r="EA54" i="1"/>
  <c r="DE54" i="1"/>
  <c r="LT54" i="1"/>
  <c r="DE63" i="1"/>
  <c r="LU63" i="1"/>
  <c r="LS63" i="1"/>
  <c r="MU63" i="1"/>
  <c r="MW63" i="1"/>
  <c r="JH63" i="1"/>
  <c r="MV63" i="1"/>
  <c r="LQ63" i="1"/>
  <c r="JY54" i="1"/>
  <c r="MK63" i="1"/>
  <c r="MX63" i="1"/>
  <c r="ED54" i="1"/>
  <c r="NE63" i="1"/>
  <c r="NE54" i="1"/>
  <c r="DD63" i="1"/>
  <c r="BK63" i="1"/>
  <c r="NG63" i="1"/>
  <c r="DL63" i="1"/>
  <c r="DF63" i="1"/>
  <c r="DP63" i="1"/>
  <c r="AY54" i="1"/>
  <c r="MV54" i="1"/>
  <c r="DP54" i="1"/>
  <c r="MJ54" i="1"/>
  <c r="NG54" i="1"/>
  <c r="EB54" i="1"/>
  <c r="JT54" i="1"/>
  <c r="DX54" i="1"/>
  <c r="DY54" i="1"/>
  <c r="KO54" i="1"/>
  <c r="JU54" i="1"/>
  <c r="AZ54" i="1"/>
  <c r="KJ54" i="1"/>
  <c r="KL54" i="1"/>
  <c r="MU54" i="1"/>
  <c r="LR54" i="1"/>
  <c r="LU54" i="1"/>
  <c r="NH54" i="1"/>
  <c r="DZ54" i="1"/>
  <c r="KP54" i="1"/>
  <c r="DW54" i="1"/>
  <c r="KN54" i="1"/>
  <c r="KB54" i="1"/>
  <c r="IY54" i="1"/>
  <c r="DF54" i="1"/>
  <c r="DL54" i="1"/>
  <c r="MK54" i="1"/>
  <c r="NI54" i="1"/>
  <c r="JV54" i="1"/>
  <c r="LP54" i="1"/>
  <c r="DQ54" i="1"/>
  <c r="NC54" i="1"/>
  <c r="NN54" i="1"/>
  <c r="KE54" i="1"/>
  <c r="DV54" i="1"/>
  <c r="DU54" i="1"/>
  <c r="KA54" i="1"/>
  <c r="MW54" i="1"/>
  <c r="LS54" i="1"/>
  <c r="NI63" i="1"/>
  <c r="JZ54" i="1"/>
  <c r="DC54" i="1"/>
  <c r="ND54" i="1"/>
  <c r="DD54" i="1"/>
  <c r="LT63" i="1"/>
  <c r="MA54" i="1"/>
  <c r="DS54" i="1"/>
  <c r="JW54" i="1"/>
  <c r="EC54" i="1"/>
  <c r="DT54" i="1"/>
  <c r="JX54" i="1"/>
  <c r="KC54" i="1"/>
  <c r="LQ54" i="1"/>
  <c r="LV54" i="1"/>
  <c r="NF54" i="1"/>
  <c r="NN63" i="1"/>
  <c r="NG67" i="1"/>
  <c r="MX67" i="1"/>
  <c r="ND67" i="1"/>
  <c r="MU67" i="1"/>
  <c r="NN67" i="1"/>
  <c r="LP67" i="1"/>
  <c r="KJ67" i="1"/>
  <c r="KB67" i="1"/>
  <c r="JT67" i="1"/>
  <c r="DW67" i="1"/>
  <c r="DF67" i="1"/>
  <c r="BK67" i="1"/>
  <c r="KA67" i="1"/>
  <c r="ED67" i="1"/>
  <c r="DV67" i="1"/>
  <c r="DE67" i="1"/>
  <c r="NI67" i="1"/>
  <c r="MW67" i="1"/>
  <c r="LV67" i="1"/>
  <c r="KP67" i="1"/>
  <c r="JZ67" i="1"/>
  <c r="EC67" i="1"/>
  <c r="DU67" i="1"/>
  <c r="DL67" i="1"/>
  <c r="DD67" i="1"/>
  <c r="AZ67" i="1"/>
  <c r="NH67" i="1"/>
  <c r="MV67" i="1"/>
  <c r="LU67" i="1"/>
  <c r="KO67" i="1"/>
  <c r="JY67" i="1"/>
  <c r="EB67" i="1"/>
  <c r="DT67" i="1"/>
  <c r="DC67" i="1"/>
  <c r="AY67" i="1"/>
  <c r="NF67" i="1"/>
  <c r="MK67" i="1"/>
  <c r="LT67" i="1"/>
  <c r="KN67" i="1"/>
  <c r="JX67" i="1"/>
  <c r="JH67" i="1"/>
  <c r="IY67" i="1"/>
  <c r="EA67" i="1"/>
  <c r="DS67" i="1"/>
  <c r="NE67" i="1"/>
  <c r="MJ67" i="1"/>
  <c r="MA67" i="1"/>
  <c r="LS67" i="1"/>
  <c r="KE67" i="1"/>
  <c r="JW67" i="1"/>
  <c r="DZ67" i="1"/>
  <c r="DQ67" i="1"/>
  <c r="NC67" i="1"/>
  <c r="LR67" i="1"/>
  <c r="KL67" i="1"/>
  <c r="KD67" i="1"/>
  <c r="JV67" i="1"/>
  <c r="DY67" i="1"/>
  <c r="DP67" i="1"/>
  <c r="LQ67" i="1"/>
  <c r="KC67" i="1"/>
  <c r="JU67" i="1"/>
  <c r="DX67" i="1"/>
  <c r="TZ63" i="1"/>
  <c r="TZ67" i="1"/>
  <c r="UB63" i="1"/>
  <c r="UB67" i="1"/>
  <c r="TX63" i="1"/>
  <c r="TX67" i="1"/>
  <c r="UA63" i="1"/>
  <c r="UA67" i="1"/>
  <c r="EI63" i="1"/>
  <c r="EI67" i="1"/>
  <c r="MJ63" i="1"/>
  <c r="TW63" i="1"/>
  <c r="TW67" i="1"/>
  <c r="TY63" i="1"/>
  <c r="TY67" i="1"/>
  <c r="KJ63" i="1"/>
  <c r="DT63" i="1"/>
  <c r="MA63" i="1"/>
  <c r="KD63" i="1"/>
  <c r="DX63" i="1"/>
  <c r="KO63" i="1"/>
  <c r="KL63" i="1"/>
  <c r="DZ63" i="1"/>
  <c r="JX63" i="1"/>
  <c r="DW63" i="1"/>
  <c r="JU63" i="1"/>
  <c r="KN63" i="1"/>
  <c r="DU63" i="1"/>
  <c r="KA63" i="1"/>
  <c r="KC63" i="1"/>
  <c r="JW63" i="1"/>
  <c r="EB63" i="1"/>
  <c r="EC63" i="1"/>
  <c r="KE63" i="1"/>
  <c r="DC63" i="1"/>
  <c r="DS63" i="1"/>
  <c r="JY63" i="1"/>
  <c r="DY63" i="1"/>
  <c r="EA63" i="1"/>
  <c r="JZ63" i="1"/>
  <c r="DV63" i="1"/>
  <c r="JT63" i="1"/>
  <c r="IY63" i="1"/>
  <c r="AZ63" i="1"/>
  <c r="KP63" i="1"/>
  <c r="AY63" i="1"/>
  <c r="ED63" i="1"/>
  <c r="KB63" i="1"/>
  <c r="JV63" i="1"/>
  <c r="TZ54" i="1"/>
  <c r="TZ59" i="1"/>
  <c r="UB54" i="1"/>
  <c r="UB59" i="1"/>
  <c r="TX54" i="1"/>
  <c r="TX59" i="1"/>
  <c r="UA54" i="1"/>
  <c r="UA59" i="1"/>
  <c r="NM59" i="1"/>
  <c r="NC59" i="1"/>
  <c r="MK59" i="1"/>
  <c r="LU59" i="1"/>
  <c r="KO59" i="1"/>
  <c r="JY59" i="1"/>
  <c r="EB59" i="1"/>
  <c r="DT59" i="1"/>
  <c r="DC59" i="1"/>
  <c r="AY59" i="1"/>
  <c r="JZ59" i="1"/>
  <c r="DD59" i="1"/>
  <c r="MJ59" i="1"/>
  <c r="LT59" i="1"/>
  <c r="KN59" i="1"/>
  <c r="JX59" i="1"/>
  <c r="JH59" i="1"/>
  <c r="IY59" i="1"/>
  <c r="EA59" i="1"/>
  <c r="DS59" i="1"/>
  <c r="DU59" i="1"/>
  <c r="NI59" i="1"/>
  <c r="MA59" i="1"/>
  <c r="LS59" i="1"/>
  <c r="KE59" i="1"/>
  <c r="JW59" i="1"/>
  <c r="DZ59" i="1"/>
  <c r="DQ59" i="1"/>
  <c r="NH59" i="1"/>
  <c r="LR59" i="1"/>
  <c r="KL59" i="1"/>
  <c r="KD59" i="1"/>
  <c r="JV59" i="1"/>
  <c r="DY59" i="1"/>
  <c r="DP59" i="1"/>
  <c r="JT59" i="1"/>
  <c r="DF59" i="1"/>
  <c r="BK59" i="1"/>
  <c r="NG59" i="1"/>
  <c r="MX59" i="1"/>
  <c r="LQ59" i="1"/>
  <c r="KC59" i="1"/>
  <c r="JU59" i="1"/>
  <c r="DX59" i="1"/>
  <c r="KJ59" i="1"/>
  <c r="DW59" i="1"/>
  <c r="ND59" i="1"/>
  <c r="DL59" i="1"/>
  <c r="NF59" i="1"/>
  <c r="MW59" i="1"/>
  <c r="LP59" i="1"/>
  <c r="KB59" i="1"/>
  <c r="MU59" i="1"/>
  <c r="EC59" i="1"/>
  <c r="NE59" i="1"/>
  <c r="MV59" i="1"/>
  <c r="KA59" i="1"/>
  <c r="ED59" i="1"/>
  <c r="DV59" i="1"/>
  <c r="DE59" i="1"/>
  <c r="NN59" i="1"/>
  <c r="LV59" i="1"/>
  <c r="KP59" i="1"/>
  <c r="AZ59" i="1"/>
  <c r="EI54" i="1"/>
  <c r="EI59" i="1"/>
  <c r="TW54" i="1"/>
  <c r="TW59" i="1"/>
  <c r="TY54" i="1"/>
  <c r="TY59" i="1"/>
  <c r="NT23" i="1"/>
  <c r="NT55" i="1" s="1"/>
  <c r="NV23" i="1"/>
  <c r="NV55" i="1" s="1"/>
  <c r="JH54" i="1"/>
  <c r="NU23" i="1"/>
  <c r="NU55" i="1" s="1"/>
  <c r="NQ23" i="1"/>
  <c r="NQ55" i="1" s="1"/>
  <c r="NR23" i="1"/>
  <c r="NR55" i="1" s="1"/>
  <c r="NP23" i="1"/>
  <c r="NP55" i="1" s="1"/>
  <c r="NS23" i="1"/>
  <c r="NS55" i="1" s="1"/>
  <c r="BH40" i="1"/>
  <c r="BF40" i="1"/>
  <c r="BJ40" i="1"/>
  <c r="BG40" i="1"/>
  <c r="BI40" i="1"/>
  <c r="BE40" i="1"/>
  <c r="AY25" i="6"/>
  <c r="AN25" i="6" s="1"/>
  <c r="BC28" i="7"/>
  <c r="AR28" i="7" s="1"/>
  <c r="AZ25" i="6"/>
  <c r="AO25" i="6" s="1"/>
  <c r="BD28" i="7"/>
  <c r="AS28" i="7" s="1"/>
  <c r="AY28" i="7"/>
  <c r="AN28" i="7" s="1"/>
  <c r="BF28" i="7"/>
  <c r="AU28" i="7" s="1"/>
  <c r="EJ17" i="1"/>
  <c r="EJ55" i="1" s="1"/>
  <c r="PQ15" i="1"/>
  <c r="RZ15" i="1"/>
  <c r="UJ15" i="1" s="1"/>
  <c r="FI19" i="1"/>
  <c r="HT19" i="1"/>
  <c r="E23" i="6"/>
  <c r="W23" i="6" s="1"/>
  <c r="D23" i="8"/>
  <c r="V23" i="8" s="1"/>
  <c r="C28" i="7"/>
  <c r="U28" i="7" s="1"/>
  <c r="C23" i="8"/>
  <c r="U23" i="8" s="1"/>
  <c r="CJ42" i="1"/>
  <c r="FW16" i="1"/>
  <c r="GC16" i="1"/>
  <c r="IF16" i="1"/>
  <c r="CQ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55" i="1" s="1"/>
  <c r="GO23" i="1"/>
  <c r="GO46" i="1" s="1"/>
  <c r="GO25" i="1"/>
  <c r="GN23" i="1"/>
  <c r="GN46" i="1" s="1"/>
  <c r="GN25" i="1"/>
  <c r="GL23" i="1"/>
  <c r="GL46" i="1" s="1"/>
  <c r="GL25" i="1"/>
  <c r="GK25" i="1"/>
  <c r="GK23" i="1"/>
  <c r="GK46" i="1" s="1"/>
  <c r="GI23" i="1"/>
  <c r="GI46" i="1" s="1"/>
  <c r="GI25" i="1"/>
  <c r="GG25" i="1"/>
  <c r="GG23" i="1"/>
  <c r="GG46" i="1" s="1"/>
  <c r="GF25" i="1"/>
  <c r="GF23" i="1"/>
  <c r="GF46" i="1" s="1"/>
  <c r="GD25" i="1"/>
  <c r="GD23" i="1"/>
  <c r="GD46" i="1" s="1"/>
  <c r="GB25" i="1"/>
  <c r="GB23" i="1"/>
  <c r="GB46" i="1" s="1"/>
  <c r="GA25" i="1"/>
  <c r="GA23" i="1"/>
  <c r="GA46" i="1" s="1"/>
  <c r="FY23" i="1"/>
  <c r="FY46" i="1" s="1"/>
  <c r="FY25" i="1"/>
  <c r="FW23" i="1"/>
  <c r="FW46" i="1" s="1"/>
  <c r="FW25" i="1"/>
  <c r="FV23" i="1"/>
  <c r="FV46" i="1" s="1"/>
  <c r="FV25" i="1"/>
  <c r="FT23" i="1"/>
  <c r="FT46" i="1" s="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Z46" i="1" s="1"/>
  <c r="EY23" i="1"/>
  <c r="EY46" i="1" s="1"/>
  <c r="FA23" i="1"/>
  <c r="FA46" i="1" s="1"/>
  <c r="EI23" i="1"/>
  <c r="EI46" i="1" s="1"/>
  <c r="FC23" i="1"/>
  <c r="FC46" i="1" s="1"/>
  <c r="AX33" i="6"/>
  <c r="AM33" i="6" s="1"/>
  <c r="EQ23" i="1"/>
  <c r="EQ46" i="1" s="1"/>
  <c r="EW23" i="1"/>
  <c r="EW46" i="1" s="1"/>
  <c r="EN23" i="1"/>
  <c r="EN46" i="1" s="1"/>
  <c r="AZ28" i="6"/>
  <c r="AO28" i="6" s="1"/>
  <c r="BF28" i="6"/>
  <c r="AU28" i="6" s="1"/>
  <c r="BD28" i="6"/>
  <c r="AS28" i="6" s="1"/>
  <c r="BA26" i="6"/>
  <c r="AP26" i="6" s="1"/>
  <c r="BB28" i="6"/>
  <c r="AQ28" i="6" s="1"/>
  <c r="AY28" i="6"/>
  <c r="AN28" i="6" s="1"/>
  <c r="AX28" i="6"/>
  <c r="AM28" i="6" s="1"/>
  <c r="ET23" i="1"/>
  <c r="ET46" i="1" s="1"/>
  <c r="EM23" i="1"/>
  <c r="EM46" i="1" s="1"/>
  <c r="BE26" i="8"/>
  <c r="AT26" i="8" s="1"/>
  <c r="AW31" i="8"/>
  <c r="AW30" i="6"/>
  <c r="BF30" i="6" s="1"/>
  <c r="AU30" i="6" s="1"/>
  <c r="AZ26" i="6"/>
  <c r="AO26" i="6" s="1"/>
  <c r="BF26" i="6"/>
  <c r="AU26" i="6" s="1"/>
  <c r="ER23" i="1"/>
  <c r="ER46" i="1" s="1"/>
  <c r="FD23" i="1"/>
  <c r="FD46" i="1" s="1"/>
  <c r="EV23" i="1"/>
  <c r="EV46" i="1" s="1"/>
  <c r="EO23" i="1"/>
  <c r="EO46" i="1" s="1"/>
  <c r="EU23" i="1"/>
  <c r="EU46" i="1" s="1"/>
  <c r="FR25" i="1"/>
  <c r="FR23" i="1"/>
  <c r="FR46" i="1" s="1"/>
  <c r="FE25" i="1"/>
  <c r="FE23" i="1"/>
  <c r="FE46" i="1" s="1"/>
  <c r="FG25" i="1"/>
  <c r="FG23" i="1"/>
  <c r="FG46" i="1" s="1"/>
  <c r="EH23" i="1"/>
  <c r="EH46"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96" i="1" s="1"/>
  <c r="JD23" i="1"/>
  <c r="JD55" i="1" s="1"/>
  <c r="MK25" i="1"/>
  <c r="LL25" i="1"/>
  <c r="LL23" i="1"/>
  <c r="LL96" i="1" s="1"/>
  <c r="LK25" i="1"/>
  <c r="LK23" i="1"/>
  <c r="LK96" i="1" s="1"/>
  <c r="LG23" i="1"/>
  <c r="LG96" i="1" s="1"/>
  <c r="LH23" i="1"/>
  <c r="LH96" i="1" s="1"/>
  <c r="LJ25" i="1"/>
  <c r="LJ23" i="1"/>
  <c r="LJ96" i="1" s="1"/>
  <c r="LI23" i="1"/>
  <c r="LI96" i="1" s="1"/>
  <c r="MJ25" i="1"/>
  <c r="CQ40" i="1" l="1"/>
  <c r="CQ41" i="1" s="1"/>
  <c r="CQ42" i="1" s="1"/>
  <c r="CM40" i="1" s="1"/>
  <c r="LO55" i="1" a="1"/>
  <c r="LO55" i="1" s="1"/>
  <c r="LO54" i="1" a="1"/>
  <c r="LO54" i="1" s="1"/>
  <c r="LJ55" i="1"/>
  <c r="LM55" i="1"/>
  <c r="LL55" i="1"/>
  <c r="LG55" i="1"/>
  <c r="LH55" i="1"/>
  <c r="LI55" i="1"/>
  <c r="LK55" i="1"/>
  <c r="LO90" i="1" a="1"/>
  <c r="LO90" i="1" s="1"/>
  <c r="NT96" i="1"/>
  <c r="NT46" i="1"/>
  <c r="FE47" i="1"/>
  <c r="FE48" i="1"/>
  <c r="FE49" i="1"/>
  <c r="FE50" i="1"/>
  <c r="FW47" i="1"/>
  <c r="FW48" i="1"/>
  <c r="FW49" i="1"/>
  <c r="FW50" i="1"/>
  <c r="FC47" i="1"/>
  <c r="FC48" i="1"/>
  <c r="FC49" i="1"/>
  <c r="FC50" i="1"/>
  <c r="GA47" i="1"/>
  <c r="GA48" i="1"/>
  <c r="GA49" i="1"/>
  <c r="GA50" i="1"/>
  <c r="GG47" i="1"/>
  <c r="GG48" i="1"/>
  <c r="GG49" i="1"/>
  <c r="GG50" i="1"/>
  <c r="NR96" i="1"/>
  <c r="NR46" i="1"/>
  <c r="GF47" i="1"/>
  <c r="GF48" i="1"/>
  <c r="GF49" i="1"/>
  <c r="GF50" i="1"/>
  <c r="NS96" i="1"/>
  <c r="NS46" i="1"/>
  <c r="FR47" i="1"/>
  <c r="FR48" i="1"/>
  <c r="FR49" i="1"/>
  <c r="FR50" i="1"/>
  <c r="FY47" i="1"/>
  <c r="FY48" i="1"/>
  <c r="FY49" i="1"/>
  <c r="FY50" i="1"/>
  <c r="NQ96" i="1"/>
  <c r="NQ46" i="1"/>
  <c r="ER47" i="1"/>
  <c r="ER48" i="1"/>
  <c r="ER49" i="1"/>
  <c r="ER50" i="1"/>
  <c r="NP96" i="1"/>
  <c r="NP46" i="1"/>
  <c r="EI47" i="1"/>
  <c r="EI48" i="1"/>
  <c r="EI49" i="1"/>
  <c r="EI50" i="1"/>
  <c r="EH47" i="1"/>
  <c r="EH48" i="1"/>
  <c r="EH49" i="1"/>
  <c r="EH50" i="1"/>
  <c r="EO47" i="1"/>
  <c r="EO48" i="1"/>
  <c r="EO49" i="1"/>
  <c r="EO50" i="1"/>
  <c r="FA47" i="1"/>
  <c r="FA48" i="1"/>
  <c r="FA49" i="1"/>
  <c r="FA50" i="1"/>
  <c r="GB47" i="1"/>
  <c r="GB48" i="1"/>
  <c r="GB49" i="1"/>
  <c r="GB50" i="1"/>
  <c r="NU96" i="1"/>
  <c r="NU46" i="1"/>
  <c r="EW47" i="1"/>
  <c r="EW48" i="1"/>
  <c r="EW49" i="1"/>
  <c r="EW50" i="1"/>
  <c r="EQ47" i="1"/>
  <c r="EQ48" i="1"/>
  <c r="EQ49" i="1"/>
  <c r="EQ50" i="1"/>
  <c r="FT47" i="1"/>
  <c r="FT48" i="1"/>
  <c r="FT49" i="1"/>
  <c r="FT50" i="1"/>
  <c r="GN47" i="1"/>
  <c r="GN48" i="1"/>
  <c r="GN49" i="1"/>
  <c r="GN50" i="1"/>
  <c r="FG47" i="1"/>
  <c r="FG48" i="1"/>
  <c r="FG49" i="1"/>
  <c r="FG50" i="1"/>
  <c r="EV47" i="1"/>
  <c r="EV48" i="1"/>
  <c r="EV49" i="1"/>
  <c r="EV50" i="1"/>
  <c r="EM47" i="1"/>
  <c r="EM48" i="1"/>
  <c r="EM49" i="1"/>
  <c r="EM50" i="1"/>
  <c r="EY47" i="1"/>
  <c r="EY48" i="1"/>
  <c r="EY49" i="1"/>
  <c r="EY50" i="1"/>
  <c r="FV47" i="1"/>
  <c r="FV48" i="1"/>
  <c r="FV49" i="1"/>
  <c r="FV50" i="1"/>
  <c r="GI47" i="1"/>
  <c r="GI48" i="1"/>
  <c r="GI49" i="1"/>
  <c r="GI50" i="1"/>
  <c r="GO47" i="1"/>
  <c r="GO48" i="1"/>
  <c r="GO49" i="1"/>
  <c r="GO50" i="1"/>
  <c r="GL47" i="1"/>
  <c r="GL48" i="1"/>
  <c r="GL49" i="1"/>
  <c r="GL50" i="1"/>
  <c r="EU47" i="1"/>
  <c r="EU48" i="1"/>
  <c r="EU49" i="1"/>
  <c r="EU50" i="1"/>
  <c r="JD90" i="1"/>
  <c r="JD46" i="1"/>
  <c r="FD47" i="1"/>
  <c r="FD48" i="1"/>
  <c r="FD49" i="1"/>
  <c r="FD50" i="1"/>
  <c r="ET47" i="1"/>
  <c r="ET48" i="1"/>
  <c r="ET49" i="1"/>
  <c r="ET50" i="1"/>
  <c r="EN47" i="1"/>
  <c r="EN48" i="1"/>
  <c r="EN49" i="1"/>
  <c r="EN50" i="1"/>
  <c r="EZ47" i="1"/>
  <c r="EZ48" i="1"/>
  <c r="EZ49" i="1"/>
  <c r="EZ50" i="1"/>
  <c r="GD47" i="1"/>
  <c r="GD48" i="1"/>
  <c r="GD49" i="1"/>
  <c r="GD50" i="1"/>
  <c r="GK47" i="1"/>
  <c r="GK48" i="1"/>
  <c r="GK49" i="1"/>
  <c r="GK50" i="1"/>
  <c r="GP90" i="1"/>
  <c r="GP46" i="1"/>
  <c r="NV96" i="1"/>
  <c r="NV46" i="1"/>
  <c r="GP96" i="1"/>
  <c r="EJ90" i="1"/>
  <c r="EJ96" i="1"/>
  <c r="JD96" i="1"/>
  <c r="LO96" i="1" a="1"/>
  <c r="LO96" i="1" s="1"/>
  <c r="LI79" i="1"/>
  <c r="LI90" i="1"/>
  <c r="LJ79" i="1"/>
  <c r="LJ90" i="1"/>
  <c r="NV79" i="1"/>
  <c r="NV90" i="1"/>
  <c r="GP79" i="1"/>
  <c r="JD79" i="1"/>
  <c r="NU79" i="1"/>
  <c r="NU90" i="1"/>
  <c r="NS90" i="1"/>
  <c r="NT79" i="1"/>
  <c r="NT90" i="1"/>
  <c r="LK79" i="1"/>
  <c r="LK90" i="1"/>
  <c r="NP79" i="1"/>
  <c r="NP90" i="1"/>
  <c r="LM79" i="1"/>
  <c r="LM90" i="1"/>
  <c r="NR79" i="1"/>
  <c r="NR90" i="1"/>
  <c r="LH79" i="1"/>
  <c r="LH90" i="1"/>
  <c r="LG79" i="1"/>
  <c r="LG90" i="1"/>
  <c r="LL79" i="1"/>
  <c r="LL90" i="1"/>
  <c r="NQ90" i="1"/>
  <c r="NQ79" i="1"/>
  <c r="NS79" i="1"/>
  <c r="LO79" i="1" a="1"/>
  <c r="LO79" i="1" s="1"/>
  <c r="EJ79" i="1"/>
  <c r="NQ74" i="1"/>
  <c r="LK74" i="1"/>
  <c r="NP74" i="1"/>
  <c r="NR74" i="1"/>
  <c r="NS74" i="1"/>
  <c r="LL74" i="1"/>
  <c r="LI74" i="1"/>
  <c r="NU74" i="1"/>
  <c r="LJ74" i="1"/>
  <c r="LG74" i="1"/>
  <c r="JD74" i="1"/>
  <c r="GP74" i="1"/>
  <c r="NV74" i="1"/>
  <c r="LH74" i="1"/>
  <c r="LM74" i="1"/>
  <c r="NT74" i="1"/>
  <c r="LO74" i="1" a="1"/>
  <c r="LO74" i="1" s="1"/>
  <c r="EJ74" i="1"/>
  <c r="LJ102" i="1"/>
  <c r="JD102" i="1"/>
  <c r="GP102" i="1"/>
  <c r="NV102" i="1"/>
  <c r="LI102" i="1"/>
  <c r="NU102" i="1"/>
  <c r="LH102" i="1"/>
  <c r="NT102" i="1"/>
  <c r="LG102" i="1"/>
  <c r="NS102" i="1"/>
  <c r="LM102" i="1"/>
  <c r="LK102" i="1"/>
  <c r="NP102" i="1"/>
  <c r="NR102" i="1"/>
  <c r="LL102" i="1"/>
  <c r="NQ102" i="1"/>
  <c r="H85" i="1"/>
  <c r="LO98" i="1" a="1"/>
  <c r="LO98" i="1" s="1"/>
  <c r="LK78" i="1"/>
  <c r="LO94" i="1" a="1"/>
  <c r="LO94" i="1" s="1"/>
  <c r="NS91" i="1"/>
  <c r="GP91" i="1"/>
  <c r="LK91" i="1"/>
  <c r="LM94" i="1"/>
  <c r="GP88" i="1"/>
  <c r="LM82" i="1"/>
  <c r="NT89" i="1"/>
  <c r="LK80" i="1"/>
  <c r="JD80" i="1"/>
  <c r="GP83" i="1"/>
  <c r="NP93" i="1"/>
  <c r="LO89" i="1" a="1"/>
  <c r="LO89" i="1" s="1"/>
  <c r="NU89" i="1"/>
  <c r="NS88" i="1"/>
  <c r="LI94" i="1"/>
  <c r="LK94" i="1"/>
  <c r="LG94" i="1"/>
  <c r="NV83" i="1"/>
  <c r="NS98" i="1"/>
  <c r="NP81" i="1"/>
  <c r="LK95" i="1"/>
  <c r="NS83" i="1"/>
  <c r="LK83" i="1"/>
  <c r="NS93" i="1"/>
  <c r="NQ91" i="1"/>
  <c r="LO80" i="1" a="1"/>
  <c r="LO80" i="1" s="1"/>
  <c r="LG98" i="1"/>
  <c r="NP88" i="1"/>
  <c r="LG81" i="1"/>
  <c r="LH83" i="1"/>
  <c r="NP83" i="1"/>
  <c r="GP93" i="1"/>
  <c r="LK82" i="1"/>
  <c r="LK89" i="1"/>
  <c r="LO88" i="1" a="1"/>
  <c r="LO88" i="1" s="1"/>
  <c r="LH89" i="1"/>
  <c r="NP80" i="1"/>
  <c r="LL80" i="1"/>
  <c r="NU98" i="1"/>
  <c r="JD84" i="1"/>
  <c r="NS94" i="1"/>
  <c r="NP94" i="1"/>
  <c r="NQ83" i="1"/>
  <c r="LJ78" i="1"/>
  <c r="LG78" i="1"/>
  <c r="LG89" i="1"/>
  <c r="LM93" i="1"/>
  <c r="NU82" i="1"/>
  <c r="JD82" i="1"/>
  <c r="NU80" i="1"/>
  <c r="LI84" i="1"/>
  <c r="LH97" i="1"/>
  <c r="LL97" i="1"/>
  <c r="LH86" i="1"/>
  <c r="GP92" i="1"/>
  <c r="JD94" i="1"/>
  <c r="NQ94" i="1"/>
  <c r="NV94" i="1"/>
  <c r="LG83" i="1"/>
  <c r="NQ93" i="1"/>
  <c r="NU93" i="1"/>
  <c r="NV82" i="1"/>
  <c r="NR82" i="1"/>
  <c r="NS82" i="1"/>
  <c r="NU91" i="1"/>
  <c r="LJ91" i="1"/>
  <c r="NS78" i="1"/>
  <c r="LM78" i="1"/>
  <c r="NV78" i="1"/>
  <c r="JD89" i="1"/>
  <c r="LJ89" i="1"/>
  <c r="NS89" i="1"/>
  <c r="NS80" i="1"/>
  <c r="LG80" i="1"/>
  <c r="GP98" i="1"/>
  <c r="LH98" i="1"/>
  <c r="LK98" i="1"/>
  <c r="LH84" i="1"/>
  <c r="LG84" i="1"/>
  <c r="LK97" i="1"/>
  <c r="LO97" i="1" a="1"/>
  <c r="LO97" i="1" s="1"/>
  <c r="NU87" i="1"/>
  <c r="LI87" i="1"/>
  <c r="NS87" i="1"/>
  <c r="NT81" i="1"/>
  <c r="NU81" i="1"/>
  <c r="LO81" i="1" a="1"/>
  <c r="LO81" i="1" s="1"/>
  <c r="LO95" i="1" a="1"/>
  <c r="LO95" i="1" s="1"/>
  <c r="LL95" i="1"/>
  <c r="NS86" i="1"/>
  <c r="GP86" i="1"/>
  <c r="LI86" i="1"/>
  <c r="NR92" i="1"/>
  <c r="LJ92" i="1"/>
  <c r="NP92" i="1"/>
  <c r="GP85" i="1"/>
  <c r="LH85" i="1"/>
  <c r="NT94" i="1"/>
  <c r="NQ82" i="1"/>
  <c r="LO82" i="1" a="1"/>
  <c r="LO82" i="1" s="1"/>
  <c r="LO91" i="1" a="1"/>
  <c r="LO91" i="1" s="1"/>
  <c r="LJ80" i="1"/>
  <c r="NQ80" i="1"/>
  <c r="NV98" i="1"/>
  <c r="NQ88" i="1"/>
  <c r="LL87" i="1"/>
  <c r="NQ87" i="1"/>
  <c r="NR87" i="1"/>
  <c r="NQ81" i="1"/>
  <c r="NR81" i="1"/>
  <c r="LH81" i="1"/>
  <c r="NV95" i="1"/>
  <c r="LH95" i="1"/>
  <c r="LM86" i="1"/>
  <c r="LL86" i="1"/>
  <c r="LM92" i="1"/>
  <c r="LI92" i="1"/>
  <c r="NU85" i="1"/>
  <c r="LH94" i="1"/>
  <c r="JD83" i="1"/>
  <c r="NT83" i="1"/>
  <c r="LI83" i="1"/>
  <c r="NT93" i="1"/>
  <c r="LJ93" i="1"/>
  <c r="LK93" i="1"/>
  <c r="LL93" i="1"/>
  <c r="LJ82" i="1"/>
  <c r="LM91" i="1"/>
  <c r="NT91" i="1"/>
  <c r="LL78" i="1"/>
  <c r="NP78" i="1"/>
  <c r="LI78" i="1"/>
  <c r="GP89" i="1"/>
  <c r="LH80" i="1"/>
  <c r="NR80" i="1"/>
  <c r="LI88" i="1"/>
  <c r="NR88" i="1"/>
  <c r="NQ84" i="1"/>
  <c r="NR84" i="1"/>
  <c r="NS84" i="1"/>
  <c r="NV97" i="1"/>
  <c r="LI97" i="1"/>
  <c r="NR97" i="1"/>
  <c r="LM87" i="1"/>
  <c r="LJ87" i="1"/>
  <c r="GP95" i="1"/>
  <c r="NS95" i="1"/>
  <c r="NR86" i="1"/>
  <c r="LO86" i="1" a="1"/>
  <c r="LO86" i="1" s="1"/>
  <c r="LK85" i="1"/>
  <c r="GP97" i="1"/>
  <c r="JD97" i="1"/>
  <c r="GP87" i="1"/>
  <c r="LL81" i="1"/>
  <c r="LM81" i="1"/>
  <c r="LJ81" i="1"/>
  <c r="JD81" i="1"/>
  <c r="NP95" i="1"/>
  <c r="JD95" i="1"/>
  <c r="NQ95" i="1"/>
  <c r="LJ86" i="1"/>
  <c r="NV86" i="1"/>
  <c r="LG86" i="1"/>
  <c r="JD86" i="1"/>
  <c r="LL92" i="1"/>
  <c r="LH92" i="1"/>
  <c r="NV92" i="1"/>
  <c r="LJ85" i="1"/>
  <c r="NT85" i="1"/>
  <c r="NV85" i="1"/>
  <c r="EJ98" i="1"/>
  <c r="EJ97" i="1"/>
  <c r="EJ95" i="1"/>
  <c r="EJ87" i="1"/>
  <c r="EJ89" i="1"/>
  <c r="EJ88" i="1"/>
  <c r="EJ80" i="1"/>
  <c r="EJ83" i="1"/>
  <c r="EJ85" i="1"/>
  <c r="EJ81" i="1"/>
  <c r="EJ91" i="1"/>
  <c r="EJ86" i="1"/>
  <c r="EJ84" i="1"/>
  <c r="EJ82" i="1"/>
  <c r="EJ78" i="1"/>
  <c r="EJ94" i="1"/>
  <c r="EJ93" i="1"/>
  <c r="EJ92" i="1"/>
  <c r="LL94" i="1"/>
  <c r="LL83" i="1"/>
  <c r="LO83" i="1" a="1"/>
  <c r="LO83" i="1" s="1"/>
  <c r="NR83" i="1"/>
  <c r="LO93" i="1" a="1"/>
  <c r="LO93" i="1" s="1"/>
  <c r="LH93" i="1"/>
  <c r="LL91" i="1"/>
  <c r="NQ78" i="1"/>
  <c r="NU78" i="1"/>
  <c r="LH78" i="1"/>
  <c r="NV89" i="1"/>
  <c r="NT80" i="1"/>
  <c r="GP80" i="1"/>
  <c r="LI98" i="1"/>
  <c r="LM98" i="1"/>
  <c r="NT98" i="1"/>
  <c r="NU88" i="1"/>
  <c r="LH88" i="1"/>
  <c r="LG88" i="1"/>
  <c r="LJ88" i="1"/>
  <c r="NP84" i="1"/>
  <c r="NU84" i="1"/>
  <c r="LM84" i="1"/>
  <c r="NS97" i="1"/>
  <c r="LG87" i="1"/>
  <c r="LO87" i="1" a="1"/>
  <c r="LO87" i="1" s="1"/>
  <c r="LK87" i="1"/>
  <c r="NS81" i="1"/>
  <c r="LK86" i="1"/>
  <c r="NP86" i="1"/>
  <c r="LO92" i="1" a="1"/>
  <c r="LO92" i="1" s="1"/>
  <c r="LI85" i="1"/>
  <c r="JD85" i="1"/>
  <c r="NR94" i="1"/>
  <c r="NU83" i="1"/>
  <c r="LG93" i="1"/>
  <c r="LG82" i="1"/>
  <c r="LH82" i="1"/>
  <c r="NP82" i="1"/>
  <c r="LG91" i="1"/>
  <c r="LI91" i="1"/>
  <c r="NP91" i="1"/>
  <c r="NV91" i="1"/>
  <c r="LO78" i="1" a="1"/>
  <c r="LO78" i="1" s="1"/>
  <c r="NR78" i="1"/>
  <c r="NP89" i="1"/>
  <c r="LI89" i="1"/>
  <c r="NP98" i="1"/>
  <c r="NQ98" i="1"/>
  <c r="NT88" i="1"/>
  <c r="GP84" i="1"/>
  <c r="NP97" i="1"/>
  <c r="NQ97" i="1"/>
  <c r="NT87" i="1"/>
  <c r="NV87" i="1"/>
  <c r="LI81" i="1"/>
  <c r="LM95" i="1"/>
  <c r="LI95" i="1"/>
  <c r="NT95" i="1"/>
  <c r="LJ95" i="1"/>
  <c r="NR95" i="1"/>
  <c r="NT92" i="1"/>
  <c r="LK92" i="1"/>
  <c r="LG92" i="1"/>
  <c r="LL85" i="1"/>
  <c r="NQ85" i="1"/>
  <c r="LO85" i="1" a="1"/>
  <c r="LO85" i="1" s="1"/>
  <c r="NP85" i="1"/>
  <c r="NU94" i="1"/>
  <c r="GP94" i="1"/>
  <c r="LJ83" i="1"/>
  <c r="LM83" i="1"/>
  <c r="NV93" i="1"/>
  <c r="LH91" i="1"/>
  <c r="NT78" i="1"/>
  <c r="GP78" i="1"/>
  <c r="NQ89" i="1"/>
  <c r="LL89" i="1"/>
  <c r="LI80" i="1"/>
  <c r="LM80" i="1"/>
  <c r="LL98" i="1"/>
  <c r="JD98" i="1"/>
  <c r="NR98" i="1"/>
  <c r="LL88" i="1"/>
  <c r="LO84" i="1" a="1"/>
  <c r="LO84" i="1" s="1"/>
  <c r="LK84" i="1"/>
  <c r="LM97" i="1"/>
  <c r="NT97" i="1"/>
  <c r="LH87" i="1"/>
  <c r="LK81" i="1"/>
  <c r="NU86" i="1"/>
  <c r="NQ92" i="1"/>
  <c r="LG85" i="1"/>
  <c r="NR85" i="1"/>
  <c r="LJ94" i="1"/>
  <c r="LI93" i="1"/>
  <c r="NR93" i="1"/>
  <c r="JD93" i="1"/>
  <c r="LL82" i="1"/>
  <c r="GP82" i="1"/>
  <c r="NT82" i="1"/>
  <c r="LI82" i="1"/>
  <c r="NR91" i="1"/>
  <c r="JD91" i="1"/>
  <c r="JD78" i="1"/>
  <c r="LM89" i="1"/>
  <c r="NR89" i="1"/>
  <c r="NV80" i="1"/>
  <c r="LJ98" i="1"/>
  <c r="NV88" i="1"/>
  <c r="LM88" i="1"/>
  <c r="JD88" i="1"/>
  <c r="LK88" i="1"/>
  <c r="LJ84" i="1"/>
  <c r="LL84" i="1"/>
  <c r="NT84" i="1"/>
  <c r="NV84" i="1"/>
  <c r="LG97" i="1"/>
  <c r="NU97" i="1"/>
  <c r="LJ97" i="1"/>
  <c r="NP87" i="1"/>
  <c r="JD87" i="1"/>
  <c r="GP81" i="1"/>
  <c r="NV81" i="1"/>
  <c r="LG95" i="1"/>
  <c r="NU95" i="1"/>
  <c r="NT86" i="1"/>
  <c r="NQ86" i="1"/>
  <c r="JD92" i="1"/>
  <c r="NS92" i="1"/>
  <c r="NU92" i="1"/>
  <c r="LM85" i="1"/>
  <c r="NS85" i="1"/>
  <c r="LO102" i="1" a="1"/>
  <c r="LO102" i="1" s="1"/>
  <c r="LJ64" i="1"/>
  <c r="LG64" i="1"/>
  <c r="LM64" i="1"/>
  <c r="EJ102" i="1"/>
  <c r="EJ64" i="1"/>
  <c r="LK64" i="1"/>
  <c r="NR64" i="1"/>
  <c r="NS64" i="1"/>
  <c r="NV64" i="1"/>
  <c r="LI64" i="1"/>
  <c r="LL64" i="1"/>
  <c r="GP64" i="1"/>
  <c r="NQ64" i="1"/>
  <c r="NP64" i="1"/>
  <c r="JD64" i="1"/>
  <c r="NT64" i="1"/>
  <c r="NU64" i="1"/>
  <c r="LH64" i="1"/>
  <c r="LO64" i="1" a="1"/>
  <c r="LO64" i="1" s="1"/>
  <c r="NR70" i="1"/>
  <c r="LI70" i="1"/>
  <c r="NU70" i="1"/>
  <c r="LL70" i="1"/>
  <c r="LJ71" i="1"/>
  <c r="GP68" i="1"/>
  <c r="NV72" i="1"/>
  <c r="LH68" i="1"/>
  <c r="LM70" i="1"/>
  <c r="NT70" i="1"/>
  <c r="LG71" i="1"/>
  <c r="NS70" i="1"/>
  <c r="NQ70" i="1"/>
  <c r="JD72" i="1"/>
  <c r="LK72" i="1"/>
  <c r="NP72" i="1"/>
  <c r="NU77" i="1"/>
  <c r="NS75" i="1"/>
  <c r="LK77" i="1"/>
  <c r="LI77" i="1"/>
  <c r="NU75" i="1"/>
  <c r="JD75" i="1"/>
  <c r="LG69" i="1"/>
  <c r="NT77" i="1"/>
  <c r="LH69" i="1"/>
  <c r="LO77" i="1" a="1"/>
  <c r="LO77" i="1" s="1"/>
  <c r="LI75" i="1"/>
  <c r="JD76" i="1"/>
  <c r="LG72" i="1"/>
  <c r="NS77" i="1"/>
  <c r="NT75" i="1"/>
  <c r="NP73" i="1"/>
  <c r="LH77" i="1"/>
  <c r="NV76" i="1"/>
  <c r="GP75" i="1"/>
  <c r="NT73" i="1"/>
  <c r="GP73" i="1"/>
  <c r="NS73" i="1"/>
  <c r="LK76" i="1"/>
  <c r="NP76" i="1"/>
  <c r="NT72" i="1"/>
  <c r="NQ77" i="1"/>
  <c r="GP77" i="1"/>
  <c r="LM75" i="1"/>
  <c r="NV75" i="1"/>
  <c r="LJ73" i="1"/>
  <c r="NQ73" i="1"/>
  <c r="NS76" i="1"/>
  <c r="LM76" i="1"/>
  <c r="LG76" i="1"/>
  <c r="NQ75" i="1"/>
  <c r="LH73" i="1"/>
  <c r="LL73" i="1"/>
  <c r="NU73" i="1"/>
  <c r="LG75" i="1"/>
  <c r="NS68" i="1"/>
  <c r="NV68" i="1"/>
  <c r="LL77" i="1"/>
  <c r="NP77" i="1"/>
  <c r="LM77" i="1"/>
  <c r="LK75" i="1"/>
  <c r="LO75" i="1" a="1"/>
  <c r="LO75" i="1" s="1"/>
  <c r="NR73" i="1"/>
  <c r="LO73" i="1" a="1"/>
  <c r="LO73" i="1" s="1"/>
  <c r="LM73" i="1"/>
  <c r="NR76" i="1"/>
  <c r="LL68" i="1"/>
  <c r="NU71" i="1"/>
  <c r="NV77" i="1"/>
  <c r="NR75" i="1"/>
  <c r="LL75" i="1"/>
  <c r="LH75" i="1"/>
  <c r="LG73" i="1"/>
  <c r="NV73" i="1"/>
  <c r="LJ76" i="1"/>
  <c r="GP76" i="1"/>
  <c r="LH76" i="1"/>
  <c r="JD73" i="1"/>
  <c r="LK73" i="1"/>
  <c r="LO76" i="1" a="1"/>
  <c r="LO76" i="1" s="1"/>
  <c r="LL76" i="1"/>
  <c r="NU76" i="1"/>
  <c r="EJ76" i="1"/>
  <c r="EJ77" i="1"/>
  <c r="EJ75" i="1"/>
  <c r="EJ73" i="1"/>
  <c r="LJ77" i="1"/>
  <c r="NT68" i="1"/>
  <c r="LM69" i="1"/>
  <c r="NR77" i="1"/>
  <c r="JD77" i="1"/>
  <c r="LG77" i="1"/>
  <c r="LJ75" i="1"/>
  <c r="NP75" i="1"/>
  <c r="LI73" i="1"/>
  <c r="LI76" i="1"/>
  <c r="NQ76" i="1"/>
  <c r="NT76" i="1"/>
  <c r="JD69" i="1"/>
  <c r="NS72" i="1"/>
  <c r="LI69" i="1"/>
  <c r="NU72" i="1"/>
  <c r="NQ69" i="1"/>
  <c r="NS69" i="1"/>
  <c r="NV69" i="1"/>
  <c r="NT69" i="1"/>
  <c r="LL71" i="1"/>
  <c r="LI68" i="1"/>
  <c r="NU68" i="1"/>
  <c r="LG68" i="1"/>
  <c r="NS71" i="1"/>
  <c r="LG70" i="1"/>
  <c r="LI72" i="1"/>
  <c r="NU69" i="1"/>
  <c r="JD71" i="1"/>
  <c r="LH72" i="1"/>
  <c r="LJ68" i="1"/>
  <c r="NP69" i="1"/>
  <c r="LK71" i="1"/>
  <c r="LJ70" i="1"/>
  <c r="EJ72" i="1"/>
  <c r="EJ71" i="1"/>
  <c r="EJ69" i="1"/>
  <c r="EJ70" i="1"/>
  <c r="EJ68" i="1"/>
  <c r="JD68" i="1"/>
  <c r="LM72" i="1"/>
  <c r="LJ69" i="1"/>
  <c r="NR69" i="1"/>
  <c r="LO71" i="1" a="1"/>
  <c r="LO71" i="1" s="1"/>
  <c r="NV70" i="1"/>
  <c r="NQ68" i="1"/>
  <c r="GP72" i="1"/>
  <c r="NQ72" i="1"/>
  <c r="GP69" i="1"/>
  <c r="NQ71" i="1"/>
  <c r="LH71" i="1"/>
  <c r="GP71" i="1"/>
  <c r="NR71" i="1"/>
  <c r="NV71" i="1"/>
  <c r="JD70" i="1"/>
  <c r="GP70" i="1"/>
  <c r="LK68" i="1"/>
  <c r="LM68" i="1"/>
  <c r="LL72" i="1"/>
  <c r="NR72" i="1"/>
  <c r="LK69" i="1"/>
  <c r="LL69" i="1"/>
  <c r="LM71" i="1"/>
  <c r="LH70" i="1"/>
  <c r="NR68" i="1"/>
  <c r="NP71" i="1"/>
  <c r="LK70" i="1"/>
  <c r="NP68" i="1"/>
  <c r="LO72" i="1" a="1"/>
  <c r="LO72" i="1" s="1"/>
  <c r="LJ72" i="1"/>
  <c r="LO69" i="1" a="1"/>
  <c r="LO69" i="1" s="1"/>
  <c r="LI71" i="1"/>
  <c r="NT71" i="1"/>
  <c r="NP70" i="1"/>
  <c r="LO68" i="1" a="1"/>
  <c r="LO68" i="1" s="1"/>
  <c r="LO70" i="1" a="1"/>
  <c r="LO70" i="1" s="1"/>
  <c r="LO66" i="1" a="1"/>
  <c r="LO66" i="1" s="1"/>
  <c r="LK66" i="1"/>
  <c r="LJ65" i="1"/>
  <c r="NS66" i="1"/>
  <c r="LG66" i="1"/>
  <c r="NT66" i="1"/>
  <c r="LM66" i="1"/>
  <c r="NR66" i="1"/>
  <c r="GP65" i="1"/>
  <c r="LI65" i="1"/>
  <c r="LI66" i="1"/>
  <c r="LK65" i="1"/>
  <c r="NQ66" i="1"/>
  <c r="NV66" i="1"/>
  <c r="LH66" i="1"/>
  <c r="LJ66" i="1"/>
  <c r="NT65" i="1"/>
  <c r="NU65" i="1"/>
  <c r="LH65" i="1"/>
  <c r="GP66" i="1"/>
  <c r="JD65" i="1"/>
  <c r="NV65" i="1"/>
  <c r="NU66" i="1"/>
  <c r="LL65" i="1"/>
  <c r="JD66" i="1"/>
  <c r="NS65" i="1"/>
  <c r="NQ65" i="1"/>
  <c r="NR65" i="1"/>
  <c r="EJ65" i="1"/>
  <c r="EJ66" i="1"/>
  <c r="LL66" i="1"/>
  <c r="NP66" i="1"/>
  <c r="LO65" i="1" a="1"/>
  <c r="LO65" i="1" s="1"/>
  <c r="LG65" i="1"/>
  <c r="LM65" i="1"/>
  <c r="NP65" i="1"/>
  <c r="LO63" i="1" a="1"/>
  <c r="LO63" i="1" s="1"/>
  <c r="LI67" i="1"/>
  <c r="GP67" i="1"/>
  <c r="NV67" i="1"/>
  <c r="NT67" i="1"/>
  <c r="LG67" i="1"/>
  <c r="NS67" i="1"/>
  <c r="NQ67" i="1"/>
  <c r="NU67" i="1"/>
  <c r="JD67" i="1"/>
  <c r="NP67" i="1"/>
  <c r="LM67" i="1"/>
  <c r="LJ67" i="1"/>
  <c r="LK67" i="1"/>
  <c r="LH67" i="1"/>
  <c r="LL67" i="1"/>
  <c r="LO67" i="1" a="1"/>
  <c r="LO67" i="1" s="1"/>
  <c r="EJ63" i="1"/>
  <c r="EJ67" i="1"/>
  <c r="NR67" i="1"/>
  <c r="LJ54" i="1"/>
  <c r="LJ63" i="1"/>
  <c r="NU54" i="1"/>
  <c r="NU63" i="1"/>
  <c r="GP54" i="1"/>
  <c r="GP63" i="1"/>
  <c r="NV54" i="1"/>
  <c r="NV63" i="1"/>
  <c r="NQ54" i="1"/>
  <c r="NQ63" i="1"/>
  <c r="LG54" i="1"/>
  <c r="LG63" i="1"/>
  <c r="NS54" i="1"/>
  <c r="NS63" i="1"/>
  <c r="NT54" i="1"/>
  <c r="NT63" i="1"/>
  <c r="LI54" i="1"/>
  <c r="LI63" i="1"/>
  <c r="LH54" i="1"/>
  <c r="LH63" i="1"/>
  <c r="LK54" i="1"/>
  <c r="LK63" i="1"/>
  <c r="NP54" i="1"/>
  <c r="NP63" i="1"/>
  <c r="JD54" i="1"/>
  <c r="JD63" i="1"/>
  <c r="LM54" i="1"/>
  <c r="LM63" i="1"/>
  <c r="NR54" i="1"/>
  <c r="NR63" i="1"/>
  <c r="LL54" i="1"/>
  <c r="LL63" i="1"/>
  <c r="NV59" i="1"/>
  <c r="LO59" i="1" a="1"/>
  <c r="LO59" i="1" s="1"/>
  <c r="GP59" i="1"/>
  <c r="NP59" i="1"/>
  <c r="NR59" i="1"/>
  <c r="LL59" i="1"/>
  <c r="NS59" i="1"/>
  <c r="LM59" i="1"/>
  <c r="LH59" i="1"/>
  <c r="NQ59" i="1"/>
  <c r="LJ59" i="1"/>
  <c r="NT59" i="1"/>
  <c r="LG59" i="1"/>
  <c r="LI59" i="1"/>
  <c r="LK59" i="1"/>
  <c r="JD59" i="1"/>
  <c r="EJ54" i="1"/>
  <c r="EJ59" i="1"/>
  <c r="NU59" i="1"/>
  <c r="BD31" i="6"/>
  <c r="AS31" i="6" s="1"/>
  <c r="AX31" i="6"/>
  <c r="AM31" i="6" s="1"/>
  <c r="AW36" i="6"/>
  <c r="BC31" i="6"/>
  <c r="AR31" i="6" s="1"/>
  <c r="BE31" i="6"/>
  <c r="AT31" i="6" s="1"/>
  <c r="AY31" i="6"/>
  <c r="AN31" i="6" s="1"/>
  <c r="BA33" i="6"/>
  <c r="AP33" i="6" s="1"/>
  <c r="BF33" i="6"/>
  <c r="AU33" i="6" s="1"/>
  <c r="EK17" i="1"/>
  <c r="EK55" i="1" s="1"/>
  <c r="PR15" i="1"/>
  <c r="SA15" i="1"/>
  <c r="UK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NQ47" i="1" l="1"/>
  <c r="NQ48" i="1"/>
  <c r="NQ49" i="1"/>
  <c r="NQ50" i="1"/>
  <c r="NR47" i="1"/>
  <c r="NR48" i="1"/>
  <c r="NR49" i="1"/>
  <c r="NR50" i="1"/>
  <c r="NV47" i="1"/>
  <c r="NV48" i="1"/>
  <c r="NV49" i="1"/>
  <c r="NV50" i="1"/>
  <c r="NP47" i="1"/>
  <c r="NP48" i="1"/>
  <c r="NP49" i="1"/>
  <c r="NP50" i="1"/>
  <c r="NS47" i="1"/>
  <c r="NS48" i="1"/>
  <c r="NS49" i="1"/>
  <c r="NS50" i="1"/>
  <c r="GP47" i="1"/>
  <c r="GP48" i="1"/>
  <c r="GP49" i="1"/>
  <c r="GP50" i="1"/>
  <c r="NU47" i="1"/>
  <c r="NU48" i="1"/>
  <c r="NU49" i="1"/>
  <c r="NU50" i="1"/>
  <c r="JD47" i="1"/>
  <c r="JD48" i="1"/>
  <c r="JD49" i="1"/>
  <c r="JD50" i="1"/>
  <c r="NT47" i="1"/>
  <c r="NT48" i="1"/>
  <c r="NT49" i="1"/>
  <c r="NT50" i="1"/>
  <c r="EK90" i="1"/>
  <c r="EK96" i="1"/>
  <c r="EK79" i="1"/>
  <c r="EK74" i="1"/>
  <c r="H86" i="1"/>
  <c r="EK97" i="1"/>
  <c r="EK95" i="1"/>
  <c r="EK92" i="1"/>
  <c r="EK88" i="1"/>
  <c r="EK89" i="1"/>
  <c r="EK87" i="1"/>
  <c r="EK80" i="1"/>
  <c r="EK83" i="1"/>
  <c r="EK81" i="1"/>
  <c r="EK86" i="1"/>
  <c r="EK82" i="1"/>
  <c r="EK78" i="1"/>
  <c r="EK84" i="1"/>
  <c r="EK93" i="1"/>
  <c r="EK91" i="1"/>
  <c r="EK98" i="1"/>
  <c r="EK85" i="1"/>
  <c r="EK94" i="1"/>
  <c r="EK102" i="1"/>
  <c r="EK64" i="1"/>
  <c r="EK76" i="1"/>
  <c r="EK73" i="1"/>
  <c r="EK77" i="1"/>
  <c r="EK75" i="1"/>
  <c r="EK71" i="1"/>
  <c r="EK72" i="1"/>
  <c r="EK68" i="1"/>
  <c r="EK70" i="1"/>
  <c r="EK69" i="1"/>
  <c r="EK66" i="1"/>
  <c r="EK65" i="1"/>
  <c r="EK63" i="1"/>
  <c r="EK67" i="1"/>
  <c r="EK54" i="1"/>
  <c r="EK59" i="1"/>
  <c r="I41" i="1"/>
  <c r="AZ43" i="6"/>
  <c r="AO43" i="6" s="1"/>
  <c r="BA43" i="6"/>
  <c r="AP43" i="6" s="1"/>
  <c r="BC43" i="6"/>
  <c r="AR43" i="6" s="1"/>
  <c r="E43" i="6" s="1"/>
  <c r="W43" i="6" s="1"/>
  <c r="E38" i="6"/>
  <c r="W38" i="6" s="1"/>
  <c r="BB43" i="6"/>
  <c r="AQ43" i="6" s="1"/>
  <c r="AX43" i="6"/>
  <c r="AM43" i="6" s="1"/>
  <c r="EL17" i="1"/>
  <c r="EL55" i="1" s="1"/>
  <c r="PS15" i="1"/>
  <c r="SC15" i="1" s="1"/>
  <c r="UM15" i="1" s="1"/>
  <c r="SB15" i="1"/>
  <c r="UL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90" i="1" l="1"/>
  <c r="EL96" i="1"/>
  <c r="EL79" i="1"/>
  <c r="EL74" i="1"/>
  <c r="H87" i="1"/>
  <c r="EL98" i="1"/>
  <c r="EL97" i="1"/>
  <c r="EL95" i="1"/>
  <c r="EL94" i="1"/>
  <c r="EL93" i="1"/>
  <c r="EL92" i="1"/>
  <c r="EL89" i="1"/>
  <c r="EL91" i="1"/>
  <c r="EL88" i="1"/>
  <c r="EL87" i="1"/>
  <c r="EL84" i="1"/>
  <c r="EL83" i="1"/>
  <c r="EL85" i="1"/>
  <c r="EL81" i="1"/>
  <c r="EL80" i="1"/>
  <c r="EL78" i="1"/>
  <c r="EL86" i="1"/>
  <c r="EL82" i="1"/>
  <c r="EL102" i="1"/>
  <c r="EL64" i="1"/>
  <c r="EL73" i="1"/>
  <c r="EL77" i="1"/>
  <c r="EL75" i="1"/>
  <c r="EL76" i="1"/>
  <c r="EL69" i="1"/>
  <c r="EL70" i="1"/>
  <c r="EL71" i="1"/>
  <c r="EL68" i="1"/>
  <c r="EL72" i="1"/>
  <c r="EL66" i="1"/>
  <c r="EL65" i="1"/>
  <c r="EL63" i="1"/>
  <c r="EL67" i="1"/>
  <c r="EL54" i="1"/>
  <c r="EL59" i="1"/>
  <c r="BJ41" i="1"/>
  <c r="BF41" i="1"/>
  <c r="BI41" i="1"/>
  <c r="BH41" i="1"/>
  <c r="BG41" i="1"/>
  <c r="BE41" i="1"/>
  <c r="EM17" i="1"/>
  <c r="EM55" i="1" s="1"/>
  <c r="FL19" i="1"/>
  <c r="HW19" i="1"/>
  <c r="C38" i="8"/>
  <c r="U38" i="8" s="1"/>
  <c r="E38" i="8"/>
  <c r="W38" i="8" s="1"/>
  <c r="IU16" i="1"/>
  <c r="GL16" i="1"/>
  <c r="C43" i="7"/>
  <c r="U43" i="7" s="1"/>
  <c r="D43" i="7"/>
  <c r="V43" i="7" s="1"/>
  <c r="E43" i="7"/>
  <c r="W43" i="7" s="1"/>
  <c r="D38" i="8"/>
  <c r="V38" i="8" s="1"/>
  <c r="PT15" i="1"/>
  <c r="SD15" i="1" s="1"/>
  <c r="UN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90" i="1" l="1"/>
  <c r="EM96" i="1"/>
  <c r="EM79" i="1"/>
  <c r="EM74" i="1"/>
  <c r="H88" i="1"/>
  <c r="EM98" i="1"/>
  <c r="EM87" i="1"/>
  <c r="EM89" i="1"/>
  <c r="EM91" i="1"/>
  <c r="EM83" i="1"/>
  <c r="EM84" i="1"/>
  <c r="EM78" i="1"/>
  <c r="EM80" i="1"/>
  <c r="EM86" i="1"/>
  <c r="EM82" i="1"/>
  <c r="EM81" i="1"/>
  <c r="EM94" i="1"/>
  <c r="EM85" i="1"/>
  <c r="EM88" i="1"/>
  <c r="EM97" i="1"/>
  <c r="EM93" i="1"/>
  <c r="EM92" i="1"/>
  <c r="EM95" i="1"/>
  <c r="EM102" i="1"/>
  <c r="EM64" i="1"/>
  <c r="EM73" i="1"/>
  <c r="EM76" i="1"/>
  <c r="EM77" i="1"/>
  <c r="EM75" i="1"/>
  <c r="EM71" i="1"/>
  <c r="EM69" i="1"/>
  <c r="EM70" i="1"/>
  <c r="EM68" i="1"/>
  <c r="EM72" i="1"/>
  <c r="EM65" i="1"/>
  <c r="EM66" i="1"/>
  <c r="EM63" i="1"/>
  <c r="EM67" i="1"/>
  <c r="EM54" i="1"/>
  <c r="EM59" i="1"/>
  <c r="I42" i="1"/>
  <c r="EN17" i="1"/>
  <c r="EN55" i="1" s="1"/>
  <c r="FM19" i="1"/>
  <c r="HX19" i="1"/>
  <c r="D43" i="8"/>
  <c r="V43" i="8" s="1"/>
  <c r="C43" i="8"/>
  <c r="U43" i="8" s="1"/>
  <c r="E43" i="8"/>
  <c r="W43" i="8" s="1"/>
  <c r="PU15" i="1"/>
  <c r="SE15" i="1" s="1"/>
  <c r="UO15" i="1" s="1"/>
  <c r="EN90" i="1" l="1"/>
  <c r="EN96" i="1"/>
  <c r="EN79" i="1"/>
  <c r="EN74" i="1"/>
  <c r="H89" i="1"/>
  <c r="H90" i="1" s="1"/>
  <c r="EN98" i="1"/>
  <c r="EN97" i="1"/>
  <c r="EN95" i="1"/>
  <c r="EN93" i="1"/>
  <c r="EN89" i="1"/>
  <c r="EN91" i="1"/>
  <c r="EN88" i="1"/>
  <c r="EN87" i="1"/>
  <c r="EN83" i="1"/>
  <c r="EN85" i="1"/>
  <c r="EN81" i="1"/>
  <c r="EN78" i="1"/>
  <c r="EN80" i="1"/>
  <c r="EN86" i="1"/>
  <c r="EN82" i="1"/>
  <c r="EN84" i="1"/>
  <c r="EN92" i="1"/>
  <c r="EN94" i="1"/>
  <c r="EN102" i="1"/>
  <c r="EN64" i="1"/>
  <c r="EN77" i="1"/>
  <c r="EN73" i="1"/>
  <c r="EN75" i="1"/>
  <c r="EN76" i="1"/>
  <c r="EN71" i="1"/>
  <c r="EN69" i="1"/>
  <c r="EN68" i="1"/>
  <c r="EN70" i="1"/>
  <c r="EN72" i="1"/>
  <c r="EN66" i="1"/>
  <c r="EN65" i="1"/>
  <c r="EN63" i="1"/>
  <c r="EN67" i="1"/>
  <c r="EN54" i="1"/>
  <c r="EN59" i="1"/>
  <c r="BF42" i="1"/>
  <c r="BJ42" i="1"/>
  <c r="BI42" i="1"/>
  <c r="BE42" i="1"/>
  <c r="BH42" i="1"/>
  <c r="BG42" i="1"/>
  <c r="EO17" i="1"/>
  <c r="EO55" i="1" s="1"/>
  <c r="FN19" i="1"/>
  <c r="HY19" i="1"/>
  <c r="PV15" i="1"/>
  <c r="SF15" i="1" s="1"/>
  <c r="UP15" i="1" s="1"/>
  <c r="EO90" i="1" l="1"/>
  <c r="EO96" i="1"/>
  <c r="EO79" i="1"/>
  <c r="EO74" i="1"/>
  <c r="H91" i="1"/>
  <c r="EO97" i="1"/>
  <c r="EO95" i="1"/>
  <c r="EO94" i="1"/>
  <c r="EO89" i="1"/>
  <c r="EO92" i="1"/>
  <c r="EO87" i="1"/>
  <c r="EO81" i="1"/>
  <c r="EO83" i="1"/>
  <c r="EO85" i="1"/>
  <c r="EO84" i="1"/>
  <c r="EO78" i="1"/>
  <c r="EO80" i="1"/>
  <c r="EO86" i="1"/>
  <c r="EO82" i="1"/>
  <c r="EO91" i="1"/>
  <c r="EO88" i="1"/>
  <c r="EO98" i="1"/>
  <c r="EO93" i="1"/>
  <c r="EO102" i="1"/>
  <c r="EO64" i="1"/>
  <c r="EO77" i="1"/>
  <c r="EO76" i="1"/>
  <c r="EO75" i="1"/>
  <c r="EO73" i="1"/>
  <c r="EO69" i="1"/>
  <c r="EO71" i="1"/>
  <c r="EO68" i="1"/>
  <c r="EO70" i="1"/>
  <c r="EO72" i="1"/>
  <c r="EO65" i="1"/>
  <c r="EO66" i="1"/>
  <c r="EO63" i="1"/>
  <c r="EO67" i="1"/>
  <c r="EO54" i="1"/>
  <c r="EO59" i="1"/>
  <c r="EP17" i="1"/>
  <c r="EP55" i="1" s="1"/>
  <c r="FO19" i="1"/>
  <c r="HZ19" i="1"/>
  <c r="PW15" i="1"/>
  <c r="SG15" i="1" s="1"/>
  <c r="UQ15" i="1" s="1"/>
  <c r="EP90" i="1" l="1"/>
  <c r="EP96" i="1"/>
  <c r="EP79" i="1"/>
  <c r="EP74" i="1"/>
  <c r="H92" i="1"/>
  <c r="EP93" i="1"/>
  <c r="EP92" i="1"/>
  <c r="EP81" i="1"/>
  <c r="EP80" i="1"/>
  <c r="EP84" i="1"/>
  <c r="EP85" i="1"/>
  <c r="EP82" i="1"/>
  <c r="EP88" i="1"/>
  <c r="EP87" i="1"/>
  <c r="EP97" i="1"/>
  <c r="EP89" i="1"/>
  <c r="EP98" i="1"/>
  <c r="EP83" i="1"/>
  <c r="EP94" i="1"/>
  <c r="EP95" i="1"/>
  <c r="EP91" i="1"/>
  <c r="EP78" i="1"/>
  <c r="EP86" i="1"/>
  <c r="EP102" i="1"/>
  <c r="EP64" i="1"/>
  <c r="EP77" i="1"/>
  <c r="EP75" i="1"/>
  <c r="EP76" i="1"/>
  <c r="EP73" i="1"/>
  <c r="EP71" i="1"/>
  <c r="EP70" i="1"/>
  <c r="EP69" i="1"/>
  <c r="EP68" i="1"/>
  <c r="EP72" i="1"/>
  <c r="EP65" i="1"/>
  <c r="EP66" i="1"/>
  <c r="EP63" i="1"/>
  <c r="EP67" i="1"/>
  <c r="EP54" i="1"/>
  <c r="EP59" i="1"/>
  <c r="EQ17" i="1"/>
  <c r="EQ55"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X15" i="1"/>
  <c r="SH15" i="1" s="1"/>
  <c r="UR15" i="1" s="1"/>
  <c r="EQ90" i="1" l="1"/>
  <c r="EQ96" i="1"/>
  <c r="EQ79" i="1"/>
  <c r="EQ74" i="1"/>
  <c r="H93" i="1"/>
  <c r="EQ98" i="1"/>
  <c r="EQ97" i="1"/>
  <c r="EQ95" i="1"/>
  <c r="EQ93" i="1"/>
  <c r="EQ92" i="1"/>
  <c r="EQ87" i="1"/>
  <c r="EQ86" i="1"/>
  <c r="EQ83" i="1"/>
  <c r="EQ81" i="1"/>
  <c r="EQ82" i="1"/>
  <c r="EQ80" i="1"/>
  <c r="EQ85" i="1"/>
  <c r="EQ78" i="1"/>
  <c r="EQ91" i="1"/>
  <c r="EQ88" i="1"/>
  <c r="EQ89" i="1"/>
  <c r="EQ84" i="1"/>
  <c r="EQ94" i="1"/>
  <c r="EQ102" i="1"/>
  <c r="EQ64" i="1"/>
  <c r="EQ77" i="1"/>
  <c r="EQ73" i="1"/>
  <c r="EQ75" i="1"/>
  <c r="EQ76" i="1"/>
  <c r="EQ70" i="1"/>
  <c r="EQ68" i="1"/>
  <c r="EQ71" i="1"/>
  <c r="EQ69" i="1"/>
  <c r="EQ72" i="1"/>
  <c r="EQ66" i="1"/>
  <c r="EQ65" i="1"/>
  <c r="EQ63" i="1"/>
  <c r="EQ67" i="1"/>
  <c r="EQ54" i="1"/>
  <c r="EQ59" i="1"/>
  <c r="ER17" i="1"/>
  <c r="ER55" i="1" s="1"/>
  <c r="FQ19" i="1"/>
  <c r="PY15" i="1"/>
  <c r="SI15" i="1" s="1"/>
  <c r="US15" i="1" s="1"/>
  <c r="ER90" i="1" l="1"/>
  <c r="ER96" i="1"/>
  <c r="ER79" i="1"/>
  <c r="ER74" i="1"/>
  <c r="H94" i="1"/>
  <c r="ER98" i="1"/>
  <c r="ER97" i="1"/>
  <c r="ER95" i="1"/>
  <c r="ER89" i="1"/>
  <c r="ER87" i="1"/>
  <c r="ER83" i="1"/>
  <c r="ER78" i="1"/>
  <c r="ER86" i="1"/>
  <c r="ER85" i="1"/>
  <c r="ER84" i="1"/>
  <c r="ER80" i="1"/>
  <c r="ER81" i="1"/>
  <c r="ER82" i="1"/>
  <c r="ER93" i="1"/>
  <c r="ER88" i="1"/>
  <c r="ER94" i="1"/>
  <c r="ER91" i="1"/>
  <c r="ER92" i="1"/>
  <c r="ER102" i="1"/>
  <c r="ER64" i="1"/>
  <c r="ER73" i="1"/>
  <c r="ER77" i="1"/>
  <c r="ER76" i="1"/>
  <c r="ER75" i="1"/>
  <c r="ER70" i="1"/>
  <c r="ER68" i="1"/>
  <c r="ER69" i="1"/>
  <c r="ER72" i="1"/>
  <c r="ER71" i="1"/>
  <c r="ER65" i="1"/>
  <c r="ER66" i="1"/>
  <c r="ER63" i="1"/>
  <c r="ER67" i="1"/>
  <c r="ER54" i="1"/>
  <c r="ER59" i="1"/>
  <c r="ES17" i="1"/>
  <c r="ES55"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Z15" i="1"/>
  <c r="SJ15" i="1" s="1"/>
  <c r="UT15" i="1" s="1"/>
  <c r="ES90" i="1" l="1"/>
  <c r="ES96" i="1"/>
  <c r="ES79" i="1"/>
  <c r="ES74" i="1"/>
  <c r="H95" i="1"/>
  <c r="H96" i="1" s="1"/>
  <c r="ES97" i="1"/>
  <c r="ES95" i="1"/>
  <c r="ES92" i="1"/>
  <c r="ES89" i="1"/>
  <c r="ES87" i="1"/>
  <c r="ES83" i="1"/>
  <c r="ES80" i="1"/>
  <c r="ES91" i="1"/>
  <c r="ES81" i="1"/>
  <c r="ES86" i="1"/>
  <c r="ES88" i="1"/>
  <c r="ES85" i="1"/>
  <c r="ES84" i="1"/>
  <c r="ES78" i="1"/>
  <c r="ES82" i="1"/>
  <c r="ES98" i="1"/>
  <c r="ES94" i="1"/>
  <c r="ES93" i="1"/>
  <c r="ES102" i="1"/>
  <c r="ES64" i="1"/>
  <c r="ES73" i="1"/>
  <c r="ES75" i="1"/>
  <c r="ES77" i="1"/>
  <c r="ES76" i="1"/>
  <c r="ES71" i="1"/>
  <c r="ES72" i="1"/>
  <c r="ES68" i="1"/>
  <c r="ES69" i="1"/>
  <c r="ES70" i="1"/>
  <c r="ES66" i="1"/>
  <c r="ES65" i="1"/>
  <c r="ES63" i="1"/>
  <c r="ES67" i="1"/>
  <c r="ES54" i="1"/>
  <c r="ES59" i="1"/>
  <c r="ET17" i="1"/>
  <c r="ET55" i="1" s="1"/>
  <c r="QA15" i="1"/>
  <c r="SK15" i="1" s="1"/>
  <c r="UU15" i="1" s="1"/>
  <c r="ET90" i="1" l="1"/>
  <c r="ET96" i="1"/>
  <c r="ET79" i="1"/>
  <c r="ET74" i="1"/>
  <c r="H97" i="1"/>
  <c r="ET98" i="1"/>
  <c r="ET97" i="1"/>
  <c r="ET95" i="1"/>
  <c r="ET89" i="1"/>
  <c r="ET87" i="1"/>
  <c r="ET88" i="1"/>
  <c r="ET83" i="1"/>
  <c r="ET86" i="1"/>
  <c r="ET81" i="1"/>
  <c r="ET91" i="1"/>
  <c r="ET78" i="1"/>
  <c r="ET84" i="1"/>
  <c r="ET82" i="1"/>
  <c r="ET80" i="1"/>
  <c r="ET94" i="1"/>
  <c r="ET85" i="1"/>
  <c r="ET93" i="1"/>
  <c r="ET92" i="1"/>
  <c r="ET102" i="1"/>
  <c r="ET64" i="1"/>
  <c r="ET73" i="1"/>
  <c r="ET77" i="1"/>
  <c r="ET76" i="1"/>
  <c r="ET75" i="1"/>
  <c r="ET69" i="1"/>
  <c r="ET72" i="1"/>
  <c r="ET71" i="1"/>
  <c r="ET68" i="1"/>
  <c r="ET70" i="1"/>
  <c r="ET66" i="1"/>
  <c r="ET65" i="1"/>
  <c r="ET63" i="1"/>
  <c r="ET67" i="1"/>
  <c r="ET54" i="1"/>
  <c r="ET59" i="1"/>
  <c r="EU17" i="1"/>
  <c r="EU55" i="1" s="1"/>
  <c r="QB15" i="1"/>
  <c r="SL15" i="1" s="1"/>
  <c r="UV15" i="1" s="1"/>
  <c r="EU90" i="1" l="1"/>
  <c r="EU96" i="1"/>
  <c r="EU79" i="1"/>
  <c r="EU74" i="1"/>
  <c r="H98" i="1"/>
  <c r="EU98" i="1"/>
  <c r="EU89" i="1"/>
  <c r="EU87" i="1"/>
  <c r="EU80" i="1"/>
  <c r="EU84" i="1"/>
  <c r="EU83" i="1"/>
  <c r="EU78" i="1"/>
  <c r="EU86" i="1"/>
  <c r="EU81" i="1"/>
  <c r="EU82" i="1"/>
  <c r="EU85" i="1"/>
  <c r="EU93" i="1"/>
  <c r="EU95" i="1"/>
  <c r="EU92" i="1"/>
  <c r="EU97" i="1"/>
  <c r="EU88" i="1"/>
  <c r="EU91" i="1"/>
  <c r="EU94" i="1"/>
  <c r="EU102" i="1"/>
  <c r="EU64" i="1"/>
  <c r="EU77" i="1"/>
  <c r="EU73" i="1"/>
  <c r="EU76" i="1"/>
  <c r="EU75" i="1"/>
  <c r="EU71" i="1"/>
  <c r="EU69" i="1"/>
  <c r="EU70" i="1"/>
  <c r="EU72" i="1"/>
  <c r="EU68" i="1"/>
  <c r="EU65" i="1"/>
  <c r="EU66" i="1"/>
  <c r="EU63" i="1"/>
  <c r="EU67" i="1"/>
  <c r="EU54" i="1"/>
  <c r="EU59" i="1"/>
  <c r="EV17" i="1"/>
  <c r="EV55" i="1" s="1"/>
  <c r="QC15" i="1"/>
  <c r="SM15" i="1" s="1"/>
  <c r="UW15" i="1" s="1"/>
  <c r="EV90" i="1" l="1"/>
  <c r="EV96" i="1"/>
  <c r="EV79" i="1"/>
  <c r="EV74" i="1"/>
  <c r="EV98" i="1"/>
  <c r="EV95" i="1"/>
  <c r="EV97" i="1"/>
  <c r="EV93" i="1"/>
  <c r="EV92" i="1"/>
  <c r="EV89" i="1"/>
  <c r="EV88" i="1"/>
  <c r="EV87" i="1"/>
  <c r="EV83" i="1"/>
  <c r="EV81" i="1"/>
  <c r="EV78" i="1"/>
  <c r="EV80" i="1"/>
  <c r="EV86" i="1"/>
  <c r="EV85" i="1"/>
  <c r="EV91" i="1"/>
  <c r="EV94" i="1"/>
  <c r="EV82" i="1"/>
  <c r="EV84" i="1"/>
  <c r="EV102" i="1"/>
  <c r="EV64" i="1"/>
  <c r="EV76" i="1"/>
  <c r="EV73" i="1"/>
  <c r="EV75" i="1"/>
  <c r="EV77" i="1"/>
  <c r="EV71" i="1"/>
  <c r="EV69" i="1"/>
  <c r="EV70" i="1"/>
  <c r="EV72" i="1"/>
  <c r="EV68" i="1"/>
  <c r="EV65" i="1"/>
  <c r="EV66" i="1"/>
  <c r="EV63" i="1"/>
  <c r="EV67" i="1"/>
  <c r="EV54" i="1"/>
  <c r="EV59" i="1"/>
  <c r="EW17" i="1"/>
  <c r="EW55" i="1" s="1"/>
  <c r="QD15" i="1"/>
  <c r="SN15" i="1" s="1"/>
  <c r="UX15" i="1" s="1"/>
  <c r="EW90" i="1" l="1"/>
  <c r="EW96" i="1"/>
  <c r="EW79" i="1"/>
  <c r="EW74" i="1"/>
  <c r="EW97" i="1"/>
  <c r="EW95" i="1"/>
  <c r="EW93" i="1"/>
  <c r="EW89" i="1"/>
  <c r="EW87" i="1"/>
  <c r="EW92" i="1"/>
  <c r="EW84" i="1"/>
  <c r="EW83" i="1"/>
  <c r="EW81" i="1"/>
  <c r="EW86" i="1"/>
  <c r="EW78" i="1"/>
  <c r="EW88" i="1"/>
  <c r="EW80" i="1"/>
  <c r="EW85" i="1"/>
  <c r="EW82" i="1"/>
  <c r="EW94" i="1"/>
  <c r="EW98" i="1"/>
  <c r="EW91" i="1"/>
  <c r="EW102" i="1"/>
  <c r="EW64" i="1"/>
  <c r="EW76" i="1"/>
  <c r="EW77" i="1"/>
  <c r="EW75" i="1"/>
  <c r="EW73" i="1"/>
  <c r="EW69" i="1"/>
  <c r="EW68" i="1"/>
  <c r="EW70" i="1"/>
  <c r="EW72" i="1"/>
  <c r="EW71" i="1"/>
  <c r="EW65" i="1"/>
  <c r="EW66" i="1"/>
  <c r="EW63" i="1"/>
  <c r="EW67" i="1"/>
  <c r="EW54" i="1"/>
  <c r="EW59" i="1"/>
  <c r="EX17" i="1"/>
  <c r="EX55" i="1" s="1"/>
  <c r="QE15" i="1"/>
  <c r="SO15" i="1" s="1"/>
  <c r="UY15" i="1" s="1"/>
  <c r="EX90" i="1" l="1"/>
  <c r="EX96" i="1"/>
  <c r="EX79" i="1"/>
  <c r="EX74" i="1"/>
  <c r="EX94" i="1"/>
  <c r="EX88" i="1"/>
  <c r="EX81" i="1"/>
  <c r="EX84" i="1"/>
  <c r="EX86" i="1"/>
  <c r="EX80" i="1"/>
  <c r="EX83" i="1"/>
  <c r="EX78" i="1"/>
  <c r="EX82" i="1"/>
  <c r="EX95" i="1"/>
  <c r="EX87" i="1"/>
  <c r="EX97" i="1"/>
  <c r="EX91" i="1"/>
  <c r="EX89" i="1"/>
  <c r="EX92" i="1"/>
  <c r="EX98" i="1"/>
  <c r="EX85" i="1"/>
  <c r="EX93" i="1"/>
  <c r="EX102" i="1"/>
  <c r="EX64" i="1"/>
  <c r="EX77" i="1"/>
  <c r="EX75" i="1"/>
  <c r="EX73" i="1"/>
  <c r="EX76" i="1"/>
  <c r="EX72" i="1"/>
  <c r="EX69" i="1"/>
  <c r="EX71" i="1"/>
  <c r="EX68" i="1"/>
  <c r="EX70" i="1"/>
  <c r="EX65" i="1"/>
  <c r="EX66" i="1"/>
  <c r="EX63" i="1"/>
  <c r="EX67" i="1"/>
  <c r="EX54" i="1"/>
  <c r="EX59" i="1"/>
  <c r="EY17" i="1"/>
  <c r="EY55" i="1" s="1"/>
  <c r="QF15" i="1"/>
  <c r="SP15" i="1" s="1"/>
  <c r="UZ15" i="1" s="1"/>
  <c r="EY90" i="1" l="1"/>
  <c r="EY96" i="1"/>
  <c r="EY79" i="1"/>
  <c r="EY74" i="1"/>
  <c r="EY98" i="1"/>
  <c r="EY97" i="1"/>
  <c r="EY95" i="1"/>
  <c r="EY94" i="1"/>
  <c r="EY93" i="1"/>
  <c r="EY87" i="1"/>
  <c r="EY88" i="1"/>
  <c r="EY92" i="1"/>
  <c r="EY81" i="1"/>
  <c r="EY83" i="1"/>
  <c r="EY80" i="1"/>
  <c r="EY78" i="1"/>
  <c r="EY82" i="1"/>
  <c r="EY84" i="1"/>
  <c r="EY86" i="1"/>
  <c r="EY85" i="1"/>
  <c r="EY89" i="1"/>
  <c r="EY91" i="1"/>
  <c r="EY102" i="1"/>
  <c r="EY64" i="1"/>
  <c r="EY77" i="1"/>
  <c r="EY73" i="1"/>
  <c r="EY76" i="1"/>
  <c r="EY75" i="1"/>
  <c r="EY72" i="1"/>
  <c r="EY69" i="1"/>
  <c r="EY71" i="1"/>
  <c r="EY68" i="1"/>
  <c r="EY70" i="1"/>
  <c r="EY65" i="1"/>
  <c r="EY66" i="1"/>
  <c r="EY63" i="1"/>
  <c r="EY67" i="1"/>
  <c r="EY54" i="1"/>
  <c r="EY59" i="1"/>
  <c r="EZ17" i="1"/>
  <c r="EZ55" i="1" s="1"/>
  <c r="QG15" i="1"/>
  <c r="SQ15" i="1" s="1"/>
  <c r="VA15" i="1" s="1"/>
  <c r="EZ90" i="1" l="1"/>
  <c r="EZ96" i="1"/>
  <c r="EZ79" i="1"/>
  <c r="EZ74" i="1"/>
  <c r="EZ97" i="1"/>
  <c r="EZ98" i="1"/>
  <c r="EZ95" i="1"/>
  <c r="EZ93" i="1"/>
  <c r="EZ89" i="1"/>
  <c r="EZ87" i="1"/>
  <c r="EZ83" i="1"/>
  <c r="EZ84" i="1"/>
  <c r="EZ81" i="1"/>
  <c r="EZ86" i="1"/>
  <c r="EZ82" i="1"/>
  <c r="EZ80" i="1"/>
  <c r="EZ78" i="1"/>
  <c r="EZ88" i="1"/>
  <c r="EZ85" i="1"/>
  <c r="EZ94" i="1"/>
  <c r="EZ91" i="1"/>
  <c r="EZ92" i="1"/>
  <c r="EZ102" i="1"/>
  <c r="EZ64" i="1"/>
  <c r="EZ77" i="1"/>
  <c r="EZ73" i="1"/>
  <c r="EZ76" i="1"/>
  <c r="EZ75" i="1"/>
  <c r="EZ71" i="1"/>
  <c r="EZ70" i="1"/>
  <c r="EZ72" i="1"/>
  <c r="EZ68" i="1"/>
  <c r="EZ69" i="1"/>
  <c r="EZ65" i="1"/>
  <c r="EZ66" i="1"/>
  <c r="EZ63" i="1"/>
  <c r="EZ67" i="1"/>
  <c r="EZ54" i="1"/>
  <c r="EZ59" i="1"/>
  <c r="FA17" i="1"/>
  <c r="FA55" i="1" s="1"/>
  <c r="QH15" i="1"/>
  <c r="SR15" i="1" s="1"/>
  <c r="VB15" i="1" s="1"/>
  <c r="FA90" i="1" l="1"/>
  <c r="FA96" i="1"/>
  <c r="FA79" i="1"/>
  <c r="FA74" i="1"/>
  <c r="FA97" i="1"/>
  <c r="FA95" i="1"/>
  <c r="FA92" i="1"/>
  <c r="FA89" i="1"/>
  <c r="FA87" i="1"/>
  <c r="FA83" i="1"/>
  <c r="FA82" i="1"/>
  <c r="FA88" i="1"/>
  <c r="FA85" i="1"/>
  <c r="FA84" i="1"/>
  <c r="FA78" i="1"/>
  <c r="FA80" i="1"/>
  <c r="FA91" i="1"/>
  <c r="FA93" i="1"/>
  <c r="FA81" i="1"/>
  <c r="FA86" i="1"/>
  <c r="FA94" i="1"/>
  <c r="FA98" i="1"/>
  <c r="FA102" i="1"/>
  <c r="FA64" i="1"/>
  <c r="FA77" i="1"/>
  <c r="FA73" i="1"/>
  <c r="FA76" i="1"/>
  <c r="FA75" i="1"/>
  <c r="FA71" i="1"/>
  <c r="FA69" i="1"/>
  <c r="FA70" i="1"/>
  <c r="FA72" i="1"/>
  <c r="FA68" i="1"/>
  <c r="FA66" i="1"/>
  <c r="FA65" i="1"/>
  <c r="FA63" i="1"/>
  <c r="FA67" i="1"/>
  <c r="FA54" i="1"/>
  <c r="FA59" i="1"/>
  <c r="FB17" i="1"/>
  <c r="FB55" i="1" s="1"/>
  <c r="FB90" i="1" l="1"/>
  <c r="FB96" i="1"/>
  <c r="FB79" i="1"/>
  <c r="FB74" i="1"/>
  <c r="FB98" i="1"/>
  <c r="FB97" i="1"/>
  <c r="FB95" i="1"/>
  <c r="FB94" i="1"/>
  <c r="FB92" i="1"/>
  <c r="FB87" i="1"/>
  <c r="FB89" i="1"/>
  <c r="FB85" i="1"/>
  <c r="FB83" i="1"/>
  <c r="FB78" i="1"/>
  <c r="FB84" i="1"/>
  <c r="FB81" i="1"/>
  <c r="FB86" i="1"/>
  <c r="FB82" i="1"/>
  <c r="FB88" i="1"/>
  <c r="FB80" i="1"/>
  <c r="FB93" i="1"/>
  <c r="FB91" i="1"/>
  <c r="FB102" i="1"/>
  <c r="FB64" i="1"/>
  <c r="FB73" i="1"/>
  <c r="FB77" i="1"/>
  <c r="FB75" i="1"/>
  <c r="FB76" i="1"/>
  <c r="FB69" i="1"/>
  <c r="FB71" i="1"/>
  <c r="FB70" i="1"/>
  <c r="FB72" i="1"/>
  <c r="FB68" i="1"/>
  <c r="FB65" i="1"/>
  <c r="FB66" i="1"/>
  <c r="FB63" i="1"/>
  <c r="FB67" i="1"/>
  <c r="FB54" i="1"/>
  <c r="FB59" i="1"/>
  <c r="FC17" i="1"/>
  <c r="FC55" i="1" s="1"/>
  <c r="FC90" i="1" l="1"/>
  <c r="FC96" i="1"/>
  <c r="FC79" i="1"/>
  <c r="FC74" i="1"/>
  <c r="FC98" i="1"/>
  <c r="FC89" i="1"/>
  <c r="FC87" i="1"/>
  <c r="FC83" i="1"/>
  <c r="FC80" i="1"/>
  <c r="FC86" i="1"/>
  <c r="FC81" i="1"/>
  <c r="FC85" i="1"/>
  <c r="FC84" i="1"/>
  <c r="FC78" i="1"/>
  <c r="FC93" i="1"/>
  <c r="FC92" i="1"/>
  <c r="FC88" i="1"/>
  <c r="FC94" i="1"/>
  <c r="FC82" i="1"/>
  <c r="FC97" i="1"/>
  <c r="FC91" i="1"/>
  <c r="FC95" i="1"/>
  <c r="FC102" i="1"/>
  <c r="FC64" i="1"/>
  <c r="FC77" i="1"/>
  <c r="FC73" i="1"/>
  <c r="FC76" i="1"/>
  <c r="FC75" i="1"/>
  <c r="FC71" i="1"/>
  <c r="FC69" i="1"/>
  <c r="FC68" i="1"/>
  <c r="FC72" i="1"/>
  <c r="FC70" i="1"/>
  <c r="FC66" i="1"/>
  <c r="FC65" i="1"/>
  <c r="FC63" i="1"/>
  <c r="FC67" i="1"/>
  <c r="FC54" i="1"/>
  <c r="FC59" i="1"/>
  <c r="FD17" i="1"/>
  <c r="FD55" i="1" s="1"/>
  <c r="FD90" i="1" l="1"/>
  <c r="FD96" i="1"/>
  <c r="FD79" i="1"/>
  <c r="FD74" i="1"/>
  <c r="FD98" i="1"/>
  <c r="FD97" i="1"/>
  <c r="FD95" i="1"/>
  <c r="FD92" i="1"/>
  <c r="FD89" i="1"/>
  <c r="FD87" i="1"/>
  <c r="FD88" i="1"/>
  <c r="FD83" i="1"/>
  <c r="FD80" i="1"/>
  <c r="FD78" i="1"/>
  <c r="FD81" i="1"/>
  <c r="FD86" i="1"/>
  <c r="FD82" i="1"/>
  <c r="FD85" i="1"/>
  <c r="FD84" i="1"/>
  <c r="FD94" i="1"/>
  <c r="FD93" i="1"/>
  <c r="FD91" i="1"/>
  <c r="FD102" i="1"/>
  <c r="FD64" i="1"/>
  <c r="FD73" i="1"/>
  <c r="FD76" i="1"/>
  <c r="FD75" i="1"/>
  <c r="FD77" i="1"/>
  <c r="FD69" i="1"/>
  <c r="FD68" i="1"/>
  <c r="FD70" i="1"/>
  <c r="FD72" i="1"/>
  <c r="FD71" i="1"/>
  <c r="FD66" i="1"/>
  <c r="FD65" i="1"/>
  <c r="FD63" i="1"/>
  <c r="FD67" i="1"/>
  <c r="FD54" i="1"/>
  <c r="FD59" i="1"/>
  <c r="FE17" i="1"/>
  <c r="FE55" i="1" s="1"/>
  <c r="FE90" i="1" l="1"/>
  <c r="FE96" i="1"/>
  <c r="FE79" i="1"/>
  <c r="FE74" i="1"/>
  <c r="FE97" i="1"/>
  <c r="FE95" i="1"/>
  <c r="FE94" i="1"/>
  <c r="FE93" i="1"/>
  <c r="FE89" i="1"/>
  <c r="FE87" i="1"/>
  <c r="FE83" i="1"/>
  <c r="FE81" i="1"/>
  <c r="FE85" i="1"/>
  <c r="FE84" i="1"/>
  <c r="FE86" i="1"/>
  <c r="FE78" i="1"/>
  <c r="FE80" i="1"/>
  <c r="FE82" i="1"/>
  <c r="FE88" i="1"/>
  <c r="FE91" i="1"/>
  <c r="FE98" i="1"/>
  <c r="FE92" i="1"/>
  <c r="FE102" i="1"/>
  <c r="FE64" i="1"/>
  <c r="FE77" i="1"/>
  <c r="FE73" i="1"/>
  <c r="FE76" i="1"/>
  <c r="FE75" i="1"/>
  <c r="FE69" i="1"/>
  <c r="FE68" i="1"/>
  <c r="FE70" i="1"/>
  <c r="FE72" i="1"/>
  <c r="FE71" i="1"/>
  <c r="FE65" i="1"/>
  <c r="FE66" i="1"/>
  <c r="FE63" i="1"/>
  <c r="FE67" i="1"/>
  <c r="FE54" i="1"/>
  <c r="FE59" i="1"/>
  <c r="FF17" i="1"/>
  <c r="FF55" i="1" s="1"/>
  <c r="FF90" i="1" l="1"/>
  <c r="FF96" i="1"/>
  <c r="FF79" i="1"/>
  <c r="FF74" i="1"/>
  <c r="FF93" i="1"/>
  <c r="FF92" i="1"/>
  <c r="FF81" i="1"/>
  <c r="FF84" i="1"/>
  <c r="FF83" i="1"/>
  <c r="FF88" i="1"/>
  <c r="FF78" i="1"/>
  <c r="FF86" i="1"/>
  <c r="FF85" i="1"/>
  <c r="FF82" i="1"/>
  <c r="FF80" i="1"/>
  <c r="FF87" i="1"/>
  <c r="FF98" i="1"/>
  <c r="FF94" i="1"/>
  <c r="FF91" i="1"/>
  <c r="FF97" i="1"/>
  <c r="FF89" i="1"/>
  <c r="FF95" i="1"/>
  <c r="FF102" i="1"/>
  <c r="FF64" i="1"/>
  <c r="FF76" i="1"/>
  <c r="FF75" i="1"/>
  <c r="FF77" i="1"/>
  <c r="FF73" i="1"/>
  <c r="FF71" i="1"/>
  <c r="FF72" i="1"/>
  <c r="FF70" i="1"/>
  <c r="FF69" i="1"/>
  <c r="FF68" i="1"/>
  <c r="FF66" i="1"/>
  <c r="FF65" i="1"/>
  <c r="FF63" i="1"/>
  <c r="FF67" i="1"/>
  <c r="FF54" i="1"/>
  <c r="FF59" i="1"/>
  <c r="FG17" i="1"/>
  <c r="FG55" i="1" s="1"/>
  <c r="FG90" i="1" l="1"/>
  <c r="FG96" i="1"/>
  <c r="FG79" i="1"/>
  <c r="FG74" i="1"/>
  <c r="FG98" i="1"/>
  <c r="FG97" i="1"/>
  <c r="FG95" i="1"/>
  <c r="FG92" i="1"/>
  <c r="FG87" i="1"/>
  <c r="FG81" i="1"/>
  <c r="FG88" i="1"/>
  <c r="FG83" i="1"/>
  <c r="FG78" i="1"/>
  <c r="FG86" i="1"/>
  <c r="FG80" i="1"/>
  <c r="FG84" i="1"/>
  <c r="FG91" i="1"/>
  <c r="FG85" i="1"/>
  <c r="FG93" i="1"/>
  <c r="FG94" i="1"/>
  <c r="FG89" i="1"/>
  <c r="FG82" i="1"/>
  <c r="FG102" i="1"/>
  <c r="FG64" i="1"/>
  <c r="FG76" i="1"/>
  <c r="FG73" i="1"/>
  <c r="FG75" i="1"/>
  <c r="FG77" i="1"/>
  <c r="FG69" i="1"/>
  <c r="FG70" i="1"/>
  <c r="FG71" i="1"/>
  <c r="FG72" i="1"/>
  <c r="FG68" i="1"/>
  <c r="FG66" i="1"/>
  <c r="FG65" i="1"/>
  <c r="FG63" i="1"/>
  <c r="FG67" i="1"/>
  <c r="FG54" i="1"/>
  <c r="FG59" i="1"/>
  <c r="FH17" i="1"/>
  <c r="FH55" i="1" s="1"/>
  <c r="FH90" i="1" l="1"/>
  <c r="FH96" i="1"/>
  <c r="FH79" i="1"/>
  <c r="FH74" i="1"/>
  <c r="FH97" i="1"/>
  <c r="FH95" i="1"/>
  <c r="FH98" i="1"/>
  <c r="FH93" i="1"/>
  <c r="FH89" i="1"/>
  <c r="FH84" i="1"/>
  <c r="FH81" i="1"/>
  <c r="FH87" i="1"/>
  <c r="FH88" i="1"/>
  <c r="FH83" i="1"/>
  <c r="FH80" i="1"/>
  <c r="FH82" i="1"/>
  <c r="FH85" i="1"/>
  <c r="FH86" i="1"/>
  <c r="FH78" i="1"/>
  <c r="FH94" i="1"/>
  <c r="FH91" i="1"/>
  <c r="FH92" i="1"/>
  <c r="FH102" i="1"/>
  <c r="FH64" i="1"/>
  <c r="FH75" i="1"/>
  <c r="FH73" i="1"/>
  <c r="FH77" i="1"/>
  <c r="FH76" i="1"/>
  <c r="FH71" i="1"/>
  <c r="FH69" i="1"/>
  <c r="FH72" i="1"/>
  <c r="FH68" i="1"/>
  <c r="FH70" i="1"/>
  <c r="FH66" i="1"/>
  <c r="FH65" i="1"/>
  <c r="FH63" i="1"/>
  <c r="FH67" i="1"/>
  <c r="FH54" i="1"/>
  <c r="FH59" i="1"/>
  <c r="FI17" i="1"/>
  <c r="FI55" i="1" s="1"/>
  <c r="FI90" i="1" l="1"/>
  <c r="FI96" i="1"/>
  <c r="FI79" i="1"/>
  <c r="FI74" i="1"/>
  <c r="FI95" i="1"/>
  <c r="FI97" i="1"/>
  <c r="FI93" i="1"/>
  <c r="FI89" i="1"/>
  <c r="FI87" i="1"/>
  <c r="FI83" i="1"/>
  <c r="FI81" i="1"/>
  <c r="FI80" i="1"/>
  <c r="FI84" i="1"/>
  <c r="FI82" i="1"/>
  <c r="FI85" i="1"/>
  <c r="FI78" i="1"/>
  <c r="FI86" i="1"/>
  <c r="FI88" i="1"/>
  <c r="FI91" i="1"/>
  <c r="FI94" i="1"/>
  <c r="FI98" i="1"/>
  <c r="FI92" i="1"/>
  <c r="FI102" i="1"/>
  <c r="FI64" i="1"/>
  <c r="FI77" i="1"/>
  <c r="FI76" i="1"/>
  <c r="FI73" i="1"/>
  <c r="FI75" i="1"/>
  <c r="FI71" i="1"/>
  <c r="FI72" i="1"/>
  <c r="FI69" i="1"/>
  <c r="FI68" i="1"/>
  <c r="FI70" i="1"/>
  <c r="FI65" i="1"/>
  <c r="FI66" i="1"/>
  <c r="FI63" i="1"/>
  <c r="FI67" i="1"/>
  <c r="FI54" i="1"/>
  <c r="FI59" i="1"/>
  <c r="FJ17" i="1"/>
  <c r="FJ55" i="1" s="1"/>
  <c r="FJ90" i="1" l="1"/>
  <c r="FJ96" i="1"/>
  <c r="FJ79" i="1"/>
  <c r="FJ74" i="1"/>
  <c r="FJ98" i="1"/>
  <c r="FJ97" i="1"/>
  <c r="FJ95" i="1"/>
  <c r="FJ92" i="1"/>
  <c r="FJ89" i="1"/>
  <c r="FJ83" i="1"/>
  <c r="FJ87" i="1"/>
  <c r="FJ84" i="1"/>
  <c r="FJ78" i="1"/>
  <c r="FJ82" i="1"/>
  <c r="FJ88" i="1"/>
  <c r="FJ80" i="1"/>
  <c r="FJ81" i="1"/>
  <c r="FJ91" i="1"/>
  <c r="FJ94" i="1"/>
  <c r="FJ93" i="1"/>
  <c r="FJ86" i="1"/>
  <c r="FJ85" i="1"/>
  <c r="FJ102" i="1"/>
  <c r="FJ64" i="1"/>
  <c r="FJ73" i="1"/>
  <c r="FJ77" i="1"/>
  <c r="FJ75" i="1"/>
  <c r="FJ76" i="1"/>
  <c r="FJ72" i="1"/>
  <c r="FJ71" i="1"/>
  <c r="FJ70" i="1"/>
  <c r="FJ68" i="1"/>
  <c r="FJ69" i="1"/>
  <c r="FJ65" i="1"/>
  <c r="FJ66" i="1"/>
  <c r="FJ63" i="1"/>
  <c r="FJ67" i="1"/>
  <c r="FJ54" i="1"/>
  <c r="FJ59" i="1"/>
  <c r="FK17" i="1"/>
  <c r="FK55" i="1" s="1"/>
  <c r="FK90" i="1" l="1"/>
  <c r="FK96" i="1"/>
  <c r="FK79" i="1"/>
  <c r="FK74" i="1"/>
  <c r="FK98" i="1"/>
  <c r="FK89" i="1"/>
  <c r="FK87" i="1"/>
  <c r="FK86" i="1"/>
  <c r="FK83" i="1"/>
  <c r="FK82" i="1"/>
  <c r="FK81" i="1"/>
  <c r="FK85" i="1"/>
  <c r="FK84" i="1"/>
  <c r="FK80" i="1"/>
  <c r="FK92" i="1"/>
  <c r="FK95" i="1"/>
  <c r="FK91" i="1"/>
  <c r="FK94" i="1"/>
  <c r="FK97" i="1"/>
  <c r="FK78" i="1"/>
  <c r="FK88" i="1"/>
  <c r="FK93" i="1"/>
  <c r="FK102" i="1"/>
  <c r="FK64" i="1"/>
  <c r="FK77" i="1"/>
  <c r="FK73" i="1"/>
  <c r="FK75" i="1"/>
  <c r="FK76" i="1"/>
  <c r="FK71" i="1"/>
  <c r="FK72" i="1"/>
  <c r="FK68" i="1"/>
  <c r="FK70" i="1"/>
  <c r="FK69" i="1"/>
  <c r="FK65" i="1"/>
  <c r="FK66" i="1"/>
  <c r="FK63" i="1"/>
  <c r="FK67" i="1"/>
  <c r="FK54" i="1"/>
  <c r="FK59" i="1"/>
  <c r="FL17" i="1"/>
  <c r="FL55" i="1" s="1"/>
  <c r="FL90" i="1" l="1"/>
  <c r="FL96" i="1"/>
  <c r="FL79" i="1"/>
  <c r="FL74" i="1"/>
  <c r="FL98" i="1"/>
  <c r="FL97" i="1"/>
  <c r="FL95" i="1"/>
  <c r="FL89" i="1"/>
  <c r="FL92" i="1"/>
  <c r="FL91" i="1"/>
  <c r="FL87" i="1"/>
  <c r="FL83" i="1"/>
  <c r="FL78" i="1"/>
  <c r="FL80" i="1"/>
  <c r="FL86" i="1"/>
  <c r="FL81" i="1"/>
  <c r="FL82" i="1"/>
  <c r="FL84" i="1"/>
  <c r="FL85" i="1"/>
  <c r="FL88" i="1"/>
  <c r="FL94" i="1"/>
  <c r="FL93" i="1"/>
  <c r="FL102" i="1"/>
  <c r="FL64" i="1"/>
  <c r="FL77" i="1"/>
  <c r="FL73" i="1"/>
  <c r="FL76" i="1"/>
  <c r="FL75" i="1"/>
  <c r="FL71" i="1"/>
  <c r="FL69" i="1"/>
  <c r="FL70" i="1"/>
  <c r="FL72" i="1"/>
  <c r="FL68" i="1"/>
  <c r="FL66" i="1"/>
  <c r="FL65" i="1"/>
  <c r="FL63" i="1"/>
  <c r="FL67" i="1"/>
  <c r="FL54" i="1"/>
  <c r="FL59" i="1"/>
  <c r="FM17" i="1"/>
  <c r="FM55" i="1" s="1"/>
  <c r="FM90" i="1" l="1"/>
  <c r="FM96" i="1"/>
  <c r="FM79" i="1"/>
  <c r="FM74" i="1"/>
  <c r="FM97" i="1"/>
  <c r="FM95" i="1"/>
  <c r="FM92" i="1"/>
  <c r="FM89" i="1"/>
  <c r="FM87" i="1"/>
  <c r="FM91" i="1"/>
  <c r="FM80" i="1"/>
  <c r="FM83" i="1"/>
  <c r="FM81" i="1"/>
  <c r="FM84" i="1"/>
  <c r="FM86" i="1"/>
  <c r="FM78" i="1"/>
  <c r="FM82" i="1"/>
  <c r="FM94" i="1"/>
  <c r="FM85" i="1"/>
  <c r="FM88" i="1"/>
  <c r="FM98" i="1"/>
  <c r="FM93" i="1"/>
  <c r="FM102" i="1"/>
  <c r="FM64" i="1"/>
  <c r="FM77" i="1"/>
  <c r="FM75" i="1"/>
  <c r="FM73" i="1"/>
  <c r="FM76" i="1"/>
  <c r="FM69" i="1"/>
  <c r="FM68" i="1"/>
  <c r="FM70" i="1"/>
  <c r="FM72" i="1"/>
  <c r="FM71" i="1"/>
  <c r="FM65" i="1"/>
  <c r="FM66" i="1"/>
  <c r="FM63" i="1"/>
  <c r="FM67" i="1"/>
  <c r="FM54" i="1"/>
  <c r="FM59" i="1"/>
  <c r="FN17" i="1"/>
  <c r="FN55" i="1" s="1"/>
  <c r="FN90" i="1" l="1"/>
  <c r="FN96" i="1"/>
  <c r="FN79" i="1"/>
  <c r="FN74" i="1"/>
  <c r="FN93" i="1"/>
  <c r="FN92" i="1"/>
  <c r="FN81" i="1"/>
  <c r="FN86" i="1"/>
  <c r="FN78" i="1"/>
  <c r="FN85" i="1"/>
  <c r="FN84" i="1"/>
  <c r="FN83" i="1"/>
  <c r="FN82" i="1"/>
  <c r="FN95" i="1"/>
  <c r="FN88" i="1"/>
  <c r="FN80" i="1"/>
  <c r="FN98" i="1"/>
  <c r="FN91" i="1"/>
  <c r="FN87" i="1"/>
  <c r="FN97" i="1"/>
  <c r="FN89" i="1"/>
  <c r="FN94" i="1"/>
  <c r="FN102" i="1"/>
  <c r="FN64" i="1"/>
  <c r="FN75" i="1"/>
  <c r="FN77" i="1"/>
  <c r="FN73" i="1"/>
  <c r="FN76" i="1"/>
  <c r="FN71" i="1"/>
  <c r="FN69" i="1"/>
  <c r="FN68" i="1"/>
  <c r="FN70" i="1"/>
  <c r="FN72" i="1"/>
  <c r="FN66" i="1"/>
  <c r="FN65" i="1"/>
  <c r="FN63" i="1"/>
  <c r="FN67" i="1"/>
  <c r="FN54" i="1"/>
  <c r="FN59" i="1"/>
  <c r="FO17" i="1"/>
  <c r="FO55" i="1" s="1"/>
  <c r="FO90" i="1" l="1"/>
  <c r="FO96" i="1"/>
  <c r="FO79" i="1"/>
  <c r="FO74" i="1"/>
  <c r="FO98" i="1"/>
  <c r="FO97" i="1"/>
  <c r="FO95" i="1"/>
  <c r="FO93" i="1"/>
  <c r="FO94" i="1"/>
  <c r="FO88" i="1"/>
  <c r="FO87" i="1"/>
  <c r="FO83" i="1"/>
  <c r="FO86" i="1"/>
  <c r="FO81" i="1"/>
  <c r="FO78" i="1"/>
  <c r="FO82" i="1"/>
  <c r="FO84" i="1"/>
  <c r="FO80" i="1"/>
  <c r="FO85" i="1"/>
  <c r="FO92" i="1"/>
  <c r="FO91" i="1"/>
  <c r="FO89" i="1"/>
  <c r="FO102" i="1"/>
  <c r="FO64" i="1"/>
  <c r="FO77" i="1"/>
  <c r="FO73" i="1"/>
  <c r="FO75" i="1"/>
  <c r="FO76" i="1"/>
  <c r="FO69" i="1"/>
  <c r="FO70" i="1"/>
  <c r="FO71" i="1"/>
  <c r="FO68" i="1"/>
  <c r="FO72" i="1"/>
  <c r="FO66" i="1"/>
  <c r="FO65" i="1"/>
  <c r="FO63" i="1"/>
  <c r="FO67" i="1"/>
  <c r="FO54" i="1"/>
  <c r="FO59" i="1"/>
  <c r="FP17" i="1"/>
  <c r="FP55" i="1" s="1"/>
  <c r="FP90" i="1" l="1"/>
  <c r="FP96" i="1"/>
  <c r="FP79" i="1"/>
  <c r="FP74" i="1"/>
  <c r="FP97" i="1"/>
  <c r="FP98" i="1"/>
  <c r="FP95" i="1"/>
  <c r="FP94" i="1"/>
  <c r="FP89" i="1"/>
  <c r="FP87" i="1"/>
  <c r="FP88" i="1"/>
  <c r="FP81" i="1"/>
  <c r="FP83" i="1"/>
  <c r="FP86" i="1"/>
  <c r="FP84" i="1"/>
  <c r="FP80" i="1"/>
  <c r="FP91" i="1"/>
  <c r="FP78" i="1"/>
  <c r="FP82" i="1"/>
  <c r="FP93" i="1"/>
  <c r="FP92" i="1"/>
  <c r="FP85" i="1"/>
  <c r="FP102" i="1"/>
  <c r="FP64" i="1"/>
  <c r="FP76" i="1"/>
  <c r="FP75" i="1"/>
  <c r="FP73" i="1"/>
  <c r="FP77" i="1"/>
  <c r="FP69" i="1"/>
  <c r="FP71" i="1"/>
  <c r="FP70" i="1"/>
  <c r="FP72" i="1"/>
  <c r="FP68" i="1"/>
  <c r="FP65" i="1"/>
  <c r="FP66" i="1"/>
  <c r="FP63" i="1"/>
  <c r="FP67" i="1"/>
  <c r="FP54" i="1"/>
  <c r="FP59" i="1"/>
  <c r="FQ17" i="1"/>
  <c r="FQ55" i="1" s="1"/>
  <c r="FQ90" i="1" l="1"/>
  <c r="FQ96" i="1"/>
  <c r="FQ79" i="1"/>
  <c r="FQ74" i="1"/>
  <c r="FQ97" i="1"/>
  <c r="FQ95" i="1"/>
  <c r="FQ92" i="1"/>
  <c r="FQ93" i="1"/>
  <c r="FQ88" i="1"/>
  <c r="FQ89" i="1"/>
  <c r="FQ87" i="1"/>
  <c r="FQ83" i="1"/>
  <c r="FQ81" i="1"/>
  <c r="FQ84" i="1"/>
  <c r="FQ80" i="1"/>
  <c r="FQ85" i="1"/>
  <c r="FQ82" i="1"/>
  <c r="FQ78" i="1"/>
  <c r="FQ86" i="1"/>
  <c r="FQ94" i="1"/>
  <c r="FQ91" i="1"/>
  <c r="FQ98" i="1"/>
  <c r="FQ102" i="1"/>
  <c r="FQ64" i="1"/>
  <c r="FQ76" i="1"/>
  <c r="FQ73" i="1"/>
  <c r="FQ75" i="1"/>
  <c r="FQ77" i="1"/>
  <c r="FQ68" i="1"/>
  <c r="FQ69" i="1"/>
  <c r="FQ71" i="1"/>
  <c r="FQ72" i="1"/>
  <c r="FQ70" i="1"/>
  <c r="FQ66" i="1"/>
  <c r="FQ65" i="1"/>
  <c r="FQ63" i="1"/>
  <c r="FQ67" i="1"/>
  <c r="FQ54" i="1"/>
  <c r="FQ59" i="1"/>
  <c r="FR17" i="1"/>
  <c r="FR55" i="1" s="1"/>
  <c r="FR90" i="1" l="1"/>
  <c r="FR96" i="1"/>
  <c r="FR79" i="1"/>
  <c r="FR74" i="1"/>
  <c r="FR98" i="1"/>
  <c r="FR97" i="1"/>
  <c r="FR95" i="1"/>
  <c r="FR93" i="1"/>
  <c r="FR92" i="1"/>
  <c r="FR89" i="1"/>
  <c r="FR87" i="1"/>
  <c r="FR83" i="1"/>
  <c r="FR86" i="1"/>
  <c r="FR81" i="1"/>
  <c r="FR84" i="1"/>
  <c r="FR82" i="1"/>
  <c r="FR88" i="1"/>
  <c r="FR80" i="1"/>
  <c r="FR78" i="1"/>
  <c r="FR85" i="1"/>
  <c r="FR91" i="1"/>
  <c r="FR94" i="1"/>
  <c r="FR102" i="1"/>
  <c r="FR64" i="1"/>
  <c r="FR73" i="1"/>
  <c r="FR75" i="1"/>
  <c r="FR76" i="1"/>
  <c r="FR77" i="1"/>
  <c r="FR69" i="1"/>
  <c r="FR68" i="1"/>
  <c r="FR70" i="1"/>
  <c r="FR72" i="1"/>
  <c r="FR71" i="1"/>
  <c r="FR66" i="1"/>
  <c r="FR65" i="1"/>
  <c r="FR63" i="1"/>
  <c r="FR67" i="1"/>
  <c r="FR54" i="1"/>
  <c r="FR59" i="1"/>
  <c r="FR32" i="1"/>
  <c r="FS17" i="1"/>
  <c r="FS55" i="1" s="1"/>
  <c r="FS90" i="1" l="1"/>
  <c r="FS96" i="1"/>
  <c r="FS79" i="1"/>
  <c r="FS74" i="1"/>
  <c r="FS98" i="1"/>
  <c r="FS89" i="1"/>
  <c r="FS87" i="1"/>
  <c r="FS91" i="1"/>
  <c r="FS88" i="1"/>
  <c r="FS83" i="1"/>
  <c r="FS84" i="1"/>
  <c r="FS80" i="1"/>
  <c r="FS81" i="1"/>
  <c r="FS82" i="1"/>
  <c r="FS85" i="1"/>
  <c r="FS78" i="1"/>
  <c r="FS86" i="1"/>
  <c r="FS93" i="1"/>
  <c r="FS95" i="1"/>
  <c r="FS94" i="1"/>
  <c r="FS92" i="1"/>
  <c r="FS97" i="1"/>
  <c r="FS102" i="1"/>
  <c r="FS64" i="1"/>
  <c r="FS73" i="1"/>
  <c r="FS75" i="1"/>
  <c r="FS76" i="1"/>
  <c r="FS77" i="1"/>
  <c r="FS71" i="1"/>
  <c r="FS70" i="1"/>
  <c r="FS68" i="1"/>
  <c r="FS69" i="1"/>
  <c r="FS72" i="1"/>
  <c r="FS65" i="1"/>
  <c r="FS66" i="1"/>
  <c r="FS63" i="1"/>
  <c r="FS67" i="1"/>
  <c r="FS54" i="1"/>
  <c r="FS59" i="1"/>
  <c r="FS32" i="1"/>
  <c r="FT17" i="1"/>
  <c r="FT55" i="1" s="1"/>
  <c r="FT90" i="1" l="1"/>
  <c r="FT96" i="1"/>
  <c r="FT79" i="1"/>
  <c r="FT74" i="1"/>
  <c r="FT98" i="1"/>
  <c r="FT97" i="1"/>
  <c r="FT94" i="1"/>
  <c r="FT95" i="1"/>
  <c r="FT89" i="1"/>
  <c r="FT87" i="1"/>
  <c r="FT78" i="1"/>
  <c r="FT83" i="1"/>
  <c r="FT81" i="1"/>
  <c r="FT86" i="1"/>
  <c r="FT82" i="1"/>
  <c r="FT84" i="1"/>
  <c r="FT85" i="1"/>
  <c r="FT88" i="1"/>
  <c r="FT80" i="1"/>
  <c r="FT92" i="1"/>
  <c r="FT91" i="1"/>
  <c r="FT93" i="1"/>
  <c r="FT102" i="1"/>
  <c r="FT64" i="1"/>
  <c r="FT77" i="1"/>
  <c r="FT73" i="1"/>
  <c r="FT76" i="1"/>
  <c r="FT75" i="1"/>
  <c r="FT71" i="1"/>
  <c r="FT70" i="1"/>
  <c r="FT72" i="1"/>
  <c r="FT69" i="1"/>
  <c r="FT68" i="1"/>
  <c r="FT66" i="1"/>
  <c r="FT65" i="1"/>
  <c r="FT63" i="1"/>
  <c r="FT67" i="1"/>
  <c r="FT54" i="1"/>
  <c r="FT59" i="1"/>
  <c r="FT32" i="1"/>
  <c r="FU17" i="1"/>
  <c r="FU55" i="1" s="1"/>
  <c r="FU90" i="1" l="1"/>
  <c r="FU96" i="1"/>
  <c r="FU79" i="1"/>
  <c r="FU74" i="1"/>
  <c r="FU97" i="1"/>
  <c r="FU95" i="1"/>
  <c r="FU89" i="1"/>
  <c r="FU92" i="1"/>
  <c r="FU87" i="1"/>
  <c r="FU84" i="1"/>
  <c r="FU83" i="1"/>
  <c r="FU85" i="1"/>
  <c r="FU80" i="1"/>
  <c r="FU78" i="1"/>
  <c r="FU82" i="1"/>
  <c r="FU81" i="1"/>
  <c r="FU86" i="1"/>
  <c r="FU88" i="1"/>
  <c r="FU91" i="1"/>
  <c r="FU93" i="1"/>
  <c r="FU94" i="1"/>
  <c r="FU98" i="1"/>
  <c r="FU102" i="1"/>
  <c r="FU64" i="1"/>
  <c r="FU77" i="1"/>
  <c r="FU76" i="1"/>
  <c r="FU73" i="1"/>
  <c r="FU75" i="1"/>
  <c r="FU69" i="1"/>
  <c r="FU70" i="1"/>
  <c r="FU72" i="1"/>
  <c r="FU71" i="1"/>
  <c r="FU68" i="1"/>
  <c r="FU65" i="1"/>
  <c r="FU66" i="1"/>
  <c r="FU63" i="1"/>
  <c r="FU67" i="1"/>
  <c r="FU54" i="1"/>
  <c r="FU59" i="1"/>
  <c r="FU32" i="1"/>
  <c r="FV17" i="1"/>
  <c r="FV55" i="1" s="1"/>
  <c r="FV90" i="1" l="1"/>
  <c r="FV96" i="1"/>
  <c r="FV79" i="1"/>
  <c r="FV74" i="1"/>
  <c r="FV92" i="1"/>
  <c r="FV80" i="1"/>
  <c r="FV81" i="1"/>
  <c r="FV82" i="1"/>
  <c r="FV86" i="1"/>
  <c r="FV78" i="1"/>
  <c r="FV84" i="1"/>
  <c r="FV85" i="1"/>
  <c r="FV83" i="1"/>
  <c r="FV91" i="1"/>
  <c r="FV95" i="1"/>
  <c r="FV88" i="1"/>
  <c r="FV97" i="1"/>
  <c r="FV87" i="1"/>
  <c r="FV93" i="1"/>
  <c r="FV89" i="1"/>
  <c r="FV94" i="1"/>
  <c r="FV98" i="1"/>
  <c r="FV102" i="1"/>
  <c r="FV64" i="1"/>
  <c r="FV77" i="1"/>
  <c r="FV76" i="1"/>
  <c r="FV73" i="1"/>
  <c r="FV75" i="1"/>
  <c r="FV71" i="1"/>
  <c r="FV70" i="1"/>
  <c r="FV69" i="1"/>
  <c r="FV72" i="1"/>
  <c r="FV68" i="1"/>
  <c r="FV65" i="1"/>
  <c r="FV66" i="1"/>
  <c r="FV63" i="1"/>
  <c r="FV67" i="1"/>
  <c r="FV54" i="1"/>
  <c r="FV59" i="1"/>
  <c r="FV32" i="1"/>
  <c r="FW17" i="1"/>
  <c r="FW55" i="1" s="1"/>
  <c r="FW90" i="1" l="1"/>
  <c r="FW96" i="1"/>
  <c r="FW79" i="1"/>
  <c r="FW74" i="1"/>
  <c r="FW98" i="1"/>
  <c r="FW97" i="1"/>
  <c r="FW95" i="1"/>
  <c r="FW94" i="1"/>
  <c r="FW93" i="1"/>
  <c r="FW92" i="1"/>
  <c r="FW87" i="1"/>
  <c r="FW83" i="1"/>
  <c r="FW81" i="1"/>
  <c r="FW78" i="1"/>
  <c r="FW82" i="1"/>
  <c r="FW84" i="1"/>
  <c r="FW88" i="1"/>
  <c r="FW85" i="1"/>
  <c r="FW80" i="1"/>
  <c r="FW86" i="1"/>
  <c r="FW91" i="1"/>
  <c r="FW89" i="1"/>
  <c r="FW102" i="1"/>
  <c r="FW64" i="1"/>
  <c r="FW77" i="1"/>
  <c r="FW73" i="1"/>
  <c r="FW76" i="1"/>
  <c r="FW75" i="1"/>
  <c r="FW72" i="1"/>
  <c r="FW69" i="1"/>
  <c r="FW70" i="1"/>
  <c r="FW68" i="1"/>
  <c r="FW71" i="1"/>
  <c r="FW65" i="1"/>
  <c r="FW66" i="1"/>
  <c r="FW63" i="1"/>
  <c r="FW67" i="1"/>
  <c r="FW54" i="1"/>
  <c r="FW59" i="1"/>
  <c r="FW32" i="1"/>
  <c r="FX17" i="1"/>
  <c r="FX55" i="1" s="1"/>
  <c r="FX90" i="1" l="1"/>
  <c r="FX96" i="1"/>
  <c r="FX79" i="1"/>
  <c r="FX74" i="1"/>
  <c r="FX97" i="1"/>
  <c r="FX98" i="1"/>
  <c r="FX95" i="1"/>
  <c r="FX93" i="1"/>
  <c r="FX89" i="1"/>
  <c r="FX87" i="1"/>
  <c r="FX83" i="1"/>
  <c r="FX81" i="1"/>
  <c r="FX85" i="1"/>
  <c r="FX80" i="1"/>
  <c r="FX88" i="1"/>
  <c r="FX82" i="1"/>
  <c r="FX86" i="1"/>
  <c r="FX78" i="1"/>
  <c r="FX84" i="1"/>
  <c r="FX92" i="1"/>
  <c r="FX91" i="1"/>
  <c r="FX94" i="1"/>
  <c r="FX102" i="1"/>
  <c r="FX64" i="1"/>
  <c r="FX73" i="1"/>
  <c r="FX75" i="1"/>
  <c r="FX76" i="1"/>
  <c r="FX77" i="1"/>
  <c r="FX72" i="1"/>
  <c r="FX71" i="1"/>
  <c r="FX69" i="1"/>
  <c r="FX68" i="1"/>
  <c r="FX70" i="1"/>
  <c r="FX66" i="1"/>
  <c r="FX65" i="1"/>
  <c r="FX63" i="1"/>
  <c r="FX67" i="1"/>
  <c r="FX54" i="1"/>
  <c r="FX59" i="1"/>
  <c r="FX32" i="1"/>
  <c r="FY17" i="1"/>
  <c r="FY55" i="1" s="1"/>
  <c r="FY90" i="1" l="1"/>
  <c r="FY96" i="1"/>
  <c r="FY79" i="1"/>
  <c r="FY74" i="1"/>
  <c r="FY97" i="1"/>
  <c r="FY95" i="1"/>
  <c r="FY92" i="1"/>
  <c r="FY89" i="1"/>
  <c r="FY88" i="1"/>
  <c r="FY87" i="1"/>
  <c r="FY81" i="1"/>
  <c r="FY83" i="1"/>
  <c r="FY82" i="1"/>
  <c r="FY85" i="1"/>
  <c r="FY78" i="1"/>
  <c r="FY84" i="1"/>
  <c r="FY91" i="1"/>
  <c r="FY80" i="1"/>
  <c r="FY86" i="1"/>
  <c r="FY98" i="1"/>
  <c r="FY93" i="1"/>
  <c r="FY94" i="1"/>
  <c r="FY102" i="1"/>
  <c r="FY64" i="1"/>
  <c r="FY73" i="1"/>
  <c r="FY75" i="1"/>
  <c r="FY77" i="1"/>
  <c r="FY76" i="1"/>
  <c r="FY71" i="1"/>
  <c r="FY69" i="1"/>
  <c r="FY70" i="1"/>
  <c r="FY72" i="1"/>
  <c r="FY68" i="1"/>
  <c r="FY66" i="1"/>
  <c r="FY65" i="1"/>
  <c r="FY63" i="1"/>
  <c r="FY67" i="1"/>
  <c r="FY54" i="1"/>
  <c r="FY59" i="1"/>
  <c r="FY32" i="1"/>
  <c r="FZ17" i="1"/>
  <c r="FZ55" i="1" s="1"/>
  <c r="FZ90" i="1" l="1"/>
  <c r="FZ96" i="1"/>
  <c r="FZ79" i="1"/>
  <c r="FZ74" i="1"/>
  <c r="FZ98" i="1"/>
  <c r="FZ97" i="1"/>
  <c r="FZ95" i="1"/>
  <c r="FZ93" i="1"/>
  <c r="FZ89" i="1"/>
  <c r="FZ87" i="1"/>
  <c r="FZ88" i="1"/>
  <c r="FZ81" i="1"/>
  <c r="FZ83" i="1"/>
  <c r="FZ85" i="1"/>
  <c r="FZ86" i="1"/>
  <c r="FZ80" i="1"/>
  <c r="FZ82" i="1"/>
  <c r="FZ84" i="1"/>
  <c r="FZ92" i="1"/>
  <c r="FZ94" i="1"/>
  <c r="FZ91" i="1"/>
  <c r="FZ78" i="1"/>
  <c r="FZ102" i="1"/>
  <c r="FZ64" i="1"/>
  <c r="FZ73" i="1"/>
  <c r="FZ75" i="1"/>
  <c r="FZ76" i="1"/>
  <c r="FZ77" i="1"/>
  <c r="FZ69" i="1"/>
  <c r="FZ70" i="1"/>
  <c r="FZ71" i="1"/>
  <c r="FZ68" i="1"/>
  <c r="FZ72" i="1"/>
  <c r="FZ66" i="1"/>
  <c r="FZ65" i="1"/>
  <c r="FZ63" i="1"/>
  <c r="FZ67" i="1"/>
  <c r="FZ54" i="1"/>
  <c r="FZ59" i="1"/>
  <c r="FZ32" i="1"/>
  <c r="GA17" i="1"/>
  <c r="GA55" i="1" s="1"/>
  <c r="GA90" i="1" l="1"/>
  <c r="GA96" i="1"/>
  <c r="GA79" i="1"/>
  <c r="GA74" i="1"/>
  <c r="GA98" i="1"/>
  <c r="GA89" i="1"/>
  <c r="GA87" i="1"/>
  <c r="GA83" i="1"/>
  <c r="GA80" i="1"/>
  <c r="GA82" i="1"/>
  <c r="GA81" i="1"/>
  <c r="GA85" i="1"/>
  <c r="GA84" i="1"/>
  <c r="GA78" i="1"/>
  <c r="GA88" i="1"/>
  <c r="GA91" i="1"/>
  <c r="GA86" i="1"/>
  <c r="GA95" i="1"/>
  <c r="GA93" i="1"/>
  <c r="GA92" i="1"/>
  <c r="GA94" i="1"/>
  <c r="GA97" i="1"/>
  <c r="GA102" i="1"/>
  <c r="GA64" i="1"/>
  <c r="GA77" i="1"/>
  <c r="GA73" i="1"/>
  <c r="GA75" i="1"/>
  <c r="GA76" i="1"/>
  <c r="GA71" i="1"/>
  <c r="GA69" i="1"/>
  <c r="GA68" i="1"/>
  <c r="GA70" i="1"/>
  <c r="GA72" i="1"/>
  <c r="GA66" i="1"/>
  <c r="GA65" i="1"/>
  <c r="GA63" i="1"/>
  <c r="GA67" i="1"/>
  <c r="GA54" i="1"/>
  <c r="GA59" i="1"/>
  <c r="GA32" i="1"/>
  <c r="GB17" i="1"/>
  <c r="GB55" i="1" s="1"/>
  <c r="GB90" i="1" l="1"/>
  <c r="GB96" i="1"/>
  <c r="GB79" i="1"/>
  <c r="GB74" i="1"/>
  <c r="GB98" i="1"/>
  <c r="GB97" i="1"/>
  <c r="GB95" i="1"/>
  <c r="GB92" i="1"/>
  <c r="GB93" i="1"/>
  <c r="GB89" i="1"/>
  <c r="GB87" i="1"/>
  <c r="GB83" i="1"/>
  <c r="GB81" i="1"/>
  <c r="GB80" i="1"/>
  <c r="GB86" i="1"/>
  <c r="GB82" i="1"/>
  <c r="GB84" i="1"/>
  <c r="GB78" i="1"/>
  <c r="GB85" i="1"/>
  <c r="GB88" i="1"/>
  <c r="GB94" i="1"/>
  <c r="GB91" i="1"/>
  <c r="GB102" i="1"/>
  <c r="GB64" i="1"/>
  <c r="GB76" i="1"/>
  <c r="GB73" i="1"/>
  <c r="GB77" i="1"/>
  <c r="GB75" i="1"/>
  <c r="GB71" i="1"/>
  <c r="GB68" i="1"/>
  <c r="GB70" i="1"/>
  <c r="GB69" i="1"/>
  <c r="GB72" i="1"/>
  <c r="GB65" i="1"/>
  <c r="GB66" i="1"/>
  <c r="GB63" i="1"/>
  <c r="GB67" i="1"/>
  <c r="GB54" i="1"/>
  <c r="GB59" i="1"/>
  <c r="GB32" i="1"/>
  <c r="GC17" i="1"/>
  <c r="GC55" i="1" s="1"/>
  <c r="GC90" i="1" l="1"/>
  <c r="GC96" i="1"/>
  <c r="GC79" i="1"/>
  <c r="GC74" i="1"/>
  <c r="GC97" i="1"/>
  <c r="GC95" i="1"/>
  <c r="GC89" i="1"/>
  <c r="GC87" i="1"/>
  <c r="GC92" i="1"/>
  <c r="GC84" i="1"/>
  <c r="GC83" i="1"/>
  <c r="GC78" i="1"/>
  <c r="GC80" i="1"/>
  <c r="GC81" i="1"/>
  <c r="GC82" i="1"/>
  <c r="GC86" i="1"/>
  <c r="GC88" i="1"/>
  <c r="GC85" i="1"/>
  <c r="GC98" i="1"/>
  <c r="GC91" i="1"/>
  <c r="GC94" i="1"/>
  <c r="GC93" i="1"/>
  <c r="GC102" i="1"/>
  <c r="GC64" i="1"/>
  <c r="GC76" i="1"/>
  <c r="GC73" i="1"/>
  <c r="GC77" i="1"/>
  <c r="GC75" i="1"/>
  <c r="GC70" i="1"/>
  <c r="GC72" i="1"/>
  <c r="GC71" i="1"/>
  <c r="GC68" i="1"/>
  <c r="GC69" i="1"/>
  <c r="GC65" i="1"/>
  <c r="GC66" i="1"/>
  <c r="GC63" i="1"/>
  <c r="GC67" i="1"/>
  <c r="GC54" i="1"/>
  <c r="GC59" i="1"/>
  <c r="GC32" i="1"/>
  <c r="GD17" i="1"/>
  <c r="GD55" i="1" s="1"/>
  <c r="GD90" i="1" l="1"/>
  <c r="GD96" i="1"/>
  <c r="GD79" i="1"/>
  <c r="GD74" i="1"/>
  <c r="GD88" i="1"/>
  <c r="GD80" i="1"/>
  <c r="GD84" i="1"/>
  <c r="GD78" i="1"/>
  <c r="GD82" i="1"/>
  <c r="GD85" i="1"/>
  <c r="GD81" i="1"/>
  <c r="GD86" i="1"/>
  <c r="GD89" i="1"/>
  <c r="GD98" i="1"/>
  <c r="GD93" i="1"/>
  <c r="GD95" i="1"/>
  <c r="GD94" i="1"/>
  <c r="GD83" i="1"/>
  <c r="GD91" i="1"/>
  <c r="GD87" i="1"/>
  <c r="GD92" i="1"/>
  <c r="GD97" i="1"/>
  <c r="GD102" i="1"/>
  <c r="GD64" i="1"/>
  <c r="GD77" i="1"/>
  <c r="GD75" i="1"/>
  <c r="GD73" i="1"/>
  <c r="GD76" i="1"/>
  <c r="GD69" i="1"/>
  <c r="GD68" i="1"/>
  <c r="GD72" i="1"/>
  <c r="GD70" i="1"/>
  <c r="GD71" i="1"/>
  <c r="GD66" i="1"/>
  <c r="GD65" i="1"/>
  <c r="GD63" i="1"/>
  <c r="GD67" i="1"/>
  <c r="GD54" i="1"/>
  <c r="GD59" i="1"/>
  <c r="GD32" i="1"/>
  <c r="GE17" i="1"/>
  <c r="GE55" i="1" s="1"/>
  <c r="GE90" i="1" l="1"/>
  <c r="GE96" i="1"/>
  <c r="GE79" i="1"/>
  <c r="GE74" i="1"/>
  <c r="GE98" i="1"/>
  <c r="GE95" i="1"/>
  <c r="GE97" i="1"/>
  <c r="GE92" i="1"/>
  <c r="GE87" i="1"/>
  <c r="GE88" i="1"/>
  <c r="GE86" i="1"/>
  <c r="GE83" i="1"/>
  <c r="GE80" i="1"/>
  <c r="GE78" i="1"/>
  <c r="GE81" i="1"/>
  <c r="GE82" i="1"/>
  <c r="GE84" i="1"/>
  <c r="GE85" i="1"/>
  <c r="GE94" i="1"/>
  <c r="GE93" i="1"/>
  <c r="GE91" i="1"/>
  <c r="GE89" i="1"/>
  <c r="GE102" i="1"/>
  <c r="GE64" i="1"/>
  <c r="GE77" i="1"/>
  <c r="GE73" i="1"/>
  <c r="GE75" i="1"/>
  <c r="GE76" i="1"/>
  <c r="GE72" i="1"/>
  <c r="GE69" i="1"/>
  <c r="GE70" i="1"/>
  <c r="GE71" i="1"/>
  <c r="GE68" i="1"/>
  <c r="GE66" i="1"/>
  <c r="GE65" i="1"/>
  <c r="GE63" i="1"/>
  <c r="GE67" i="1"/>
  <c r="GE54" i="1"/>
  <c r="GE59" i="1"/>
  <c r="GE32" i="1"/>
  <c r="GF17" i="1"/>
  <c r="GF55" i="1" s="1"/>
  <c r="GF90" i="1" l="1"/>
  <c r="GF96" i="1"/>
  <c r="GF79" i="1"/>
  <c r="GF74" i="1"/>
  <c r="GF97" i="1"/>
  <c r="GF98" i="1"/>
  <c r="GF95" i="1"/>
  <c r="GF93" i="1"/>
  <c r="GF89" i="1"/>
  <c r="GF87" i="1"/>
  <c r="GF84" i="1"/>
  <c r="GF81" i="1"/>
  <c r="GF83" i="1"/>
  <c r="GF80" i="1"/>
  <c r="GF82" i="1"/>
  <c r="GF78" i="1"/>
  <c r="GF85" i="1"/>
  <c r="GF86" i="1"/>
  <c r="GF92" i="1"/>
  <c r="GF94" i="1"/>
  <c r="GF91" i="1"/>
  <c r="GF88" i="1"/>
  <c r="GF102" i="1"/>
  <c r="GF64" i="1"/>
  <c r="GF76" i="1"/>
  <c r="GF77" i="1"/>
  <c r="GF75" i="1"/>
  <c r="GF73" i="1"/>
  <c r="GF71" i="1"/>
  <c r="GF72" i="1"/>
  <c r="GF69" i="1"/>
  <c r="GF70" i="1"/>
  <c r="GF68" i="1"/>
  <c r="GF66" i="1"/>
  <c r="GF65" i="1"/>
  <c r="GF63" i="1"/>
  <c r="GF67" i="1"/>
  <c r="GF54" i="1"/>
  <c r="GF59" i="1"/>
  <c r="GF32" i="1"/>
  <c r="GG17" i="1"/>
  <c r="GG55" i="1" s="1"/>
  <c r="GG90" i="1" l="1"/>
  <c r="GG96" i="1"/>
  <c r="GG79" i="1"/>
  <c r="GG74" i="1"/>
  <c r="GG97" i="1"/>
  <c r="GG95" i="1"/>
  <c r="GG93" i="1"/>
  <c r="GG94" i="1"/>
  <c r="GG92" i="1"/>
  <c r="GG89" i="1"/>
  <c r="GG87" i="1"/>
  <c r="GG86" i="1"/>
  <c r="GG81" i="1"/>
  <c r="GG83" i="1"/>
  <c r="GG85" i="1"/>
  <c r="GG78" i="1"/>
  <c r="GG80" i="1"/>
  <c r="GG84" i="1"/>
  <c r="GG82" i="1"/>
  <c r="GG88" i="1"/>
  <c r="GG98" i="1"/>
  <c r="GG91" i="1"/>
  <c r="GG102" i="1"/>
  <c r="GG64" i="1"/>
  <c r="GG77" i="1"/>
  <c r="GG73" i="1"/>
  <c r="GG76" i="1"/>
  <c r="GG75" i="1"/>
  <c r="GG71" i="1"/>
  <c r="GG70" i="1"/>
  <c r="GG68" i="1"/>
  <c r="GG72" i="1"/>
  <c r="GG69" i="1"/>
  <c r="GG66" i="1"/>
  <c r="GG65" i="1"/>
  <c r="GG63" i="1"/>
  <c r="GG67" i="1"/>
  <c r="GG54" i="1"/>
  <c r="GG59" i="1"/>
  <c r="GG32" i="1"/>
  <c r="GH17" i="1"/>
  <c r="GH55" i="1" s="1"/>
  <c r="GH90" i="1" l="1"/>
  <c r="GH96" i="1"/>
  <c r="GH79" i="1"/>
  <c r="GH74" i="1"/>
  <c r="GH98" i="1"/>
  <c r="GH97" i="1"/>
  <c r="GH95" i="1"/>
  <c r="GH92" i="1"/>
  <c r="GH87" i="1"/>
  <c r="GH89" i="1"/>
  <c r="GH86" i="1"/>
  <c r="GH81" i="1"/>
  <c r="GH83" i="1"/>
  <c r="GH82" i="1"/>
  <c r="GH80" i="1"/>
  <c r="GH78" i="1"/>
  <c r="GH85" i="1"/>
  <c r="GH88" i="1"/>
  <c r="GH84" i="1"/>
  <c r="GH91" i="1"/>
  <c r="GH93" i="1"/>
  <c r="GH94" i="1"/>
  <c r="GH102" i="1"/>
  <c r="GH64" i="1"/>
  <c r="GH73" i="1"/>
  <c r="GH75" i="1"/>
  <c r="GH76" i="1"/>
  <c r="GH77" i="1"/>
  <c r="GH72" i="1"/>
  <c r="GH70" i="1"/>
  <c r="GH69" i="1"/>
  <c r="GH68" i="1"/>
  <c r="GH71" i="1"/>
  <c r="GH65" i="1"/>
  <c r="GH66" i="1"/>
  <c r="GH63" i="1"/>
  <c r="GH67" i="1"/>
  <c r="GH54" i="1"/>
  <c r="GH59" i="1"/>
  <c r="GH32" i="1"/>
  <c r="GI17" i="1"/>
  <c r="GI55" i="1" s="1"/>
  <c r="GI90" i="1" l="1"/>
  <c r="GI96" i="1"/>
  <c r="GI79" i="1"/>
  <c r="GI74" i="1"/>
  <c r="GI98" i="1"/>
  <c r="GI94" i="1"/>
  <c r="GI89" i="1"/>
  <c r="GI88" i="1"/>
  <c r="GI87" i="1"/>
  <c r="GI83" i="1"/>
  <c r="GI85" i="1"/>
  <c r="GI86" i="1"/>
  <c r="GI84" i="1"/>
  <c r="GI78" i="1"/>
  <c r="GI82" i="1"/>
  <c r="GI81" i="1"/>
  <c r="GI97" i="1"/>
  <c r="GI80" i="1"/>
  <c r="GI95" i="1"/>
  <c r="GI93" i="1"/>
  <c r="GI92" i="1"/>
  <c r="GI91" i="1"/>
  <c r="GI102" i="1"/>
  <c r="GI64" i="1"/>
  <c r="GI77" i="1"/>
  <c r="GI73" i="1"/>
  <c r="GI75" i="1"/>
  <c r="GI76" i="1"/>
  <c r="GI71" i="1"/>
  <c r="GI69" i="1"/>
  <c r="GI70" i="1"/>
  <c r="GI68" i="1"/>
  <c r="GI72" i="1"/>
  <c r="GI66" i="1"/>
  <c r="GI65" i="1"/>
  <c r="GI63" i="1"/>
  <c r="GI67" i="1"/>
  <c r="GI54" i="1"/>
  <c r="GI59" i="1"/>
  <c r="GI32" i="1"/>
  <c r="GJ17" i="1"/>
  <c r="GJ55" i="1" s="1"/>
  <c r="GJ90" i="1" l="1"/>
  <c r="GJ96" i="1"/>
  <c r="GJ79" i="1"/>
  <c r="GJ74" i="1"/>
  <c r="GJ97" i="1"/>
  <c r="GJ98" i="1"/>
  <c r="GJ95" i="1"/>
  <c r="GJ89" i="1"/>
  <c r="GJ92" i="1"/>
  <c r="GJ93" i="1"/>
  <c r="GJ87" i="1"/>
  <c r="GJ83" i="1"/>
  <c r="GJ81" i="1"/>
  <c r="GJ80" i="1"/>
  <c r="GJ78" i="1"/>
  <c r="GJ82" i="1"/>
  <c r="GJ84" i="1"/>
  <c r="GJ85" i="1"/>
  <c r="GJ86" i="1"/>
  <c r="GJ94" i="1"/>
  <c r="GJ88" i="1"/>
  <c r="GJ91" i="1"/>
  <c r="GJ102" i="1"/>
  <c r="GJ64" i="1"/>
  <c r="GJ73" i="1"/>
  <c r="GJ75" i="1"/>
  <c r="GJ77" i="1"/>
  <c r="GJ76" i="1"/>
  <c r="GJ71" i="1"/>
  <c r="GJ69" i="1"/>
  <c r="GJ72" i="1"/>
  <c r="GJ70" i="1"/>
  <c r="GJ68" i="1"/>
  <c r="GJ65" i="1"/>
  <c r="GJ66" i="1"/>
  <c r="GJ63" i="1"/>
  <c r="GJ67" i="1"/>
  <c r="GJ54" i="1"/>
  <c r="GJ59" i="1"/>
  <c r="GJ32" i="1"/>
  <c r="GK17" i="1"/>
  <c r="GK55" i="1" s="1"/>
  <c r="GK90" i="1" l="1"/>
  <c r="GK96" i="1"/>
  <c r="GK79" i="1"/>
  <c r="GK74" i="1"/>
  <c r="GK97" i="1"/>
  <c r="GK95" i="1"/>
  <c r="GK93" i="1"/>
  <c r="GK89" i="1"/>
  <c r="GK87" i="1"/>
  <c r="GK83" i="1"/>
  <c r="GK81" i="1"/>
  <c r="GK85" i="1"/>
  <c r="GK80" i="1"/>
  <c r="GK78" i="1"/>
  <c r="GK82" i="1"/>
  <c r="GK88" i="1"/>
  <c r="GK91" i="1"/>
  <c r="GK94" i="1"/>
  <c r="GK98" i="1"/>
  <c r="GK92" i="1"/>
  <c r="GK86" i="1"/>
  <c r="GK84" i="1"/>
  <c r="GK102" i="1"/>
  <c r="GK64" i="1"/>
  <c r="GK77" i="1"/>
  <c r="GK75" i="1"/>
  <c r="GK76" i="1"/>
  <c r="GK73" i="1"/>
  <c r="GK69" i="1"/>
  <c r="GK68" i="1"/>
  <c r="GK71" i="1"/>
  <c r="GK70" i="1"/>
  <c r="GK72" i="1"/>
  <c r="GK66" i="1"/>
  <c r="GK65" i="1"/>
  <c r="GK63" i="1"/>
  <c r="GK67" i="1"/>
  <c r="GK54" i="1"/>
  <c r="GK59" i="1"/>
  <c r="GK32" i="1"/>
  <c r="GL17" i="1"/>
  <c r="GL55" i="1" s="1"/>
  <c r="GL90" i="1" l="1"/>
  <c r="GL96" i="1"/>
  <c r="GL79" i="1"/>
  <c r="GL74" i="1"/>
  <c r="GL94" i="1"/>
  <c r="GL92" i="1"/>
  <c r="GL88" i="1"/>
  <c r="GL84" i="1"/>
  <c r="GL78" i="1"/>
  <c r="GL80" i="1"/>
  <c r="GL85" i="1"/>
  <c r="GL81" i="1"/>
  <c r="GL86" i="1"/>
  <c r="GL82" i="1"/>
  <c r="GL97" i="1"/>
  <c r="GL98" i="1"/>
  <c r="GL89" i="1"/>
  <c r="GL95" i="1"/>
  <c r="GL83" i="1"/>
  <c r="GL91" i="1"/>
  <c r="GL93" i="1"/>
  <c r="GL87" i="1"/>
  <c r="GL102" i="1"/>
  <c r="GL64" i="1"/>
  <c r="GL76" i="1"/>
  <c r="GL75" i="1"/>
  <c r="GL73" i="1"/>
  <c r="GL77" i="1"/>
  <c r="GL71" i="1"/>
  <c r="GL70" i="1"/>
  <c r="GL68" i="1"/>
  <c r="GL72" i="1"/>
  <c r="GL69" i="1"/>
  <c r="GL66" i="1"/>
  <c r="GL65" i="1"/>
  <c r="GL63" i="1"/>
  <c r="GL67" i="1"/>
  <c r="GL54" i="1"/>
  <c r="GL59" i="1"/>
  <c r="GM17" i="1"/>
  <c r="GM55" i="1" s="1"/>
  <c r="GL32" i="1"/>
  <c r="GM90" i="1" l="1"/>
  <c r="GM96" i="1"/>
  <c r="GM79" i="1"/>
  <c r="GM74" i="1"/>
  <c r="GM98" i="1"/>
  <c r="GM97" i="1"/>
  <c r="GM95" i="1"/>
  <c r="GM92" i="1"/>
  <c r="GM83" i="1"/>
  <c r="GM85" i="1"/>
  <c r="GM86" i="1"/>
  <c r="GM87" i="1"/>
  <c r="GM80" i="1"/>
  <c r="GM78" i="1"/>
  <c r="GM84" i="1"/>
  <c r="GM91" i="1"/>
  <c r="GM82" i="1"/>
  <c r="GM89" i="1"/>
  <c r="GM81" i="1"/>
  <c r="GM88" i="1"/>
  <c r="GM94" i="1"/>
  <c r="GM93" i="1"/>
  <c r="GM102" i="1"/>
  <c r="GM64" i="1"/>
  <c r="GM76" i="1"/>
  <c r="GM73" i="1"/>
  <c r="GM77" i="1"/>
  <c r="GM75" i="1"/>
  <c r="GM69" i="1"/>
  <c r="GM68" i="1"/>
  <c r="GM72" i="1"/>
  <c r="GM71" i="1"/>
  <c r="GM70" i="1"/>
  <c r="GM66" i="1"/>
  <c r="GM65" i="1"/>
  <c r="GM63" i="1"/>
  <c r="GM67" i="1"/>
  <c r="GM54" i="1"/>
  <c r="GM59" i="1"/>
  <c r="GN17" i="1"/>
  <c r="GN55" i="1" s="1"/>
  <c r="GM32" i="1"/>
  <c r="GN90" i="1" l="1"/>
  <c r="GN96" i="1"/>
  <c r="GN79" i="1"/>
  <c r="GN74" i="1"/>
  <c r="GN98" i="1"/>
  <c r="GN97" i="1"/>
  <c r="GN95" i="1"/>
  <c r="GN89" i="1"/>
  <c r="GN88" i="1"/>
  <c r="GN80" i="1"/>
  <c r="GN83" i="1"/>
  <c r="GN85" i="1"/>
  <c r="GN84" i="1"/>
  <c r="GN87" i="1"/>
  <c r="GN81" i="1"/>
  <c r="GN82" i="1"/>
  <c r="GN91" i="1"/>
  <c r="GN86" i="1"/>
  <c r="GN78" i="1"/>
  <c r="GN94" i="1"/>
  <c r="GN92" i="1"/>
  <c r="GN93" i="1"/>
  <c r="GN102" i="1"/>
  <c r="GN64" i="1"/>
  <c r="GN76" i="1"/>
  <c r="GN77" i="1"/>
  <c r="GN73" i="1"/>
  <c r="GN75" i="1"/>
  <c r="GN71" i="1"/>
  <c r="GN69" i="1"/>
  <c r="GN70" i="1"/>
  <c r="GN72" i="1"/>
  <c r="GN68" i="1"/>
  <c r="GN66" i="1"/>
  <c r="GN65" i="1"/>
  <c r="GN63" i="1"/>
  <c r="GN67" i="1"/>
  <c r="GN54" i="1"/>
  <c r="GN59" i="1"/>
  <c r="GN32" i="1"/>
  <c r="GO17" i="1"/>
  <c r="GO55" i="1" s="1"/>
  <c r="GO90" i="1" l="1"/>
  <c r="GO96" i="1"/>
  <c r="GO79" i="1"/>
  <c r="GO74" i="1"/>
  <c r="GO97" i="1"/>
  <c r="GO95" i="1"/>
  <c r="GO93" i="1"/>
  <c r="GO94" i="1"/>
  <c r="GO89" i="1"/>
  <c r="GO87" i="1"/>
  <c r="GO88" i="1"/>
  <c r="GO83" i="1"/>
  <c r="GO84" i="1"/>
  <c r="GO81" i="1"/>
  <c r="GO78" i="1"/>
  <c r="GO80" i="1"/>
  <c r="GO82" i="1"/>
  <c r="GO86" i="1"/>
  <c r="GO85" i="1"/>
  <c r="GO92" i="1"/>
  <c r="GO98" i="1"/>
  <c r="GO91" i="1"/>
  <c r="GO102" i="1"/>
  <c r="GO64" i="1"/>
  <c r="GO76" i="1"/>
  <c r="GO77" i="1"/>
  <c r="GO73" i="1"/>
  <c r="GO75" i="1"/>
  <c r="GO71" i="1"/>
  <c r="GO70" i="1"/>
  <c r="GO72" i="1"/>
  <c r="GO68" i="1"/>
  <c r="GO69" i="1"/>
  <c r="GO65" i="1"/>
  <c r="GO66" i="1"/>
  <c r="GO63" i="1"/>
  <c r="GO67" i="1"/>
  <c r="GO54" i="1"/>
  <c r="GO59" i="1"/>
  <c r="GO32" i="1"/>
  <c r="GP17" i="1"/>
  <c r="GQ17" i="1" s="1"/>
  <c r="GQ55" i="1" s="1"/>
  <c r="GQ90" i="1" l="1"/>
  <c r="GQ96" i="1"/>
  <c r="GQ79" i="1"/>
  <c r="GQ74" i="1"/>
  <c r="GQ98" i="1"/>
  <c r="GQ89" i="1"/>
  <c r="GQ87" i="1"/>
  <c r="GQ83" i="1"/>
  <c r="GQ84" i="1"/>
  <c r="GQ78" i="1"/>
  <c r="GQ80" i="1"/>
  <c r="GQ82" i="1"/>
  <c r="GQ86" i="1"/>
  <c r="GQ85" i="1"/>
  <c r="GQ81" i="1"/>
  <c r="GQ94" i="1"/>
  <c r="GQ97" i="1"/>
  <c r="GQ91" i="1"/>
  <c r="GQ93" i="1"/>
  <c r="GQ92" i="1"/>
  <c r="GQ95" i="1"/>
  <c r="GQ88" i="1"/>
  <c r="GQ102" i="1"/>
  <c r="GQ64" i="1"/>
  <c r="GQ77" i="1"/>
  <c r="GQ73" i="1"/>
  <c r="GQ75" i="1"/>
  <c r="GQ76" i="1"/>
  <c r="GQ70" i="1"/>
  <c r="GQ69" i="1"/>
  <c r="GQ71" i="1"/>
  <c r="GQ68" i="1"/>
  <c r="GQ72" i="1"/>
  <c r="GQ66" i="1"/>
  <c r="GQ65" i="1"/>
  <c r="GQ63" i="1"/>
  <c r="GQ67" i="1"/>
  <c r="GQ54" i="1"/>
  <c r="GQ59" i="1"/>
  <c r="GR17" i="1"/>
  <c r="GR55" i="1" s="1"/>
  <c r="GR90" i="1" l="1"/>
  <c r="GR96" i="1"/>
  <c r="GR79" i="1"/>
  <c r="GR74" i="1"/>
  <c r="GR97" i="1"/>
  <c r="GR98" i="1"/>
  <c r="GR95" i="1"/>
  <c r="GR92" i="1"/>
  <c r="GR89" i="1"/>
  <c r="GR91" i="1"/>
  <c r="GR87" i="1"/>
  <c r="GR81" i="1"/>
  <c r="GR83" i="1"/>
  <c r="GR78" i="1"/>
  <c r="GR82" i="1"/>
  <c r="GR84" i="1"/>
  <c r="GR85" i="1"/>
  <c r="GR80" i="1"/>
  <c r="GR94" i="1"/>
  <c r="GR93" i="1"/>
  <c r="GR86" i="1"/>
  <c r="GR88" i="1"/>
  <c r="GR102" i="1"/>
  <c r="GR64" i="1"/>
  <c r="GR77" i="1"/>
  <c r="GR73" i="1"/>
  <c r="GR75" i="1"/>
  <c r="GR76" i="1"/>
  <c r="GR71" i="1"/>
  <c r="GR69" i="1"/>
  <c r="GR68" i="1"/>
  <c r="GR70" i="1"/>
  <c r="GR72" i="1"/>
  <c r="GR65" i="1"/>
  <c r="GR66" i="1"/>
  <c r="GR63" i="1"/>
  <c r="GR67" i="1"/>
  <c r="GR54" i="1"/>
  <c r="GR59" i="1"/>
  <c r="GS17" i="1"/>
  <c r="GS55" i="1" s="1"/>
  <c r="GS90" i="1" l="1"/>
  <c r="GS96" i="1"/>
  <c r="GS79" i="1"/>
  <c r="GS74" i="1"/>
  <c r="GS97" i="1"/>
  <c r="GS95" i="1"/>
  <c r="GS93" i="1"/>
  <c r="GS92" i="1"/>
  <c r="GS89" i="1"/>
  <c r="GS87" i="1"/>
  <c r="GS83" i="1"/>
  <c r="GS81" i="1"/>
  <c r="GS78" i="1"/>
  <c r="GS80" i="1"/>
  <c r="GS86" i="1"/>
  <c r="GS85" i="1"/>
  <c r="GS84" i="1"/>
  <c r="GS82" i="1"/>
  <c r="GS88" i="1"/>
  <c r="GS91" i="1"/>
  <c r="GS98" i="1"/>
  <c r="GS94" i="1"/>
  <c r="GS102" i="1"/>
  <c r="GS64" i="1"/>
  <c r="GS77" i="1"/>
  <c r="GS75" i="1"/>
  <c r="GS73" i="1"/>
  <c r="GS76" i="1"/>
  <c r="GS69" i="1"/>
  <c r="GS68" i="1"/>
  <c r="GS70" i="1"/>
  <c r="GS71" i="1"/>
  <c r="GS72" i="1"/>
  <c r="GS65" i="1"/>
  <c r="GS66" i="1"/>
  <c r="GS63" i="1"/>
  <c r="GS67" i="1"/>
  <c r="GS54" i="1"/>
  <c r="GS59" i="1"/>
  <c r="GT17" i="1"/>
  <c r="GT55" i="1" s="1"/>
  <c r="GT90" i="1" l="1"/>
  <c r="GT96" i="1"/>
  <c r="GT79" i="1"/>
  <c r="GT74" i="1"/>
  <c r="GT93" i="1"/>
  <c r="GT92" i="1"/>
  <c r="GT81" i="1"/>
  <c r="GT82" i="1"/>
  <c r="GT80" i="1"/>
  <c r="GT85" i="1"/>
  <c r="GT83" i="1"/>
  <c r="GT88" i="1"/>
  <c r="GT84" i="1"/>
  <c r="GT78" i="1"/>
  <c r="GT87" i="1"/>
  <c r="GT97" i="1"/>
  <c r="GT98" i="1"/>
  <c r="GT86" i="1"/>
  <c r="GT89" i="1"/>
  <c r="GT95" i="1"/>
  <c r="GT91" i="1"/>
  <c r="GT94" i="1"/>
  <c r="GT102" i="1"/>
  <c r="GT64" i="1"/>
  <c r="GT75" i="1"/>
  <c r="GT73" i="1"/>
  <c r="GT77" i="1"/>
  <c r="GT76" i="1"/>
  <c r="GT71" i="1"/>
  <c r="GT70" i="1"/>
  <c r="GT69" i="1"/>
  <c r="GT68" i="1"/>
  <c r="GT72" i="1"/>
  <c r="GT66" i="1"/>
  <c r="GT65" i="1"/>
  <c r="GT63" i="1"/>
  <c r="GT67" i="1"/>
  <c r="GT54" i="1"/>
  <c r="GT59" i="1"/>
  <c r="GU17" i="1"/>
  <c r="GU55" i="1" s="1"/>
  <c r="GU90" i="1" l="1"/>
  <c r="GU96" i="1"/>
  <c r="GU79" i="1"/>
  <c r="GU74" i="1"/>
  <c r="GU98" i="1"/>
  <c r="GU97" i="1"/>
  <c r="GU95" i="1"/>
  <c r="GU83" i="1"/>
  <c r="GU87" i="1"/>
  <c r="GU80" i="1"/>
  <c r="GU86" i="1"/>
  <c r="GU81" i="1"/>
  <c r="GU78" i="1"/>
  <c r="GU85" i="1"/>
  <c r="GU82" i="1"/>
  <c r="GU84" i="1"/>
  <c r="GU89" i="1"/>
  <c r="GU91" i="1"/>
  <c r="GU92" i="1"/>
  <c r="GU94" i="1"/>
  <c r="GU93" i="1"/>
  <c r="GU88" i="1"/>
  <c r="GU102" i="1"/>
  <c r="GU64" i="1"/>
  <c r="GU77" i="1"/>
  <c r="GU73" i="1"/>
  <c r="GU76" i="1"/>
  <c r="GU75" i="1"/>
  <c r="GU70" i="1"/>
  <c r="GU69" i="1"/>
  <c r="GU71" i="1"/>
  <c r="GU72" i="1"/>
  <c r="GU68" i="1"/>
  <c r="GU66" i="1"/>
  <c r="GU65" i="1"/>
  <c r="GU63" i="1"/>
  <c r="GU67" i="1"/>
  <c r="GU54" i="1"/>
  <c r="GU59" i="1"/>
  <c r="GV17" i="1"/>
  <c r="GV55" i="1" s="1"/>
  <c r="GV90" i="1" l="1"/>
  <c r="GV96" i="1"/>
  <c r="GV79" i="1"/>
  <c r="GV74" i="1"/>
  <c r="GV98" i="1"/>
  <c r="GV97" i="1"/>
  <c r="GV95" i="1"/>
  <c r="GV89" i="1"/>
  <c r="GV87" i="1"/>
  <c r="GV88" i="1"/>
  <c r="GV83" i="1"/>
  <c r="GV80" i="1"/>
  <c r="GV91" i="1"/>
  <c r="GV78" i="1"/>
  <c r="GV85" i="1"/>
  <c r="GV82" i="1"/>
  <c r="GV84" i="1"/>
  <c r="GV81" i="1"/>
  <c r="GV94" i="1"/>
  <c r="GV92" i="1"/>
  <c r="GV93" i="1"/>
  <c r="GV86" i="1"/>
  <c r="GV102" i="1"/>
  <c r="GV64" i="1"/>
  <c r="GV76" i="1"/>
  <c r="GV77" i="1"/>
  <c r="GV73" i="1"/>
  <c r="GV75" i="1"/>
  <c r="GV69" i="1"/>
  <c r="GV71" i="1"/>
  <c r="GV70" i="1"/>
  <c r="GV72" i="1"/>
  <c r="GV68" i="1"/>
  <c r="GV65" i="1"/>
  <c r="GV66" i="1"/>
  <c r="GV63" i="1"/>
  <c r="GV67" i="1"/>
  <c r="GV54" i="1"/>
  <c r="GV59" i="1"/>
  <c r="GW17" i="1"/>
  <c r="GW55" i="1" s="1"/>
  <c r="GW90" i="1" l="1"/>
  <c r="GW96" i="1"/>
  <c r="GW79" i="1"/>
  <c r="GW74" i="1"/>
  <c r="GW97" i="1"/>
  <c r="GW95" i="1"/>
  <c r="GW92" i="1"/>
  <c r="GW89" i="1"/>
  <c r="GW88" i="1"/>
  <c r="GW87" i="1"/>
  <c r="GW86" i="1"/>
  <c r="GW80" i="1"/>
  <c r="GW83" i="1"/>
  <c r="GW81" i="1"/>
  <c r="GW84" i="1"/>
  <c r="GW82" i="1"/>
  <c r="GW78" i="1"/>
  <c r="GW93" i="1"/>
  <c r="GW85" i="1"/>
  <c r="GW98" i="1"/>
  <c r="GW91" i="1"/>
  <c r="GW94" i="1"/>
  <c r="GW102" i="1"/>
  <c r="GW64" i="1"/>
  <c r="GW76" i="1"/>
  <c r="GW73" i="1"/>
  <c r="GW77" i="1"/>
  <c r="GW75" i="1"/>
  <c r="GW72" i="1"/>
  <c r="GW71" i="1"/>
  <c r="GW68" i="1"/>
  <c r="GW70" i="1"/>
  <c r="GW69" i="1"/>
  <c r="GW65" i="1"/>
  <c r="GW66" i="1"/>
  <c r="GW67" i="1"/>
  <c r="GW59" i="1"/>
  <c r="GW63" i="1"/>
  <c r="GX17" i="1"/>
  <c r="GX55" i="1" s="1"/>
  <c r="GW54" i="1"/>
  <c r="GX90" i="1" l="1"/>
  <c r="GX96" i="1"/>
  <c r="GX79" i="1"/>
  <c r="GX74" i="1"/>
  <c r="GX97" i="1"/>
  <c r="GX98" i="1"/>
  <c r="GX93" i="1"/>
  <c r="GX92" i="1"/>
  <c r="GX89" i="1"/>
  <c r="GX88" i="1"/>
  <c r="GX87" i="1"/>
  <c r="GX84" i="1"/>
  <c r="GX83" i="1"/>
  <c r="GX81" i="1"/>
  <c r="GX80" i="1"/>
  <c r="GX82" i="1"/>
  <c r="GX78" i="1"/>
  <c r="GX85" i="1"/>
  <c r="GX86" i="1"/>
  <c r="GX94" i="1"/>
  <c r="GX95" i="1"/>
  <c r="GX91" i="1"/>
  <c r="GX102" i="1"/>
  <c r="GX64" i="1"/>
  <c r="GX73" i="1"/>
  <c r="GX76" i="1"/>
  <c r="GX77" i="1"/>
  <c r="GX75" i="1"/>
  <c r="GX69" i="1"/>
  <c r="GX68" i="1"/>
  <c r="GX70" i="1"/>
  <c r="GX72" i="1"/>
  <c r="GX71" i="1"/>
  <c r="GX66" i="1"/>
  <c r="GX65" i="1"/>
  <c r="GX63" i="1"/>
  <c r="GX67" i="1"/>
  <c r="GX54" i="1"/>
  <c r="GX59" i="1"/>
  <c r="GY17" i="1"/>
  <c r="GY55" i="1" s="1"/>
  <c r="GY90" i="1" l="1"/>
  <c r="GY96" i="1"/>
  <c r="GY79" i="1"/>
  <c r="GY74" i="1"/>
  <c r="GY98" i="1"/>
  <c r="GY87" i="1"/>
  <c r="GY88" i="1"/>
  <c r="GY91" i="1"/>
  <c r="GY89" i="1"/>
  <c r="GY83" i="1"/>
  <c r="GY84" i="1"/>
  <c r="GY78" i="1"/>
  <c r="GY80" i="1"/>
  <c r="GY82" i="1"/>
  <c r="GY81" i="1"/>
  <c r="GY85" i="1"/>
  <c r="GY94" i="1"/>
  <c r="GY97" i="1"/>
  <c r="GY93" i="1"/>
  <c r="GY92" i="1"/>
  <c r="GY86" i="1"/>
  <c r="GY95" i="1"/>
  <c r="GY102" i="1"/>
  <c r="GY64" i="1"/>
  <c r="GY73" i="1"/>
  <c r="GY77" i="1"/>
  <c r="GY76" i="1"/>
  <c r="GY75" i="1"/>
  <c r="GY69" i="1"/>
  <c r="GY71" i="1"/>
  <c r="GY68" i="1"/>
  <c r="GY70" i="1"/>
  <c r="GY72" i="1"/>
  <c r="GY65" i="1"/>
  <c r="GY66" i="1"/>
  <c r="GY63" i="1"/>
  <c r="GY67" i="1"/>
  <c r="GY54" i="1"/>
  <c r="GY59" i="1"/>
  <c r="GZ17" i="1"/>
  <c r="GZ55" i="1" s="1"/>
  <c r="GZ90" i="1" l="1"/>
  <c r="GZ96" i="1"/>
  <c r="GZ79" i="1"/>
  <c r="GZ74" i="1"/>
  <c r="GZ98" i="1"/>
  <c r="GZ95" i="1"/>
  <c r="GZ93" i="1"/>
  <c r="GZ94" i="1"/>
  <c r="GZ97" i="1"/>
  <c r="GZ91" i="1"/>
  <c r="GZ89" i="1"/>
  <c r="GZ87" i="1"/>
  <c r="GZ83" i="1"/>
  <c r="GZ81" i="1"/>
  <c r="GZ78" i="1"/>
  <c r="GZ80" i="1"/>
  <c r="GZ85" i="1"/>
  <c r="GZ88" i="1"/>
  <c r="GZ86" i="1"/>
  <c r="GZ82" i="1"/>
  <c r="GZ84" i="1"/>
  <c r="GZ92" i="1"/>
  <c r="GZ102" i="1"/>
  <c r="GZ64" i="1"/>
  <c r="GZ77" i="1"/>
  <c r="GZ73" i="1"/>
  <c r="GZ75" i="1"/>
  <c r="GZ76" i="1"/>
  <c r="GZ71" i="1"/>
  <c r="GZ69" i="1"/>
  <c r="GZ68" i="1"/>
  <c r="GZ70" i="1"/>
  <c r="GZ72" i="1"/>
  <c r="GZ66" i="1"/>
  <c r="GZ65" i="1"/>
  <c r="GZ63" i="1"/>
  <c r="GZ67" i="1"/>
  <c r="GZ54" i="1"/>
  <c r="GZ59" i="1"/>
  <c r="HA17" i="1"/>
  <c r="HA55" i="1" s="1"/>
  <c r="HA90" i="1" l="1"/>
  <c r="HA96" i="1"/>
  <c r="HA79" i="1"/>
  <c r="HA74" i="1"/>
  <c r="HA97" i="1"/>
  <c r="HA95" i="1"/>
  <c r="HA94" i="1"/>
  <c r="HA89" i="1"/>
  <c r="HA92" i="1"/>
  <c r="HA87" i="1"/>
  <c r="HA83" i="1"/>
  <c r="HA81" i="1"/>
  <c r="HA86" i="1"/>
  <c r="HA84" i="1"/>
  <c r="HA78" i="1"/>
  <c r="HA80" i="1"/>
  <c r="HA82" i="1"/>
  <c r="HA91" i="1"/>
  <c r="HA85" i="1"/>
  <c r="HA98" i="1"/>
  <c r="HA93" i="1"/>
  <c r="HA88" i="1"/>
  <c r="HA102" i="1"/>
  <c r="HA64" i="1"/>
  <c r="HA77" i="1"/>
  <c r="HA75" i="1"/>
  <c r="HA76" i="1"/>
  <c r="HA73" i="1"/>
  <c r="HA69" i="1"/>
  <c r="HA68" i="1"/>
  <c r="HA70" i="1"/>
  <c r="HA72" i="1"/>
  <c r="HA71" i="1"/>
  <c r="HA66" i="1"/>
  <c r="HA65" i="1"/>
  <c r="HA63" i="1"/>
  <c r="HA67" i="1"/>
  <c r="HA54" i="1"/>
  <c r="HA59" i="1"/>
  <c r="HB17" i="1"/>
  <c r="HB55" i="1" s="1"/>
  <c r="HB90" i="1" l="1"/>
  <c r="HB96" i="1"/>
  <c r="HB79" i="1"/>
  <c r="HB74" i="1"/>
  <c r="HB93" i="1"/>
  <c r="HB92" i="1"/>
  <c r="HB81" i="1"/>
  <c r="HB80" i="1"/>
  <c r="HB85" i="1"/>
  <c r="HB84" i="1"/>
  <c r="HB78" i="1"/>
  <c r="HB91" i="1"/>
  <c r="HB87" i="1"/>
  <c r="HB88" i="1"/>
  <c r="HB97" i="1"/>
  <c r="HB89" i="1"/>
  <c r="HB98" i="1"/>
  <c r="HB86" i="1"/>
  <c r="HB94" i="1"/>
  <c r="HB82" i="1"/>
  <c r="HB95" i="1"/>
  <c r="HB83" i="1"/>
  <c r="HB102" i="1"/>
  <c r="HB64" i="1"/>
  <c r="HB77" i="1"/>
  <c r="HB75" i="1"/>
  <c r="HB73" i="1"/>
  <c r="HB76" i="1"/>
  <c r="HB71" i="1"/>
  <c r="HB69" i="1"/>
  <c r="HB70" i="1"/>
  <c r="HB72" i="1"/>
  <c r="HB68" i="1"/>
  <c r="HB65" i="1"/>
  <c r="HB66" i="1"/>
  <c r="HB63" i="1"/>
  <c r="HB67" i="1"/>
  <c r="HB54" i="1"/>
  <c r="HB59" i="1"/>
  <c r="HC17" i="1"/>
  <c r="HC55" i="1" s="1"/>
  <c r="HC90" i="1" l="1"/>
  <c r="HC96" i="1"/>
  <c r="HC79" i="1"/>
  <c r="HC74" i="1"/>
  <c r="HC98" i="1"/>
  <c r="HC97" i="1"/>
  <c r="HC95" i="1"/>
  <c r="HC92" i="1"/>
  <c r="HC93" i="1"/>
  <c r="HC87" i="1"/>
  <c r="HC83" i="1"/>
  <c r="HC81" i="1"/>
  <c r="HC86" i="1"/>
  <c r="HC80" i="1"/>
  <c r="HC82" i="1"/>
  <c r="HC85" i="1"/>
  <c r="HC78" i="1"/>
  <c r="HC84" i="1"/>
  <c r="HC91" i="1"/>
  <c r="HC89" i="1"/>
  <c r="HC88" i="1"/>
  <c r="HC94" i="1"/>
  <c r="HC102" i="1"/>
  <c r="HC64" i="1"/>
  <c r="HC77" i="1"/>
  <c r="HC73" i="1"/>
  <c r="HC75" i="1"/>
  <c r="HC76" i="1"/>
  <c r="HC72" i="1"/>
  <c r="HC70" i="1"/>
  <c r="HC71" i="1"/>
  <c r="HC69" i="1"/>
  <c r="HC68" i="1"/>
  <c r="HC66" i="1"/>
  <c r="HC65" i="1"/>
  <c r="HC63" i="1"/>
  <c r="HC67" i="1"/>
  <c r="HC54" i="1"/>
  <c r="HC59" i="1"/>
  <c r="HD17" i="1"/>
  <c r="HD55" i="1" s="1"/>
  <c r="HD90" i="1" l="1"/>
  <c r="HD96" i="1"/>
  <c r="HD79" i="1"/>
  <c r="HD74" i="1"/>
  <c r="HD98" i="1"/>
  <c r="HD97" i="1"/>
  <c r="HD95" i="1"/>
  <c r="HD94" i="1"/>
  <c r="HD87" i="1"/>
  <c r="HD89" i="1"/>
  <c r="HD83" i="1"/>
  <c r="HD86" i="1"/>
  <c r="HD78" i="1"/>
  <c r="HD80" i="1"/>
  <c r="HD85" i="1"/>
  <c r="HD81" i="1"/>
  <c r="HD84" i="1"/>
  <c r="HD82" i="1"/>
  <c r="HD88" i="1"/>
  <c r="HD92" i="1"/>
  <c r="HD91" i="1"/>
  <c r="HD93" i="1"/>
  <c r="HD102" i="1"/>
  <c r="HD64" i="1"/>
  <c r="HD73" i="1"/>
  <c r="HD76" i="1"/>
  <c r="HD77" i="1"/>
  <c r="HD75" i="1"/>
  <c r="HD72" i="1"/>
  <c r="HD71" i="1"/>
  <c r="HD70" i="1"/>
  <c r="HD69" i="1"/>
  <c r="HD68" i="1"/>
  <c r="HD65" i="1"/>
  <c r="HD66" i="1"/>
  <c r="HD63" i="1"/>
  <c r="HD67" i="1"/>
  <c r="HD54" i="1"/>
  <c r="HD59" i="1"/>
  <c r="HE17" i="1"/>
  <c r="HE55" i="1" s="1"/>
  <c r="HE90" i="1" l="1"/>
  <c r="HE96" i="1"/>
  <c r="HE79" i="1"/>
  <c r="HE74" i="1"/>
  <c r="HE97" i="1"/>
  <c r="HE95" i="1"/>
  <c r="HE92" i="1"/>
  <c r="HE89" i="1"/>
  <c r="HE87" i="1"/>
  <c r="HE80" i="1"/>
  <c r="HE83" i="1"/>
  <c r="HE84" i="1"/>
  <c r="HE81" i="1"/>
  <c r="HE91" i="1"/>
  <c r="HE82" i="1"/>
  <c r="HE85" i="1"/>
  <c r="HE94" i="1"/>
  <c r="HE86" i="1"/>
  <c r="HE78" i="1"/>
  <c r="HE88" i="1"/>
  <c r="HE93" i="1"/>
  <c r="HE98" i="1"/>
  <c r="HE102" i="1"/>
  <c r="HE64" i="1"/>
  <c r="HE73" i="1"/>
  <c r="HE75" i="1"/>
  <c r="HE77" i="1"/>
  <c r="HE76" i="1"/>
  <c r="HE71" i="1"/>
  <c r="HE72" i="1"/>
  <c r="HE68" i="1"/>
  <c r="HE70" i="1"/>
  <c r="HE69" i="1"/>
  <c r="HE66" i="1"/>
  <c r="HE65" i="1"/>
  <c r="HE63" i="1"/>
  <c r="HE67" i="1"/>
  <c r="HE54" i="1"/>
  <c r="HE59" i="1"/>
  <c r="HF17" i="1"/>
  <c r="HF55" i="1" s="1"/>
  <c r="HF90" i="1" l="1"/>
  <c r="HF96" i="1"/>
  <c r="HF79" i="1"/>
  <c r="HF74" i="1"/>
  <c r="HF97" i="1"/>
  <c r="HF98" i="1"/>
  <c r="HF89" i="1"/>
  <c r="HF87" i="1"/>
  <c r="HF88" i="1"/>
  <c r="HF86" i="1"/>
  <c r="HF83" i="1"/>
  <c r="HF81" i="1"/>
  <c r="HF80" i="1"/>
  <c r="HF78" i="1"/>
  <c r="HF82" i="1"/>
  <c r="HF84" i="1"/>
  <c r="HF85" i="1"/>
  <c r="HF94" i="1"/>
  <c r="HF93" i="1"/>
  <c r="HF92" i="1"/>
  <c r="HF91" i="1"/>
  <c r="HF95" i="1"/>
  <c r="HF102" i="1"/>
  <c r="HF64" i="1"/>
  <c r="HF73" i="1"/>
  <c r="HF77" i="1"/>
  <c r="HF76" i="1"/>
  <c r="HF75" i="1"/>
  <c r="HF69" i="1"/>
  <c r="HF68" i="1"/>
  <c r="HF72" i="1"/>
  <c r="HF71" i="1"/>
  <c r="HF70" i="1"/>
  <c r="HF66" i="1"/>
  <c r="HF65" i="1"/>
  <c r="HF63" i="1"/>
  <c r="HF67" i="1"/>
  <c r="HF54" i="1"/>
  <c r="HF59" i="1"/>
  <c r="HG17" i="1"/>
  <c r="HG55" i="1" s="1"/>
  <c r="HG90" i="1" l="1"/>
  <c r="HG96" i="1"/>
  <c r="HG79" i="1"/>
  <c r="HG74" i="1"/>
  <c r="HG98" i="1"/>
  <c r="HG89" i="1"/>
  <c r="HG88" i="1"/>
  <c r="HG87" i="1"/>
  <c r="HG80" i="1"/>
  <c r="HG84" i="1"/>
  <c r="HG83" i="1"/>
  <c r="HG78" i="1"/>
  <c r="HG86" i="1"/>
  <c r="HG82" i="1"/>
  <c r="HG81" i="1"/>
  <c r="HG85" i="1"/>
  <c r="HG91" i="1"/>
  <c r="HG93" i="1"/>
  <c r="HG92" i="1"/>
  <c r="HG94" i="1"/>
  <c r="HG97" i="1"/>
  <c r="HG95" i="1"/>
  <c r="HG102" i="1"/>
  <c r="HG64" i="1"/>
  <c r="HG77" i="1"/>
  <c r="HG73" i="1"/>
  <c r="HG76" i="1"/>
  <c r="HG75" i="1"/>
  <c r="HG71" i="1"/>
  <c r="HG69" i="1"/>
  <c r="HG72" i="1"/>
  <c r="HG70" i="1"/>
  <c r="HG68" i="1"/>
  <c r="HG65" i="1"/>
  <c r="HG66" i="1"/>
  <c r="HG63" i="1"/>
  <c r="HG67" i="1"/>
  <c r="HG54" i="1"/>
  <c r="HG59" i="1"/>
  <c r="HH17" i="1"/>
  <c r="HH55" i="1" s="1"/>
  <c r="HH90" i="1" l="1"/>
  <c r="HH96" i="1"/>
  <c r="HH79" i="1"/>
  <c r="HH74" i="1"/>
  <c r="HH98" i="1"/>
  <c r="HH97" i="1"/>
  <c r="HH95" i="1"/>
  <c r="HH93" i="1"/>
  <c r="HH92" i="1"/>
  <c r="HH94" i="1"/>
  <c r="HH89" i="1"/>
  <c r="HH87" i="1"/>
  <c r="HH83" i="1"/>
  <c r="HH81" i="1"/>
  <c r="HH78" i="1"/>
  <c r="HH85" i="1"/>
  <c r="HH80" i="1"/>
  <c r="HH86" i="1"/>
  <c r="HH82" i="1"/>
  <c r="HH88" i="1"/>
  <c r="HH84" i="1"/>
  <c r="HH91" i="1"/>
  <c r="HH102" i="1"/>
  <c r="HH64" i="1"/>
  <c r="HH76" i="1"/>
  <c r="HH73" i="1"/>
  <c r="HH77" i="1"/>
  <c r="HH75" i="1"/>
  <c r="HH71" i="1"/>
  <c r="HH69" i="1"/>
  <c r="HH68" i="1"/>
  <c r="HH70" i="1"/>
  <c r="HH72" i="1"/>
  <c r="HH66" i="1"/>
  <c r="HH65" i="1"/>
  <c r="HH63" i="1"/>
  <c r="HH67" i="1"/>
  <c r="HH54" i="1"/>
  <c r="HH59" i="1"/>
  <c r="HI17" i="1"/>
  <c r="HI55" i="1" s="1"/>
  <c r="HI90" i="1" l="1"/>
  <c r="HI96" i="1"/>
  <c r="HI79" i="1"/>
  <c r="HI74" i="1"/>
  <c r="HI97" i="1"/>
  <c r="HI95" i="1"/>
  <c r="HI93" i="1"/>
  <c r="HI92" i="1"/>
  <c r="HI89" i="1"/>
  <c r="HI87" i="1"/>
  <c r="HI83" i="1"/>
  <c r="HI84" i="1"/>
  <c r="HI81" i="1"/>
  <c r="HI78" i="1"/>
  <c r="HI88" i="1"/>
  <c r="HI85" i="1"/>
  <c r="HI82" i="1"/>
  <c r="HI80" i="1"/>
  <c r="HI91" i="1"/>
  <c r="HI94" i="1"/>
  <c r="HI98" i="1"/>
  <c r="HI86" i="1"/>
  <c r="HI102" i="1"/>
  <c r="HI64" i="1"/>
  <c r="HI76" i="1"/>
  <c r="HI77" i="1"/>
  <c r="HI75" i="1"/>
  <c r="HI73" i="1"/>
  <c r="HI69" i="1"/>
  <c r="HI68" i="1"/>
  <c r="HI70" i="1"/>
  <c r="HI72" i="1"/>
  <c r="HI71" i="1"/>
  <c r="HI65" i="1"/>
  <c r="HI66" i="1"/>
  <c r="HI63" i="1"/>
  <c r="HI67" i="1"/>
  <c r="HI54" i="1"/>
  <c r="HI59" i="1"/>
  <c r="HJ17" i="1"/>
  <c r="HJ55" i="1" s="1"/>
  <c r="HJ90" i="1" l="1"/>
  <c r="HJ96" i="1"/>
  <c r="HJ79" i="1"/>
  <c r="HJ74" i="1"/>
  <c r="HJ88" i="1"/>
  <c r="HJ81" i="1"/>
  <c r="HJ84" i="1"/>
  <c r="HJ80" i="1"/>
  <c r="HJ83" i="1"/>
  <c r="HJ86" i="1"/>
  <c r="HJ82" i="1"/>
  <c r="HJ78" i="1"/>
  <c r="HJ91" i="1"/>
  <c r="HJ94" i="1"/>
  <c r="HJ87" i="1"/>
  <c r="HJ92" i="1"/>
  <c r="HJ97" i="1"/>
  <c r="HJ95" i="1"/>
  <c r="HJ89" i="1"/>
  <c r="HJ98" i="1"/>
  <c r="HJ85" i="1"/>
  <c r="HJ93" i="1"/>
  <c r="HJ102" i="1"/>
  <c r="HJ64" i="1"/>
  <c r="HJ77" i="1"/>
  <c r="HJ76" i="1"/>
  <c r="HJ73" i="1"/>
  <c r="HJ75" i="1"/>
  <c r="HJ71" i="1"/>
  <c r="HJ69" i="1"/>
  <c r="HJ72" i="1"/>
  <c r="HJ70" i="1"/>
  <c r="HJ68" i="1"/>
  <c r="HJ65" i="1"/>
  <c r="HJ66" i="1"/>
  <c r="HJ63" i="1"/>
  <c r="HJ67" i="1"/>
  <c r="HJ54" i="1"/>
  <c r="HJ59" i="1"/>
  <c r="HK17" i="1"/>
  <c r="HK55" i="1" s="1"/>
  <c r="HK90" i="1" l="1"/>
  <c r="HK96" i="1"/>
  <c r="HK79" i="1"/>
  <c r="HK74" i="1"/>
  <c r="HK98" i="1"/>
  <c r="HK97" i="1"/>
  <c r="HK95" i="1"/>
  <c r="HK93" i="1"/>
  <c r="HK92" i="1"/>
  <c r="HK87" i="1"/>
  <c r="HK81" i="1"/>
  <c r="HK83" i="1"/>
  <c r="HK78" i="1"/>
  <c r="HK80" i="1"/>
  <c r="HK85" i="1"/>
  <c r="HK88" i="1"/>
  <c r="HK84" i="1"/>
  <c r="HK82" i="1"/>
  <c r="HK91" i="1"/>
  <c r="HK89" i="1"/>
  <c r="HK94" i="1"/>
  <c r="HK86" i="1"/>
  <c r="HK102" i="1"/>
  <c r="HK64" i="1"/>
  <c r="HK77" i="1"/>
  <c r="HK76" i="1"/>
  <c r="HK73" i="1"/>
  <c r="HK75" i="1"/>
  <c r="HK72" i="1"/>
  <c r="HK69" i="1"/>
  <c r="HK70" i="1"/>
  <c r="HK71" i="1"/>
  <c r="HK68" i="1"/>
  <c r="HK66" i="1"/>
  <c r="HK65" i="1"/>
  <c r="HK63" i="1"/>
  <c r="HK67" i="1"/>
  <c r="HK54" i="1"/>
  <c r="HK59" i="1"/>
  <c r="HL17" i="1"/>
  <c r="HL55" i="1" s="1"/>
  <c r="HL90" i="1" l="1"/>
  <c r="HL96" i="1"/>
  <c r="HL79" i="1"/>
  <c r="HL74" i="1"/>
  <c r="HL97" i="1"/>
  <c r="HL98" i="1"/>
  <c r="HL95" i="1"/>
  <c r="HL89" i="1"/>
  <c r="HL93" i="1"/>
  <c r="HL87" i="1"/>
  <c r="HL83" i="1"/>
  <c r="HL84" i="1"/>
  <c r="HL81" i="1"/>
  <c r="HL82" i="1"/>
  <c r="HL80" i="1"/>
  <c r="HL85" i="1"/>
  <c r="HL86" i="1"/>
  <c r="HL78" i="1"/>
  <c r="HL92" i="1"/>
  <c r="HL88" i="1"/>
  <c r="HL94" i="1"/>
  <c r="HL91" i="1"/>
  <c r="HL102" i="1"/>
  <c r="HL64" i="1"/>
  <c r="HL77" i="1"/>
  <c r="HL73" i="1"/>
  <c r="HL75" i="1"/>
  <c r="HL76" i="1"/>
  <c r="HL71" i="1"/>
  <c r="HL70" i="1"/>
  <c r="HL68" i="1"/>
  <c r="HL72" i="1"/>
  <c r="HL69" i="1"/>
  <c r="HL65" i="1"/>
  <c r="HL66" i="1"/>
  <c r="HL63" i="1"/>
  <c r="HL67" i="1"/>
  <c r="HL54" i="1"/>
  <c r="HL59" i="1"/>
  <c r="HM17" i="1"/>
  <c r="HM55" i="1" s="1"/>
  <c r="HM90" i="1" l="1"/>
  <c r="HM96" i="1"/>
  <c r="HM79" i="1"/>
  <c r="HM74" i="1"/>
  <c r="HM97" i="1"/>
  <c r="HM95" i="1"/>
  <c r="HM92" i="1"/>
  <c r="HM89" i="1"/>
  <c r="HM87" i="1"/>
  <c r="HM83" i="1"/>
  <c r="HM86" i="1"/>
  <c r="HM88" i="1"/>
  <c r="HM80" i="1"/>
  <c r="HM85" i="1"/>
  <c r="HM78" i="1"/>
  <c r="HM81" i="1"/>
  <c r="HM82" i="1"/>
  <c r="HM93" i="1"/>
  <c r="HM84" i="1"/>
  <c r="HM91" i="1"/>
  <c r="HM98" i="1"/>
  <c r="HM94" i="1"/>
  <c r="HM102" i="1"/>
  <c r="HM64" i="1"/>
  <c r="HM77" i="1"/>
  <c r="HM73" i="1"/>
  <c r="HM75" i="1"/>
  <c r="HM76" i="1"/>
  <c r="HM71" i="1"/>
  <c r="HM68" i="1"/>
  <c r="HM70" i="1"/>
  <c r="HM72" i="1"/>
  <c r="HM69" i="1"/>
  <c r="HM66" i="1"/>
  <c r="HM65" i="1"/>
  <c r="HM63" i="1"/>
  <c r="HM67" i="1"/>
  <c r="HM54" i="1"/>
  <c r="HM59" i="1"/>
  <c r="HN17" i="1"/>
  <c r="HN55" i="1" s="1"/>
  <c r="HN90" i="1" l="1"/>
  <c r="HN96" i="1"/>
  <c r="HN79" i="1"/>
  <c r="HN74" i="1"/>
  <c r="HN98" i="1"/>
  <c r="HN97" i="1"/>
  <c r="HN92" i="1"/>
  <c r="HN89" i="1"/>
  <c r="HN87" i="1"/>
  <c r="HN83" i="1"/>
  <c r="HN81" i="1"/>
  <c r="HN78" i="1"/>
  <c r="HN85" i="1"/>
  <c r="HN84" i="1"/>
  <c r="HN88" i="1"/>
  <c r="HN80" i="1"/>
  <c r="HN94" i="1"/>
  <c r="HN95" i="1"/>
  <c r="HN86" i="1"/>
  <c r="HN91" i="1"/>
  <c r="HN82" i="1"/>
  <c r="HN93" i="1"/>
  <c r="HN102" i="1"/>
  <c r="HN64" i="1"/>
  <c r="HN73" i="1"/>
  <c r="HN77" i="1"/>
  <c r="HN76" i="1"/>
  <c r="HN75" i="1"/>
  <c r="HN69" i="1"/>
  <c r="HN71" i="1"/>
  <c r="HN68" i="1"/>
  <c r="HN70" i="1"/>
  <c r="HN72" i="1"/>
  <c r="HN65" i="1"/>
  <c r="HN66" i="1"/>
  <c r="HN63" i="1"/>
  <c r="HN67" i="1"/>
  <c r="HN54" i="1"/>
  <c r="HN59" i="1"/>
  <c r="HO17" i="1"/>
  <c r="HO55" i="1" s="1"/>
  <c r="HO90" i="1" l="1"/>
  <c r="HO96" i="1"/>
  <c r="HO79" i="1"/>
  <c r="HO74" i="1"/>
  <c r="HO98" i="1"/>
  <c r="HO89" i="1"/>
  <c r="HO88" i="1"/>
  <c r="HO83" i="1"/>
  <c r="HO87" i="1"/>
  <c r="HO80" i="1"/>
  <c r="HO81" i="1"/>
  <c r="HO85" i="1"/>
  <c r="HO82" i="1"/>
  <c r="HO86" i="1"/>
  <c r="HO78" i="1"/>
  <c r="HO84" i="1"/>
  <c r="HO93" i="1"/>
  <c r="HO91" i="1"/>
  <c r="HO92" i="1"/>
  <c r="HO97" i="1"/>
  <c r="HO94" i="1"/>
  <c r="HO95" i="1"/>
  <c r="HO102" i="1"/>
  <c r="HO64" i="1"/>
  <c r="HO77" i="1"/>
  <c r="HO73" i="1"/>
  <c r="HO76" i="1"/>
  <c r="HO75" i="1"/>
  <c r="HO71" i="1"/>
  <c r="HO69" i="1"/>
  <c r="HO72" i="1"/>
  <c r="HO70" i="1"/>
  <c r="HO68" i="1"/>
  <c r="HO66" i="1"/>
  <c r="HO65" i="1"/>
  <c r="HO63" i="1"/>
  <c r="HO67" i="1"/>
  <c r="HO54" i="1"/>
  <c r="HO59" i="1"/>
  <c r="HP17" i="1"/>
  <c r="HP55" i="1" s="1"/>
  <c r="HP90" i="1" l="1"/>
  <c r="HP96" i="1"/>
  <c r="HP79" i="1"/>
  <c r="HP74" i="1"/>
  <c r="HP98" i="1"/>
  <c r="HP97" i="1"/>
  <c r="HP95" i="1"/>
  <c r="HP92" i="1"/>
  <c r="HP87" i="1"/>
  <c r="HP89" i="1"/>
  <c r="HP88" i="1"/>
  <c r="HP80" i="1"/>
  <c r="HP83" i="1"/>
  <c r="HP78" i="1"/>
  <c r="HP81" i="1"/>
  <c r="HP85" i="1"/>
  <c r="HP86" i="1"/>
  <c r="HP82" i="1"/>
  <c r="HP84" i="1"/>
  <c r="HP91" i="1"/>
  <c r="HP94" i="1"/>
  <c r="HP93" i="1"/>
  <c r="HP102" i="1"/>
  <c r="HP64" i="1"/>
  <c r="HP73" i="1"/>
  <c r="HP76" i="1"/>
  <c r="HP75" i="1"/>
  <c r="HP77" i="1"/>
  <c r="HP69" i="1"/>
  <c r="HP70" i="1"/>
  <c r="HP72" i="1"/>
  <c r="HP71" i="1"/>
  <c r="HP68" i="1"/>
  <c r="HP66" i="1"/>
  <c r="HP65" i="1"/>
  <c r="HP63" i="1"/>
  <c r="HP67" i="1"/>
  <c r="HP54" i="1"/>
  <c r="HP59" i="1"/>
  <c r="HQ17" i="1"/>
  <c r="HQ55" i="1" s="1"/>
  <c r="HQ90" i="1" l="1"/>
  <c r="HQ96" i="1"/>
  <c r="HQ79" i="1"/>
  <c r="HQ74" i="1"/>
  <c r="HQ97" i="1"/>
  <c r="HQ95" i="1"/>
  <c r="HQ93" i="1"/>
  <c r="HQ89" i="1"/>
  <c r="HQ87" i="1"/>
  <c r="HQ83" i="1"/>
  <c r="HQ81" i="1"/>
  <c r="HQ86" i="1"/>
  <c r="HQ85" i="1"/>
  <c r="HQ84" i="1"/>
  <c r="HQ80" i="1"/>
  <c r="HQ78" i="1"/>
  <c r="HQ82" i="1"/>
  <c r="HQ91" i="1"/>
  <c r="HQ94" i="1"/>
  <c r="HQ98" i="1"/>
  <c r="HQ92" i="1"/>
  <c r="HQ88" i="1"/>
  <c r="HQ102" i="1"/>
  <c r="HQ64" i="1"/>
  <c r="HQ77" i="1"/>
  <c r="HQ73" i="1"/>
  <c r="HQ75" i="1"/>
  <c r="HQ76" i="1"/>
  <c r="HQ69" i="1"/>
  <c r="HQ68" i="1"/>
  <c r="HQ70" i="1"/>
  <c r="HQ72" i="1"/>
  <c r="HQ71" i="1"/>
  <c r="HQ65" i="1"/>
  <c r="HQ66" i="1"/>
  <c r="HQ63" i="1"/>
  <c r="HQ67" i="1"/>
  <c r="HQ54" i="1"/>
  <c r="HQ59" i="1"/>
  <c r="HR17" i="1"/>
  <c r="HR55" i="1" s="1"/>
  <c r="HR90" i="1" l="1"/>
  <c r="HR96" i="1"/>
  <c r="HR79" i="1"/>
  <c r="HR74" i="1"/>
  <c r="HR93" i="1"/>
  <c r="HR94" i="1"/>
  <c r="HR92" i="1"/>
  <c r="HR88" i="1"/>
  <c r="HR81" i="1"/>
  <c r="HR84" i="1"/>
  <c r="HR83" i="1"/>
  <c r="HR78" i="1"/>
  <c r="HR82" i="1"/>
  <c r="HR85" i="1"/>
  <c r="HR80" i="1"/>
  <c r="HR87" i="1"/>
  <c r="HR97" i="1"/>
  <c r="HR89" i="1"/>
  <c r="HR98" i="1"/>
  <c r="HR86" i="1"/>
  <c r="HR91" i="1"/>
  <c r="HR95" i="1"/>
  <c r="HR102" i="1"/>
  <c r="HR64" i="1"/>
  <c r="HR76" i="1"/>
  <c r="HR75" i="1"/>
  <c r="HR77" i="1"/>
  <c r="HR73" i="1"/>
  <c r="HR71" i="1"/>
  <c r="HR69" i="1"/>
  <c r="HR72" i="1"/>
  <c r="HR70" i="1"/>
  <c r="HR68" i="1"/>
  <c r="HR66" i="1"/>
  <c r="HR65" i="1"/>
  <c r="HR63" i="1"/>
  <c r="HR67" i="1"/>
  <c r="HR54" i="1"/>
  <c r="HR59" i="1"/>
  <c r="HS17" i="1"/>
  <c r="HS55" i="1" s="1"/>
  <c r="HS90" i="1" l="1"/>
  <c r="HS96" i="1"/>
  <c r="HS79" i="1"/>
  <c r="HS74" i="1"/>
  <c r="HS98" i="1"/>
  <c r="HS97" i="1"/>
  <c r="HS95" i="1"/>
  <c r="HS94" i="1"/>
  <c r="HS92" i="1"/>
  <c r="HS87" i="1"/>
  <c r="HS81" i="1"/>
  <c r="HS83" i="1"/>
  <c r="HS85" i="1"/>
  <c r="HS78" i="1"/>
  <c r="HS80" i="1"/>
  <c r="HS86" i="1"/>
  <c r="HS84" i="1"/>
  <c r="HS91" i="1"/>
  <c r="HS82" i="1"/>
  <c r="HS88" i="1"/>
  <c r="HS89" i="1"/>
  <c r="HS93" i="1"/>
  <c r="HS102" i="1"/>
  <c r="HS64" i="1"/>
  <c r="HS76" i="1"/>
  <c r="HS73" i="1"/>
  <c r="HS75" i="1"/>
  <c r="HS77" i="1"/>
  <c r="HS69" i="1"/>
  <c r="HS68" i="1"/>
  <c r="HS71" i="1"/>
  <c r="HS70" i="1"/>
  <c r="HS72" i="1"/>
  <c r="HS66" i="1"/>
  <c r="HS65" i="1"/>
  <c r="HS63" i="1"/>
  <c r="HS67" i="1"/>
  <c r="HS54" i="1"/>
  <c r="HS59" i="1"/>
  <c r="HT17" i="1"/>
  <c r="HT55" i="1" s="1"/>
  <c r="HT90" i="1" l="1"/>
  <c r="HT96" i="1"/>
  <c r="HT79" i="1"/>
  <c r="HT74" i="1"/>
  <c r="HT97" i="1"/>
  <c r="HT98" i="1"/>
  <c r="HT95" i="1"/>
  <c r="HT93" i="1"/>
  <c r="HT89" i="1"/>
  <c r="HT88" i="1"/>
  <c r="HT84" i="1"/>
  <c r="HT81" i="1"/>
  <c r="HT87" i="1"/>
  <c r="HT83" i="1"/>
  <c r="HT85" i="1"/>
  <c r="HT80" i="1"/>
  <c r="HT82" i="1"/>
  <c r="HT86" i="1"/>
  <c r="HT94" i="1"/>
  <c r="HT92" i="1"/>
  <c r="HT78" i="1"/>
  <c r="HT91" i="1"/>
  <c r="HT102" i="1"/>
  <c r="HT64" i="1"/>
  <c r="HT75" i="1"/>
  <c r="HT73" i="1"/>
  <c r="HT76" i="1"/>
  <c r="HT77" i="1"/>
  <c r="HT71" i="1"/>
  <c r="HT69" i="1"/>
  <c r="HT72" i="1"/>
  <c r="HT68" i="1"/>
  <c r="HT70" i="1"/>
  <c r="HT66" i="1"/>
  <c r="HT65" i="1"/>
  <c r="HT63" i="1"/>
  <c r="HT67" i="1"/>
  <c r="HT54" i="1"/>
  <c r="HT59" i="1"/>
  <c r="HU17" i="1"/>
  <c r="HU55" i="1" s="1"/>
  <c r="HU90" i="1" l="1"/>
  <c r="HU96" i="1"/>
  <c r="HU79" i="1"/>
  <c r="HU74" i="1"/>
  <c r="HU95" i="1"/>
  <c r="HU97" i="1"/>
  <c r="HU93" i="1"/>
  <c r="HU87" i="1"/>
  <c r="HU89" i="1"/>
  <c r="HU86" i="1"/>
  <c r="HU83" i="1"/>
  <c r="HU81" i="1"/>
  <c r="HU82" i="1"/>
  <c r="HU80" i="1"/>
  <c r="HU84" i="1"/>
  <c r="HU85" i="1"/>
  <c r="HU78" i="1"/>
  <c r="HU88" i="1"/>
  <c r="HU91" i="1"/>
  <c r="HU92" i="1"/>
  <c r="HU94" i="1"/>
  <c r="HU98" i="1"/>
  <c r="HU102" i="1"/>
  <c r="HU64" i="1"/>
  <c r="HU76" i="1"/>
  <c r="HU77" i="1"/>
  <c r="HU73" i="1"/>
  <c r="HU75" i="1"/>
  <c r="HU71" i="1"/>
  <c r="HU72" i="1"/>
  <c r="HU70" i="1"/>
  <c r="HU68" i="1"/>
  <c r="HU69" i="1"/>
  <c r="HU65" i="1"/>
  <c r="HU66" i="1"/>
  <c r="HU63" i="1"/>
  <c r="HU67" i="1"/>
  <c r="HU54" i="1"/>
  <c r="HU59" i="1"/>
  <c r="HV17" i="1"/>
  <c r="HV55" i="1" s="1"/>
  <c r="HV90" i="1" l="1"/>
  <c r="HV96" i="1"/>
  <c r="HV79" i="1"/>
  <c r="HV74" i="1"/>
  <c r="HV98" i="1"/>
  <c r="HV97" i="1"/>
  <c r="HV89" i="1"/>
  <c r="HV83" i="1"/>
  <c r="HV87" i="1"/>
  <c r="HV84" i="1"/>
  <c r="HV82" i="1"/>
  <c r="HV78" i="1"/>
  <c r="HV85" i="1"/>
  <c r="HV86" i="1"/>
  <c r="HV93" i="1"/>
  <c r="HV95" i="1"/>
  <c r="HV80" i="1"/>
  <c r="HV81" i="1"/>
  <c r="HV88" i="1"/>
  <c r="HV91" i="1"/>
  <c r="HV92" i="1"/>
  <c r="HV94" i="1"/>
  <c r="HV102" i="1"/>
  <c r="HV64" i="1"/>
  <c r="HV73" i="1"/>
  <c r="HV77" i="1"/>
  <c r="HV75" i="1"/>
  <c r="HV76" i="1"/>
  <c r="HV70" i="1"/>
  <c r="HV71" i="1"/>
  <c r="HV72" i="1"/>
  <c r="HV69" i="1"/>
  <c r="HV68" i="1"/>
  <c r="HV65" i="1"/>
  <c r="HV66" i="1"/>
  <c r="HV63" i="1"/>
  <c r="HV67" i="1"/>
  <c r="HV54" i="1"/>
  <c r="HV59" i="1"/>
  <c r="HW17" i="1"/>
  <c r="HW55" i="1" s="1"/>
  <c r="HW90" i="1" l="1"/>
  <c r="HW96" i="1"/>
  <c r="HW79" i="1"/>
  <c r="HW74" i="1"/>
  <c r="HW98" i="1"/>
  <c r="HW92" i="1"/>
  <c r="HW89" i="1"/>
  <c r="HW87" i="1"/>
  <c r="HW83" i="1"/>
  <c r="HW81" i="1"/>
  <c r="HW82" i="1"/>
  <c r="HW85" i="1"/>
  <c r="HW80" i="1"/>
  <c r="HW84" i="1"/>
  <c r="HW86" i="1"/>
  <c r="HW95" i="1"/>
  <c r="HW94" i="1"/>
  <c r="HW78" i="1"/>
  <c r="HW88" i="1"/>
  <c r="HW91" i="1"/>
  <c r="HW97" i="1"/>
  <c r="HW93" i="1"/>
  <c r="HW102" i="1"/>
  <c r="HW64" i="1"/>
  <c r="HW77" i="1"/>
  <c r="HW73" i="1"/>
  <c r="HW76" i="1"/>
  <c r="HW75" i="1"/>
  <c r="HW71" i="1"/>
  <c r="HW70" i="1"/>
  <c r="HW72" i="1"/>
  <c r="HW69" i="1"/>
  <c r="HW68" i="1"/>
  <c r="HW65" i="1"/>
  <c r="HW66" i="1"/>
  <c r="HW63" i="1"/>
  <c r="HW67" i="1"/>
  <c r="HW54" i="1"/>
  <c r="HW59" i="1"/>
  <c r="HX17" i="1"/>
  <c r="HX55" i="1" s="1"/>
  <c r="HX90" i="1" l="1"/>
  <c r="HX96" i="1"/>
  <c r="HX79" i="1"/>
  <c r="HX74" i="1"/>
  <c r="HX98" i="1"/>
  <c r="HX97" i="1"/>
  <c r="HX95" i="1"/>
  <c r="HX89" i="1"/>
  <c r="HX87" i="1"/>
  <c r="HX83" i="1"/>
  <c r="HX85" i="1"/>
  <c r="HX78" i="1"/>
  <c r="HX80" i="1"/>
  <c r="HX81" i="1"/>
  <c r="HX86" i="1"/>
  <c r="HX88" i="1"/>
  <c r="HX82" i="1"/>
  <c r="HX84" i="1"/>
  <c r="HX92" i="1"/>
  <c r="HX91" i="1"/>
  <c r="HX93" i="1"/>
  <c r="HX94" i="1"/>
  <c r="HX102" i="1"/>
  <c r="HX64" i="1"/>
  <c r="HX77" i="1"/>
  <c r="HX73" i="1"/>
  <c r="HX76" i="1"/>
  <c r="HX75" i="1"/>
  <c r="HX69" i="1"/>
  <c r="HX71" i="1"/>
  <c r="HX68" i="1"/>
  <c r="HX70" i="1"/>
  <c r="HX72" i="1"/>
  <c r="HX66" i="1"/>
  <c r="HX65" i="1"/>
  <c r="HX63" i="1"/>
  <c r="HX67" i="1"/>
  <c r="HX54" i="1"/>
  <c r="HX59" i="1"/>
  <c r="HY17" i="1"/>
  <c r="HY55" i="1" s="1"/>
  <c r="HY90" i="1" l="1"/>
  <c r="HY96" i="1"/>
  <c r="HY79" i="1"/>
  <c r="HY74" i="1"/>
  <c r="HY97" i="1"/>
  <c r="HY95" i="1"/>
  <c r="HY92" i="1"/>
  <c r="HY89" i="1"/>
  <c r="HY91" i="1"/>
  <c r="HY80" i="1"/>
  <c r="HY83" i="1"/>
  <c r="HY86" i="1"/>
  <c r="HY81" i="1"/>
  <c r="HY85" i="1"/>
  <c r="HY78" i="1"/>
  <c r="HY84" i="1"/>
  <c r="HY82" i="1"/>
  <c r="HY94" i="1"/>
  <c r="HY93" i="1"/>
  <c r="HY88" i="1"/>
  <c r="HY87" i="1"/>
  <c r="HY98" i="1"/>
  <c r="HY102" i="1"/>
  <c r="HY64" i="1"/>
  <c r="HY77" i="1"/>
  <c r="HY75" i="1"/>
  <c r="HY76" i="1"/>
  <c r="HY73" i="1"/>
  <c r="HY69" i="1"/>
  <c r="HY70" i="1"/>
  <c r="HY72" i="1"/>
  <c r="HY71" i="1"/>
  <c r="HY68" i="1"/>
  <c r="HY65" i="1"/>
  <c r="HY66" i="1"/>
  <c r="HY63" i="1"/>
  <c r="HY67" i="1"/>
  <c r="HY54" i="1"/>
  <c r="HY59" i="1"/>
  <c r="HZ17" i="1"/>
  <c r="HZ55" i="1" s="1"/>
  <c r="HZ90" i="1" l="1"/>
  <c r="HZ96" i="1"/>
  <c r="HZ79" i="1"/>
  <c r="HZ74" i="1"/>
  <c r="HZ93" i="1"/>
  <c r="HZ92" i="1"/>
  <c r="HZ94" i="1"/>
  <c r="HZ88" i="1"/>
  <c r="HZ81" i="1"/>
  <c r="HZ86" i="1"/>
  <c r="HZ78" i="1"/>
  <c r="HZ85" i="1"/>
  <c r="HZ83" i="1"/>
  <c r="HZ80" i="1"/>
  <c r="HZ84" i="1"/>
  <c r="HZ91" i="1"/>
  <c r="HZ95" i="1"/>
  <c r="HZ98" i="1"/>
  <c r="HZ89" i="1"/>
  <c r="HZ87" i="1"/>
  <c r="HZ82" i="1"/>
  <c r="HZ97" i="1"/>
  <c r="HZ102" i="1"/>
  <c r="HZ64" i="1"/>
  <c r="HZ75" i="1"/>
  <c r="HZ76" i="1"/>
  <c r="HZ77" i="1"/>
  <c r="HZ73" i="1"/>
  <c r="HZ70" i="1"/>
  <c r="HZ69" i="1"/>
  <c r="HZ72" i="1"/>
  <c r="HZ68" i="1"/>
  <c r="HZ71" i="1"/>
  <c r="HZ66" i="1"/>
  <c r="HZ65" i="1"/>
  <c r="HZ63" i="1"/>
  <c r="HZ67" i="1"/>
  <c r="HZ54" i="1"/>
  <c r="HZ59" i="1"/>
  <c r="IA17" i="1"/>
  <c r="IA55" i="1" s="1"/>
  <c r="IA90" i="1" l="1"/>
  <c r="IA96" i="1"/>
  <c r="IA79" i="1"/>
  <c r="IA74" i="1"/>
  <c r="IA98" i="1"/>
  <c r="IA97" i="1"/>
  <c r="IA95" i="1"/>
  <c r="IA92" i="1"/>
  <c r="IA93" i="1"/>
  <c r="IA87" i="1"/>
  <c r="IA83" i="1"/>
  <c r="IA86" i="1"/>
  <c r="IA81" i="1"/>
  <c r="IA78" i="1"/>
  <c r="IA85" i="1"/>
  <c r="IA84" i="1"/>
  <c r="IA91" i="1"/>
  <c r="IA82" i="1"/>
  <c r="IA80" i="1"/>
  <c r="IA94" i="1"/>
  <c r="IA89" i="1"/>
  <c r="IA88" i="1"/>
  <c r="IA102" i="1"/>
  <c r="IA64" i="1"/>
  <c r="IA77" i="1"/>
  <c r="IA73" i="1"/>
  <c r="IA75" i="1"/>
  <c r="IA76" i="1"/>
  <c r="IA69" i="1"/>
  <c r="IA72" i="1"/>
  <c r="IA70" i="1"/>
  <c r="IA68" i="1"/>
  <c r="IA71" i="1"/>
  <c r="IA66" i="1"/>
  <c r="IA65" i="1"/>
  <c r="IA63" i="1"/>
  <c r="IA67" i="1"/>
  <c r="IA54" i="1"/>
  <c r="IA59" i="1"/>
  <c r="IB17" i="1"/>
  <c r="IB55" i="1" s="1"/>
  <c r="IA32" i="1"/>
  <c r="IB90" i="1" l="1"/>
  <c r="IB96" i="1"/>
  <c r="IB79" i="1"/>
  <c r="IB74" i="1"/>
  <c r="IB98" i="1"/>
  <c r="IB97" i="1"/>
  <c r="IB95" i="1"/>
  <c r="IB89" i="1"/>
  <c r="IB87" i="1"/>
  <c r="IB88" i="1"/>
  <c r="IB81" i="1"/>
  <c r="IB83" i="1"/>
  <c r="IB86" i="1"/>
  <c r="IB78" i="1"/>
  <c r="IB85" i="1"/>
  <c r="IB84" i="1"/>
  <c r="IB80" i="1"/>
  <c r="IB91" i="1"/>
  <c r="IB93" i="1"/>
  <c r="IB82" i="1"/>
  <c r="IB94" i="1"/>
  <c r="IB92" i="1"/>
  <c r="IB102" i="1"/>
  <c r="IB64" i="1"/>
  <c r="IB76" i="1"/>
  <c r="IB75" i="1"/>
  <c r="IB73" i="1"/>
  <c r="IB77" i="1"/>
  <c r="IB71" i="1"/>
  <c r="IB69" i="1"/>
  <c r="IB72" i="1"/>
  <c r="IB68" i="1"/>
  <c r="IB70" i="1"/>
  <c r="IB65" i="1"/>
  <c r="IB66" i="1"/>
  <c r="IB63" i="1"/>
  <c r="IB67" i="1"/>
  <c r="IB54" i="1"/>
  <c r="IB59" i="1"/>
  <c r="IC17" i="1"/>
  <c r="IC55" i="1" s="1"/>
  <c r="IB32" i="1"/>
  <c r="IC90" i="1" l="1"/>
  <c r="IC96" i="1"/>
  <c r="IC79" i="1"/>
  <c r="IC74" i="1"/>
  <c r="IC97" i="1"/>
  <c r="IC95" i="1"/>
  <c r="IC93" i="1"/>
  <c r="IC89" i="1"/>
  <c r="IC88" i="1"/>
  <c r="IC87" i="1"/>
  <c r="IC81" i="1"/>
  <c r="IC84" i="1"/>
  <c r="IC83" i="1"/>
  <c r="IC80" i="1"/>
  <c r="IC85" i="1"/>
  <c r="IC78" i="1"/>
  <c r="IC86" i="1"/>
  <c r="IC82" i="1"/>
  <c r="IC91" i="1"/>
  <c r="IC94" i="1"/>
  <c r="IC92" i="1"/>
  <c r="IC98" i="1"/>
  <c r="IC102" i="1"/>
  <c r="IC64" i="1"/>
  <c r="IC76" i="1"/>
  <c r="IC73" i="1"/>
  <c r="IC75" i="1"/>
  <c r="IC77" i="1"/>
  <c r="IC71" i="1"/>
  <c r="IC70" i="1"/>
  <c r="IC69" i="1"/>
  <c r="IC68" i="1"/>
  <c r="IC72" i="1"/>
  <c r="IC66" i="1"/>
  <c r="IC65" i="1"/>
  <c r="IC63" i="1"/>
  <c r="IC67" i="1"/>
  <c r="IC54" i="1"/>
  <c r="IC59" i="1"/>
  <c r="ID17" i="1"/>
  <c r="ID55" i="1" s="1"/>
  <c r="IC32" i="1"/>
  <c r="ID90" i="1" l="1"/>
  <c r="ID96" i="1"/>
  <c r="ID79" i="1"/>
  <c r="ID74" i="1"/>
  <c r="ID98" i="1"/>
  <c r="ID97" i="1"/>
  <c r="ID93" i="1"/>
  <c r="ID89" i="1"/>
  <c r="ID87" i="1"/>
  <c r="ID83" i="1"/>
  <c r="ID86" i="1"/>
  <c r="ID81" i="1"/>
  <c r="ID84" i="1"/>
  <c r="ID78" i="1"/>
  <c r="ID82" i="1"/>
  <c r="ID85" i="1"/>
  <c r="ID88" i="1"/>
  <c r="ID80" i="1"/>
  <c r="ID95" i="1"/>
  <c r="ID92" i="1"/>
  <c r="ID94" i="1"/>
  <c r="ID91" i="1"/>
  <c r="ID102" i="1"/>
  <c r="ID64" i="1"/>
  <c r="ID73" i="1"/>
  <c r="ID77" i="1"/>
  <c r="ID75" i="1"/>
  <c r="ID76" i="1"/>
  <c r="ID69" i="1"/>
  <c r="ID72" i="1"/>
  <c r="ID71" i="1"/>
  <c r="ID70" i="1"/>
  <c r="ID68" i="1"/>
  <c r="ID66" i="1"/>
  <c r="ID65" i="1"/>
  <c r="ID63" i="1"/>
  <c r="ID67" i="1"/>
  <c r="ID54" i="1"/>
  <c r="ID59" i="1"/>
  <c r="IE17" i="1"/>
  <c r="IE55" i="1" s="1"/>
  <c r="ID32" i="1"/>
  <c r="IE90" i="1" l="1"/>
  <c r="IE96" i="1"/>
  <c r="IE79" i="1"/>
  <c r="IE74" i="1"/>
  <c r="IE98" i="1"/>
  <c r="IE89" i="1"/>
  <c r="IE87" i="1"/>
  <c r="IE88" i="1"/>
  <c r="IE91" i="1"/>
  <c r="IE92" i="1"/>
  <c r="IE83" i="1"/>
  <c r="IE84" i="1"/>
  <c r="IE80" i="1"/>
  <c r="IE81" i="1"/>
  <c r="IE82" i="1"/>
  <c r="IE85" i="1"/>
  <c r="IE78" i="1"/>
  <c r="IE97" i="1"/>
  <c r="IE95" i="1"/>
  <c r="IE86" i="1"/>
  <c r="IE94" i="1"/>
  <c r="IE93" i="1"/>
  <c r="IE102" i="1"/>
  <c r="IE64" i="1"/>
  <c r="IE73" i="1"/>
  <c r="IE75" i="1"/>
  <c r="IE77" i="1"/>
  <c r="IE76" i="1"/>
  <c r="IE72" i="1"/>
  <c r="IE68" i="1"/>
  <c r="IE71" i="1"/>
  <c r="IE70" i="1"/>
  <c r="IE69" i="1"/>
  <c r="IE65" i="1"/>
  <c r="IE66" i="1"/>
  <c r="IE63" i="1"/>
  <c r="IE67" i="1"/>
  <c r="IE54" i="1"/>
  <c r="IE59" i="1"/>
  <c r="IF17" i="1"/>
  <c r="IF55" i="1" s="1"/>
  <c r="IE32" i="1"/>
  <c r="IF90" i="1" l="1"/>
  <c r="IF96" i="1"/>
  <c r="IF79" i="1"/>
  <c r="IF74" i="1"/>
  <c r="IF98" i="1"/>
  <c r="IF97" i="1"/>
  <c r="IF95" i="1"/>
  <c r="IF92" i="1"/>
  <c r="IF89" i="1"/>
  <c r="IF87" i="1"/>
  <c r="IF83" i="1"/>
  <c r="IF78" i="1"/>
  <c r="IF86" i="1"/>
  <c r="IF85" i="1"/>
  <c r="IF82" i="1"/>
  <c r="IF84" i="1"/>
  <c r="IF81" i="1"/>
  <c r="IF80" i="1"/>
  <c r="IF93" i="1"/>
  <c r="IF88" i="1"/>
  <c r="IF91" i="1"/>
  <c r="IF94" i="1"/>
  <c r="IF102" i="1"/>
  <c r="IF64" i="1"/>
  <c r="IF77" i="1"/>
  <c r="IF73" i="1"/>
  <c r="IF75" i="1"/>
  <c r="IF76" i="1"/>
  <c r="IF71" i="1"/>
  <c r="IF68" i="1"/>
  <c r="IF70" i="1"/>
  <c r="IF72" i="1"/>
  <c r="IF69" i="1"/>
  <c r="IF66" i="1"/>
  <c r="IF65" i="1"/>
  <c r="IF63" i="1"/>
  <c r="IF67" i="1"/>
  <c r="IF54" i="1"/>
  <c r="IF59" i="1"/>
  <c r="IG17" i="1"/>
  <c r="IG55" i="1" s="1"/>
  <c r="IF32" i="1"/>
  <c r="IG90" i="1" l="1"/>
  <c r="IG96" i="1"/>
  <c r="IG79" i="1"/>
  <c r="IG74" i="1"/>
  <c r="IG97" i="1"/>
  <c r="IG95" i="1"/>
  <c r="IG89" i="1"/>
  <c r="IG84" i="1"/>
  <c r="IG83" i="1"/>
  <c r="IG82" i="1"/>
  <c r="IG78" i="1"/>
  <c r="IG80" i="1"/>
  <c r="IG86" i="1"/>
  <c r="IG85" i="1"/>
  <c r="IG81" i="1"/>
  <c r="IG88" i="1"/>
  <c r="IG87" i="1"/>
  <c r="IG91" i="1"/>
  <c r="IG94" i="1"/>
  <c r="IG92" i="1"/>
  <c r="IG93" i="1"/>
  <c r="IG98" i="1"/>
  <c r="IG102" i="1"/>
  <c r="IG64" i="1"/>
  <c r="IG77" i="1"/>
  <c r="IG76" i="1"/>
  <c r="IG73" i="1"/>
  <c r="IG75" i="1"/>
  <c r="IG69" i="1"/>
  <c r="IG70" i="1"/>
  <c r="IG72" i="1"/>
  <c r="IG71" i="1"/>
  <c r="IG68" i="1"/>
  <c r="IG65" i="1"/>
  <c r="IG66" i="1"/>
  <c r="IG63" i="1"/>
  <c r="IG67" i="1"/>
  <c r="IG54" i="1"/>
  <c r="IG59" i="1"/>
  <c r="IH17" i="1"/>
  <c r="IH55" i="1" s="1"/>
  <c r="IG32" i="1"/>
  <c r="IH90" i="1" l="1"/>
  <c r="IH96" i="1"/>
  <c r="IH79" i="1"/>
  <c r="IH74" i="1"/>
  <c r="IH80" i="1"/>
  <c r="IH81" i="1"/>
  <c r="IH82" i="1"/>
  <c r="IH78" i="1"/>
  <c r="IH85" i="1"/>
  <c r="IH84" i="1"/>
  <c r="IH86" i="1"/>
  <c r="IH83" i="1"/>
  <c r="IH94" i="1"/>
  <c r="IH95" i="1"/>
  <c r="IH88" i="1"/>
  <c r="IH91" i="1"/>
  <c r="IH92" i="1"/>
  <c r="IH93" i="1"/>
  <c r="IH87" i="1"/>
  <c r="IH97" i="1"/>
  <c r="IH89" i="1"/>
  <c r="IH98" i="1"/>
  <c r="IH102" i="1"/>
  <c r="IH64" i="1"/>
  <c r="IH77" i="1"/>
  <c r="IH76" i="1"/>
  <c r="IH73" i="1"/>
  <c r="IH75" i="1"/>
  <c r="IH69" i="1"/>
  <c r="IH71" i="1"/>
  <c r="IH72" i="1"/>
  <c r="IH68" i="1"/>
  <c r="IH70" i="1"/>
  <c r="IH66" i="1"/>
  <c r="IH65" i="1"/>
  <c r="IH63" i="1"/>
  <c r="IH67" i="1"/>
  <c r="IH54" i="1"/>
  <c r="IH59" i="1"/>
  <c r="II17" i="1"/>
  <c r="II55" i="1" s="1"/>
  <c r="IH32" i="1"/>
  <c r="II90" i="1" l="1"/>
  <c r="II96" i="1"/>
  <c r="II79" i="1"/>
  <c r="II74" i="1"/>
  <c r="II98" i="1"/>
  <c r="II97" i="1"/>
  <c r="II95" i="1"/>
  <c r="II93" i="1"/>
  <c r="II92" i="1"/>
  <c r="II87" i="1"/>
  <c r="II83" i="1"/>
  <c r="II81" i="1"/>
  <c r="II78" i="1"/>
  <c r="II82" i="1"/>
  <c r="II85" i="1"/>
  <c r="II86" i="1"/>
  <c r="II84" i="1"/>
  <c r="II94" i="1"/>
  <c r="II80" i="1"/>
  <c r="II88" i="1"/>
  <c r="II89" i="1"/>
  <c r="II91" i="1"/>
  <c r="II102" i="1"/>
  <c r="II64" i="1"/>
  <c r="II77" i="1"/>
  <c r="II73" i="1"/>
  <c r="II76" i="1"/>
  <c r="II75" i="1"/>
  <c r="II69" i="1"/>
  <c r="II72" i="1"/>
  <c r="II68" i="1"/>
  <c r="II70" i="1"/>
  <c r="II71" i="1"/>
  <c r="II66" i="1"/>
  <c r="II65" i="1"/>
  <c r="II63" i="1"/>
  <c r="II67" i="1"/>
  <c r="II54" i="1"/>
  <c r="II59" i="1"/>
  <c r="IJ17" i="1"/>
  <c r="IJ55" i="1" s="1"/>
  <c r="II32" i="1"/>
  <c r="IJ90" i="1" l="1"/>
  <c r="IJ96" i="1"/>
  <c r="IJ79" i="1"/>
  <c r="IJ74" i="1"/>
  <c r="IJ98" i="1"/>
  <c r="IJ97" i="1"/>
  <c r="IJ95" i="1"/>
  <c r="IJ93" i="1"/>
  <c r="IJ94" i="1"/>
  <c r="IJ92" i="1"/>
  <c r="IJ89" i="1"/>
  <c r="IJ87" i="1"/>
  <c r="IJ88" i="1"/>
  <c r="IJ83" i="1"/>
  <c r="IJ85" i="1"/>
  <c r="IJ81" i="1"/>
  <c r="IJ84" i="1"/>
  <c r="IJ78" i="1"/>
  <c r="IJ86" i="1"/>
  <c r="IJ82" i="1"/>
  <c r="IJ80" i="1"/>
  <c r="IJ91" i="1"/>
  <c r="IJ102" i="1"/>
  <c r="IJ64" i="1"/>
  <c r="IJ75" i="1"/>
  <c r="IJ76" i="1"/>
  <c r="IJ73" i="1"/>
  <c r="IJ77" i="1"/>
  <c r="IJ71" i="1"/>
  <c r="IJ69" i="1"/>
  <c r="IJ72" i="1"/>
  <c r="IJ68" i="1"/>
  <c r="IJ70" i="1"/>
  <c r="IJ66" i="1"/>
  <c r="IJ65" i="1"/>
  <c r="IJ63" i="1"/>
  <c r="IJ67" i="1"/>
  <c r="IJ54" i="1"/>
  <c r="IJ59" i="1"/>
  <c r="IK17" i="1"/>
  <c r="IK55" i="1" s="1"/>
  <c r="IJ32" i="1"/>
  <c r="IK90" i="1" l="1"/>
  <c r="IK96" i="1"/>
  <c r="IK79" i="1"/>
  <c r="IK74" i="1"/>
  <c r="IK97" i="1"/>
  <c r="IK95" i="1"/>
  <c r="IK92" i="1"/>
  <c r="IK94" i="1"/>
  <c r="IK89" i="1"/>
  <c r="IK87" i="1"/>
  <c r="IK83" i="1"/>
  <c r="IK81" i="1"/>
  <c r="IK86" i="1"/>
  <c r="IK88" i="1"/>
  <c r="IK85" i="1"/>
  <c r="IK78" i="1"/>
  <c r="IK80" i="1"/>
  <c r="IK91" i="1"/>
  <c r="IK84" i="1"/>
  <c r="IK82" i="1"/>
  <c r="IK98" i="1"/>
  <c r="IK93" i="1"/>
  <c r="IK102" i="1"/>
  <c r="IK64" i="1"/>
  <c r="IK73" i="1"/>
  <c r="IK76" i="1"/>
  <c r="IK75" i="1"/>
  <c r="IK77" i="1"/>
  <c r="IK71" i="1"/>
  <c r="IK69" i="1"/>
  <c r="IK70" i="1"/>
  <c r="IK68" i="1"/>
  <c r="IK72" i="1"/>
  <c r="IK66" i="1"/>
  <c r="IK65" i="1"/>
  <c r="IK63" i="1"/>
  <c r="IK67" i="1"/>
  <c r="IK54" i="1"/>
  <c r="IK59" i="1"/>
  <c r="IL17" i="1"/>
  <c r="IL55" i="1" s="1"/>
  <c r="IK32" i="1"/>
  <c r="IL90" i="1" l="1"/>
  <c r="IL96" i="1"/>
  <c r="IL79" i="1"/>
  <c r="IL74" i="1"/>
  <c r="IL98" i="1"/>
  <c r="IL97" i="1"/>
  <c r="IL93" i="1"/>
  <c r="IL87" i="1"/>
  <c r="IL91" i="1"/>
  <c r="IL89" i="1"/>
  <c r="IL88" i="1"/>
  <c r="IL83" i="1"/>
  <c r="IL81" i="1"/>
  <c r="IL85" i="1"/>
  <c r="IL84" i="1"/>
  <c r="IL86" i="1"/>
  <c r="IL80" i="1"/>
  <c r="IL78" i="1"/>
  <c r="IL82" i="1"/>
  <c r="IL95" i="1"/>
  <c r="IL92" i="1"/>
  <c r="IL94" i="1"/>
  <c r="IL102" i="1"/>
  <c r="IL64" i="1"/>
  <c r="IL73" i="1"/>
  <c r="IL76" i="1"/>
  <c r="IL75" i="1"/>
  <c r="IL77" i="1"/>
  <c r="IL69" i="1"/>
  <c r="IL70" i="1"/>
  <c r="IL72" i="1"/>
  <c r="IL71" i="1"/>
  <c r="IL68" i="1"/>
  <c r="IL66" i="1"/>
  <c r="IL65" i="1"/>
  <c r="IL63" i="1"/>
  <c r="IL67" i="1"/>
  <c r="IL54" i="1"/>
  <c r="IL59" i="1"/>
  <c r="IM17" i="1"/>
  <c r="IM55" i="1" s="1"/>
  <c r="IL32" i="1"/>
  <c r="IM90" i="1" l="1"/>
  <c r="IM96" i="1"/>
  <c r="IM79" i="1"/>
  <c r="IM74" i="1"/>
  <c r="IM98" i="1"/>
  <c r="IM89" i="1"/>
  <c r="IM87" i="1"/>
  <c r="IM83" i="1"/>
  <c r="IM80" i="1"/>
  <c r="IM81" i="1"/>
  <c r="IM86" i="1"/>
  <c r="IM82" i="1"/>
  <c r="IM85" i="1"/>
  <c r="IM88" i="1"/>
  <c r="IM78" i="1"/>
  <c r="IM84" i="1"/>
  <c r="IM94" i="1"/>
  <c r="IM92" i="1"/>
  <c r="IM95" i="1"/>
  <c r="IM93" i="1"/>
  <c r="IM91" i="1"/>
  <c r="IM97" i="1"/>
  <c r="IM102" i="1"/>
  <c r="IM64" i="1"/>
  <c r="IM77" i="1"/>
  <c r="IM73" i="1"/>
  <c r="IM75" i="1"/>
  <c r="IM76" i="1"/>
  <c r="IM71" i="1"/>
  <c r="IM69" i="1"/>
  <c r="IM70" i="1"/>
  <c r="IM68" i="1"/>
  <c r="IM72" i="1"/>
  <c r="IM66" i="1"/>
  <c r="IM65" i="1"/>
  <c r="IM63" i="1"/>
  <c r="IM67" i="1"/>
  <c r="IM54" i="1"/>
  <c r="IM59" i="1"/>
  <c r="IN17" i="1"/>
  <c r="IN55" i="1" s="1"/>
  <c r="IM32" i="1"/>
  <c r="IN90" i="1" l="1"/>
  <c r="IN96" i="1"/>
  <c r="IN79" i="1"/>
  <c r="IN74" i="1"/>
  <c r="IN98" i="1"/>
  <c r="IN95" i="1"/>
  <c r="IN97" i="1"/>
  <c r="IN93" i="1"/>
  <c r="IN92" i="1"/>
  <c r="IN89" i="1"/>
  <c r="IN88" i="1"/>
  <c r="IN87" i="1"/>
  <c r="IN83" i="1"/>
  <c r="IN81" i="1"/>
  <c r="IN80" i="1"/>
  <c r="IN86" i="1"/>
  <c r="IN82" i="1"/>
  <c r="IN84" i="1"/>
  <c r="IN85" i="1"/>
  <c r="IN78" i="1"/>
  <c r="IN94" i="1"/>
  <c r="IN91" i="1"/>
  <c r="IN102" i="1"/>
  <c r="IN64" i="1"/>
  <c r="IN76" i="1"/>
  <c r="IN73" i="1"/>
  <c r="IN75" i="1"/>
  <c r="IN77" i="1"/>
  <c r="IN71" i="1"/>
  <c r="IN72" i="1"/>
  <c r="IN70" i="1"/>
  <c r="IN68" i="1"/>
  <c r="IN69" i="1"/>
  <c r="IN66" i="1"/>
  <c r="IN65" i="1"/>
  <c r="IN63" i="1"/>
  <c r="IN67" i="1"/>
  <c r="IN54" i="1"/>
  <c r="IN59" i="1"/>
  <c r="IO17" i="1"/>
  <c r="IO55" i="1" s="1"/>
  <c r="IN32" i="1"/>
  <c r="IO90" i="1" l="1"/>
  <c r="IO96" i="1"/>
  <c r="IO79" i="1"/>
  <c r="IO74" i="1"/>
  <c r="IO97" i="1"/>
  <c r="IO95" i="1"/>
  <c r="IO89" i="1"/>
  <c r="IO84" i="1"/>
  <c r="IO83" i="1"/>
  <c r="IO78" i="1"/>
  <c r="IO81" i="1"/>
  <c r="IO88" i="1"/>
  <c r="IO86" i="1"/>
  <c r="IO80" i="1"/>
  <c r="IO85" i="1"/>
  <c r="IO82" i="1"/>
  <c r="IO98" i="1"/>
  <c r="IO91" i="1"/>
  <c r="IO87" i="1"/>
  <c r="IO94" i="1"/>
  <c r="IO93" i="1"/>
  <c r="IO92" i="1"/>
  <c r="IO102" i="1"/>
  <c r="IO64" i="1"/>
  <c r="IO76" i="1"/>
  <c r="IO75" i="1"/>
  <c r="IO73" i="1"/>
  <c r="IO77" i="1"/>
  <c r="IO70" i="1"/>
  <c r="IO72" i="1"/>
  <c r="IO71" i="1"/>
  <c r="IO68" i="1"/>
  <c r="IO69" i="1"/>
  <c r="IO65" i="1"/>
  <c r="IO66" i="1"/>
  <c r="IO63" i="1"/>
  <c r="IO67" i="1"/>
  <c r="IO54" i="1"/>
  <c r="IO59" i="1"/>
  <c r="IP17" i="1"/>
  <c r="IP55" i="1" s="1"/>
  <c r="IO32" i="1"/>
  <c r="IP90" i="1" l="1"/>
  <c r="IP96" i="1"/>
  <c r="IP79" i="1"/>
  <c r="IP74" i="1"/>
  <c r="IP84" i="1"/>
  <c r="IP80" i="1"/>
  <c r="IP88" i="1"/>
  <c r="IP78" i="1"/>
  <c r="IP85" i="1"/>
  <c r="IP82" i="1"/>
  <c r="IP81" i="1"/>
  <c r="IP86" i="1"/>
  <c r="IP83" i="1"/>
  <c r="IP89" i="1"/>
  <c r="IP93" i="1"/>
  <c r="IP98" i="1"/>
  <c r="IP87" i="1"/>
  <c r="IP92" i="1"/>
  <c r="IP91" i="1"/>
  <c r="IP95" i="1"/>
  <c r="IP94" i="1"/>
  <c r="IP97" i="1"/>
  <c r="IP102" i="1"/>
  <c r="IP64" i="1"/>
  <c r="IP77" i="1"/>
  <c r="IP73" i="1"/>
  <c r="IP75" i="1"/>
  <c r="IP76" i="1"/>
  <c r="IP69" i="1"/>
  <c r="IP68" i="1"/>
  <c r="IP71" i="1"/>
  <c r="IP70" i="1"/>
  <c r="IP72" i="1"/>
  <c r="IP66" i="1"/>
  <c r="IP65" i="1"/>
  <c r="IP63" i="1"/>
  <c r="IP67" i="1"/>
  <c r="IP54" i="1"/>
  <c r="IP59" i="1"/>
  <c r="IQ17" i="1"/>
  <c r="IQ55" i="1" s="1"/>
  <c r="IP32" i="1"/>
  <c r="IQ90" i="1" l="1"/>
  <c r="IQ96" i="1"/>
  <c r="IQ79" i="1"/>
  <c r="IQ74" i="1"/>
  <c r="IQ98" i="1"/>
  <c r="IQ95" i="1"/>
  <c r="IQ97" i="1"/>
  <c r="IQ92" i="1"/>
  <c r="IQ87" i="1"/>
  <c r="IQ80" i="1"/>
  <c r="IQ83" i="1"/>
  <c r="IQ78" i="1"/>
  <c r="IQ81" i="1"/>
  <c r="IQ82" i="1"/>
  <c r="IQ86" i="1"/>
  <c r="IQ88" i="1"/>
  <c r="IQ85" i="1"/>
  <c r="IQ84" i="1"/>
  <c r="IQ91" i="1"/>
  <c r="IQ89" i="1"/>
  <c r="IQ93" i="1"/>
  <c r="IQ94" i="1"/>
  <c r="IQ102" i="1"/>
  <c r="IQ64" i="1"/>
  <c r="IQ77" i="1"/>
  <c r="IQ76" i="1"/>
  <c r="IQ73" i="1"/>
  <c r="IQ75" i="1"/>
  <c r="IQ69" i="1"/>
  <c r="IQ72" i="1"/>
  <c r="IQ70" i="1"/>
  <c r="IQ68" i="1"/>
  <c r="IQ71" i="1"/>
  <c r="IQ66" i="1"/>
  <c r="IQ65" i="1"/>
  <c r="IQ63" i="1"/>
  <c r="IQ67" i="1"/>
  <c r="IQ54" i="1"/>
  <c r="IQ59" i="1"/>
  <c r="IR17" i="1"/>
  <c r="IR55" i="1" s="1"/>
  <c r="IQ32" i="1"/>
  <c r="IR90" i="1" l="1"/>
  <c r="IR96" i="1"/>
  <c r="IR79" i="1"/>
  <c r="IR74" i="1"/>
  <c r="IR98" i="1"/>
  <c r="IR97" i="1"/>
  <c r="IR95" i="1"/>
  <c r="IR94" i="1"/>
  <c r="IR93" i="1"/>
  <c r="IR92" i="1"/>
  <c r="IR89" i="1"/>
  <c r="IR87" i="1"/>
  <c r="IR83" i="1"/>
  <c r="IR84" i="1"/>
  <c r="IR81" i="1"/>
  <c r="IR85" i="1"/>
  <c r="IR78" i="1"/>
  <c r="IR82" i="1"/>
  <c r="IR80" i="1"/>
  <c r="IR86" i="1"/>
  <c r="IR88" i="1"/>
  <c r="IR91" i="1"/>
  <c r="IR102" i="1"/>
  <c r="IR64" i="1"/>
  <c r="IR75" i="1"/>
  <c r="IR73" i="1"/>
  <c r="IR76" i="1"/>
  <c r="IR77" i="1"/>
  <c r="IR69" i="1"/>
  <c r="IR71" i="1"/>
  <c r="IR68" i="1"/>
  <c r="IR72" i="1"/>
  <c r="IR70" i="1"/>
  <c r="IR66" i="1"/>
  <c r="IR65" i="1"/>
  <c r="IR63" i="1"/>
  <c r="IR67" i="1"/>
  <c r="IR54" i="1"/>
  <c r="IR59" i="1"/>
  <c r="IS17" i="1"/>
  <c r="IS55" i="1" s="1"/>
  <c r="IR32" i="1"/>
  <c r="IS90" i="1" l="1"/>
  <c r="IS96" i="1"/>
  <c r="IS79" i="1"/>
  <c r="IS74" i="1"/>
  <c r="IS97" i="1"/>
  <c r="IS95" i="1"/>
  <c r="IS93" i="1"/>
  <c r="IS89" i="1"/>
  <c r="IS87" i="1"/>
  <c r="IS86" i="1"/>
  <c r="IS83" i="1"/>
  <c r="IS81" i="1"/>
  <c r="IS85" i="1"/>
  <c r="IS80" i="1"/>
  <c r="IS78" i="1"/>
  <c r="IS84" i="1"/>
  <c r="IS82" i="1"/>
  <c r="IS91" i="1"/>
  <c r="IS98" i="1"/>
  <c r="IS94" i="1"/>
  <c r="IS88" i="1"/>
  <c r="IS92" i="1"/>
  <c r="IS102" i="1"/>
  <c r="IS64" i="1"/>
  <c r="IS77" i="1"/>
  <c r="IS73" i="1"/>
  <c r="IS75" i="1"/>
  <c r="IS76" i="1"/>
  <c r="IS71" i="1"/>
  <c r="IS72" i="1"/>
  <c r="IS68" i="1"/>
  <c r="IS70" i="1"/>
  <c r="IS69" i="1"/>
  <c r="IS66" i="1"/>
  <c r="IS65" i="1"/>
  <c r="IS63" i="1"/>
  <c r="IS67" i="1"/>
  <c r="IS54" i="1"/>
  <c r="IS59" i="1"/>
  <c r="IT17" i="1"/>
  <c r="IT55" i="1" s="1"/>
  <c r="IS32" i="1"/>
  <c r="IT90" i="1" l="1"/>
  <c r="IT96" i="1"/>
  <c r="IT79" i="1"/>
  <c r="IT74" i="1"/>
  <c r="IT97" i="1"/>
  <c r="IT98" i="1"/>
  <c r="IT89" i="1"/>
  <c r="IT87" i="1"/>
  <c r="IT88" i="1"/>
  <c r="IT81" i="1"/>
  <c r="IT83" i="1"/>
  <c r="IT82" i="1"/>
  <c r="IT84" i="1"/>
  <c r="IT85" i="1"/>
  <c r="IT80" i="1"/>
  <c r="IT86" i="1"/>
  <c r="IT93" i="1"/>
  <c r="IT92" i="1"/>
  <c r="IT94" i="1"/>
  <c r="IT95" i="1"/>
  <c r="IT91" i="1"/>
  <c r="IT78" i="1"/>
  <c r="IT102" i="1"/>
  <c r="IT64" i="1"/>
  <c r="IT75" i="1"/>
  <c r="IT73" i="1"/>
  <c r="IT76" i="1"/>
  <c r="IT77" i="1"/>
  <c r="IT69" i="1"/>
  <c r="IT72" i="1"/>
  <c r="IT68" i="1"/>
  <c r="IT70" i="1"/>
  <c r="IT71" i="1"/>
  <c r="IT65" i="1"/>
  <c r="IT66" i="1"/>
  <c r="IT63" i="1"/>
  <c r="IT67" i="1"/>
  <c r="IT54" i="1"/>
  <c r="IT59" i="1"/>
  <c r="IU17" i="1"/>
  <c r="IU55" i="1" s="1"/>
  <c r="IT32" i="1"/>
  <c r="IU90" i="1" l="1"/>
  <c r="IU96" i="1"/>
  <c r="IU79" i="1"/>
  <c r="IU74" i="1"/>
  <c r="IU98" i="1"/>
  <c r="IU92" i="1"/>
  <c r="IU89" i="1"/>
  <c r="IU88" i="1"/>
  <c r="IU87" i="1"/>
  <c r="IU83" i="1"/>
  <c r="IU82" i="1"/>
  <c r="IU85" i="1"/>
  <c r="IU78" i="1"/>
  <c r="IU84" i="1"/>
  <c r="IU80" i="1"/>
  <c r="IU81" i="1"/>
  <c r="IU97" i="1"/>
  <c r="IU91" i="1"/>
  <c r="IU94" i="1"/>
  <c r="IU95" i="1"/>
  <c r="IU93" i="1"/>
  <c r="IU86" i="1"/>
  <c r="IU102" i="1"/>
  <c r="IU64" i="1"/>
  <c r="IU77" i="1"/>
  <c r="IU73" i="1"/>
  <c r="IU76" i="1"/>
  <c r="IU75" i="1"/>
  <c r="IU69" i="1"/>
  <c r="IU70" i="1"/>
  <c r="IU71" i="1"/>
  <c r="IU68" i="1"/>
  <c r="IU72" i="1"/>
  <c r="IU66" i="1"/>
  <c r="IU65" i="1"/>
  <c r="IU63" i="1"/>
  <c r="IU67" i="1"/>
  <c r="IU54" i="1"/>
  <c r="IU59" i="1"/>
  <c r="IV17" i="1"/>
  <c r="IV55" i="1" s="1"/>
  <c r="IU32" i="1"/>
  <c r="IV90" i="1" l="1"/>
  <c r="IV96" i="1"/>
  <c r="IV79" i="1"/>
  <c r="IV74" i="1"/>
  <c r="IV97" i="1"/>
  <c r="IV98" i="1"/>
  <c r="IV95" i="1"/>
  <c r="IV93" i="1"/>
  <c r="IV89" i="1"/>
  <c r="IV87" i="1"/>
  <c r="IV83" i="1"/>
  <c r="IV81" i="1"/>
  <c r="IV80" i="1"/>
  <c r="IV82" i="1"/>
  <c r="IV84" i="1"/>
  <c r="IV78" i="1"/>
  <c r="IV85" i="1"/>
  <c r="IV86" i="1"/>
  <c r="IV92" i="1"/>
  <c r="IV91" i="1"/>
  <c r="IV88" i="1"/>
  <c r="IV94" i="1"/>
  <c r="IV102" i="1"/>
  <c r="IV64" i="1"/>
  <c r="IV73" i="1"/>
  <c r="IV77" i="1"/>
  <c r="IV75" i="1"/>
  <c r="IV76" i="1"/>
  <c r="IV71" i="1"/>
  <c r="IV69" i="1"/>
  <c r="IV68" i="1"/>
  <c r="IV70" i="1"/>
  <c r="IV72" i="1"/>
  <c r="IV66" i="1"/>
  <c r="IV65" i="1"/>
  <c r="IV63" i="1"/>
  <c r="IV67" i="1"/>
  <c r="IV54" i="1"/>
  <c r="IV59" i="1"/>
  <c r="IW17" i="1"/>
  <c r="IW55" i="1" s="1"/>
  <c r="IV32" i="1"/>
  <c r="IW90" i="1" l="1"/>
  <c r="IW96" i="1"/>
  <c r="IW79" i="1"/>
  <c r="IW74" i="1"/>
  <c r="IW97" i="1"/>
  <c r="IW95" i="1"/>
  <c r="IW93" i="1"/>
  <c r="IW89" i="1"/>
  <c r="IW92" i="1"/>
  <c r="IW83" i="1"/>
  <c r="IW81" i="1"/>
  <c r="IW78" i="1"/>
  <c r="IW80" i="1"/>
  <c r="IW82" i="1"/>
  <c r="IW84" i="1"/>
  <c r="IW85" i="1"/>
  <c r="IW86" i="1"/>
  <c r="IW88" i="1"/>
  <c r="IW98" i="1"/>
  <c r="IW94" i="1"/>
  <c r="IW87" i="1"/>
  <c r="IW91" i="1"/>
  <c r="IW102" i="1"/>
  <c r="IW64" i="1"/>
  <c r="IW77" i="1"/>
  <c r="IW75" i="1"/>
  <c r="IW76" i="1"/>
  <c r="IW73" i="1"/>
  <c r="IW68" i="1"/>
  <c r="IW69" i="1"/>
  <c r="IW70" i="1"/>
  <c r="IW72" i="1"/>
  <c r="IW71" i="1"/>
  <c r="IW66" i="1"/>
  <c r="IW65" i="1"/>
  <c r="IW63" i="1"/>
  <c r="IW67" i="1"/>
  <c r="IW54" i="1"/>
  <c r="IW59" i="1"/>
  <c r="IX17" i="1"/>
  <c r="IX55" i="1" s="1"/>
  <c r="IW32" i="1"/>
  <c r="IX90" i="1" l="1"/>
  <c r="IX96" i="1"/>
  <c r="IX79" i="1"/>
  <c r="IX74" i="1"/>
  <c r="IX88" i="1"/>
  <c r="IX86" i="1"/>
  <c r="IX84" i="1"/>
  <c r="IX78" i="1"/>
  <c r="IX80" i="1"/>
  <c r="IX82" i="1"/>
  <c r="IX83" i="1"/>
  <c r="IX85" i="1"/>
  <c r="IX81" i="1"/>
  <c r="IX87" i="1"/>
  <c r="IX93" i="1"/>
  <c r="IX89" i="1"/>
  <c r="IX98" i="1"/>
  <c r="IX91" i="1"/>
  <c r="IX95" i="1"/>
  <c r="IX92" i="1"/>
  <c r="IX94" i="1"/>
  <c r="IX97" i="1"/>
  <c r="IX102" i="1"/>
  <c r="IX64" i="1"/>
  <c r="IX76" i="1"/>
  <c r="IX73" i="1"/>
  <c r="IX75" i="1"/>
  <c r="IX77" i="1"/>
  <c r="IX72" i="1"/>
  <c r="IX70" i="1"/>
  <c r="IX68" i="1"/>
  <c r="IX71" i="1"/>
  <c r="IX69" i="1"/>
  <c r="IX66" i="1"/>
  <c r="IX65" i="1"/>
  <c r="IX63" i="1"/>
  <c r="IX67" i="1"/>
  <c r="IX54" i="1"/>
  <c r="IX59" i="1"/>
  <c r="IY17" i="1"/>
  <c r="IX32" i="1"/>
  <c r="D4" i="4"/>
  <c r="D4" i="7"/>
  <c r="D4" i="6"/>
  <c r="D4" i="8"/>
  <c r="KU32" i="1"/>
  <c r="KT32" i="1"/>
  <c r="KS32" i="1"/>
  <c r="KR23" i="1"/>
  <c r="KR55" i="1" s="1"/>
  <c r="EG5" i="1"/>
  <c r="EG107"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107" i="1"/>
  <c r="CH5" i="1"/>
  <c r="CH107" i="1" s="1"/>
  <c r="CG5" i="1"/>
  <c r="CG107" i="1" s="1"/>
  <c r="CF5" i="1"/>
  <c r="CF107" i="1" s="1"/>
  <c r="CE5" i="1"/>
  <c r="CE107" i="1" s="1"/>
  <c r="CD5" i="1"/>
  <c r="CD107" i="1" s="1"/>
  <c r="CC5" i="1"/>
  <c r="CC107" i="1" s="1"/>
  <c r="CB5" i="1"/>
  <c r="CA5" i="1"/>
  <c r="BZ5" i="1"/>
  <c r="BY5" i="1"/>
  <c r="BY107"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107" i="1" s="1"/>
  <c r="KR90" i="1" l="1"/>
  <c r="KR96" i="1"/>
  <c r="KR79" i="1"/>
  <c r="KR74" i="1"/>
  <c r="KR85" i="1"/>
  <c r="KR95" i="1"/>
  <c r="KR88" i="1"/>
  <c r="KR89" i="1"/>
  <c r="KR92" i="1"/>
  <c r="KR81" i="1"/>
  <c r="KR91" i="1"/>
  <c r="KR86" i="1"/>
  <c r="KR97" i="1"/>
  <c r="KR78" i="1"/>
  <c r="KR93" i="1"/>
  <c r="KR83" i="1"/>
  <c r="KR94" i="1"/>
  <c r="KR82" i="1"/>
  <c r="KR87" i="1"/>
  <c r="KR84" i="1"/>
  <c r="KR80" i="1"/>
  <c r="KR98" i="1"/>
  <c r="KR102" i="1"/>
  <c r="KR64" i="1"/>
  <c r="KR73" i="1"/>
  <c r="KR77" i="1"/>
  <c r="KR75" i="1"/>
  <c r="KR76" i="1"/>
  <c r="KR71" i="1"/>
  <c r="KR69" i="1"/>
  <c r="KR70" i="1"/>
  <c r="KR72" i="1"/>
  <c r="KR68" i="1"/>
  <c r="KR65" i="1"/>
  <c r="KR66" i="1"/>
  <c r="KR63" i="1"/>
  <c r="KR67" i="1"/>
  <c r="KR54" i="1"/>
  <c r="KR59" i="1"/>
  <c r="SS22" i="1"/>
  <c r="QI22" i="1"/>
  <c r="NY22" i="1"/>
  <c r="EG22" i="1"/>
  <c r="EG25" i="1" s="1"/>
  <c r="BZ107" i="1"/>
  <c r="BZ22" i="1"/>
  <c r="BZ25" i="1" s="1"/>
  <c r="CA107" i="1"/>
  <c r="CA22" i="1"/>
  <c r="CA25" i="1" s="1"/>
  <c r="CB107"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107"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107"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107"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107" i="1" l="1"/>
  <c r="KR107"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107" i="1"/>
  <c r="CT22" i="1"/>
  <c r="CS107" i="1"/>
  <c r="CT107"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107" i="1" s="1"/>
  <c r="DA5" i="1"/>
  <c r="DA107" i="1" s="1"/>
  <c r="CW5" i="1"/>
  <c r="CW107" i="1" s="1"/>
  <c r="CV5" i="1"/>
  <c r="CV107"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N39" i="1"/>
  <c r="O39" i="1"/>
  <c r="D375" i="4"/>
  <c r="LC5" i="1"/>
  <c r="LC107"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107" i="1" s="1"/>
  <c r="MG5" i="1"/>
  <c r="MG107" i="1" s="1"/>
  <c r="ND5" i="1"/>
  <c r="ND107" i="1" s="1"/>
  <c r="NC5" i="1"/>
  <c r="NC107" i="1" s="1"/>
  <c r="CJ5" i="1"/>
  <c r="CJ22" i="1" s="1"/>
  <c r="A103" i="1"/>
  <c r="A104" i="1"/>
  <c r="A105" i="1"/>
  <c r="A106" i="1"/>
  <c r="A107"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107" i="1" s="1"/>
  <c r="NB107" i="1"/>
  <c r="MT107" i="1"/>
  <c r="KQ107" i="1"/>
  <c r="JA107" i="1"/>
  <c r="DR107" i="1"/>
  <c r="BL107" i="1"/>
  <c r="CI107" i="1"/>
  <c r="BD107" i="1"/>
  <c r="AU107"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107" i="1" s="1"/>
  <c r="BJ5" i="1"/>
  <c r="BJ107" i="1" s="1"/>
  <c r="MS46" i="1" l="1"/>
  <c r="MS55" i="1"/>
  <c r="MS79" i="1"/>
  <c r="MS47" i="1"/>
  <c r="MS90" i="1"/>
  <c r="MS96" i="1"/>
  <c r="MS74" i="1"/>
  <c r="MS48" i="1"/>
  <c r="MS49" i="1"/>
  <c r="MS64" i="1"/>
  <c r="MS98" i="1"/>
  <c r="MS97" i="1"/>
  <c r="MS95" i="1"/>
  <c r="MS94" i="1"/>
  <c r="MS93" i="1"/>
  <c r="MS92" i="1"/>
  <c r="MS91" i="1"/>
  <c r="MS89" i="1"/>
  <c r="MS88" i="1"/>
  <c r="MS87" i="1"/>
  <c r="MS86" i="1"/>
  <c r="MS85" i="1"/>
  <c r="MS84" i="1"/>
  <c r="MS83" i="1"/>
  <c r="MS82" i="1"/>
  <c r="MS81" i="1"/>
  <c r="MS80" i="1"/>
  <c r="MS50" i="1"/>
  <c r="MS78" i="1"/>
  <c r="MS73" i="1"/>
  <c r="MS72" i="1"/>
  <c r="MS71" i="1"/>
  <c r="MS68" i="1"/>
  <c r="MS70" i="1"/>
  <c r="MS69" i="1"/>
  <c r="MS77" i="1"/>
  <c r="MS76" i="1"/>
  <c r="MS66" i="1"/>
  <c r="MS65" i="1"/>
  <c r="MS75" i="1"/>
  <c r="MS59" i="1"/>
  <c r="MS63" i="1"/>
  <c r="MS67" i="1"/>
  <c r="MS54" i="1"/>
  <c r="JE39" i="1"/>
  <c r="MO39" i="1"/>
  <c r="MP39" i="1"/>
  <c r="MQ39" i="1"/>
  <c r="MR39" i="1"/>
  <c r="MN39" i="1"/>
  <c r="MM39" i="1"/>
  <c r="R88" i="4"/>
  <c r="AL39" i="1"/>
  <c r="SS39" i="1"/>
  <c r="NY39" i="1"/>
  <c r="QI39" i="1"/>
  <c r="MS32" i="1"/>
  <c r="MS38" i="1"/>
  <c r="AC40" i="1"/>
  <c r="MS39" i="1"/>
  <c r="KU39" i="1"/>
  <c r="KT39" i="1"/>
  <c r="KS39" i="1"/>
  <c r="X40" i="1"/>
  <c r="MZ39" i="1"/>
  <c r="AP39"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107" i="1"/>
  <c r="CX107"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107"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107"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Y40" i="1"/>
  <c r="QI40" i="1"/>
  <c r="SS40" i="1"/>
  <c r="AH17" i="4"/>
  <c r="AF235" i="7"/>
  <c r="AG17" i="4"/>
  <c r="AF235" i="8"/>
  <c r="Q16" i="4"/>
  <c r="AU368" i="6" s="1"/>
  <c r="MS40" i="1"/>
  <c r="P16" i="4"/>
  <c r="MF25" i="1"/>
  <c r="MF23" i="1"/>
  <c r="MF55" i="1" s="1"/>
  <c r="MG25" i="1"/>
  <c r="MG23" i="1"/>
  <c r="MG55" i="1" s="1"/>
  <c r="MH25" i="1"/>
  <c r="MH23" i="1"/>
  <c r="MH55" i="1" s="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90" i="1" l="1"/>
  <c r="MH96" i="1"/>
  <c r="MG90" i="1"/>
  <c r="MG96" i="1"/>
  <c r="MF90" i="1"/>
  <c r="MF96" i="1"/>
  <c r="MG79" i="1"/>
  <c r="MF79" i="1"/>
  <c r="MH79" i="1"/>
  <c r="MG74" i="1"/>
  <c r="MH74" i="1"/>
  <c r="MF74" i="1"/>
  <c r="MH87" i="1"/>
  <c r="MH89" i="1"/>
  <c r="MH93" i="1"/>
  <c r="MH94" i="1"/>
  <c r="MH85" i="1"/>
  <c r="MH86" i="1"/>
  <c r="MH98" i="1"/>
  <c r="MH92" i="1"/>
  <c r="MH80" i="1"/>
  <c r="MH82" i="1"/>
  <c r="MH83" i="1"/>
  <c r="MH81" i="1"/>
  <c r="MH91" i="1"/>
  <c r="MH95" i="1"/>
  <c r="MH97" i="1"/>
  <c r="MH88" i="1"/>
  <c r="MH84" i="1"/>
  <c r="MH78" i="1"/>
  <c r="MF85" i="1"/>
  <c r="MF78" i="1"/>
  <c r="MF84" i="1"/>
  <c r="MF91" i="1"/>
  <c r="MF94" i="1"/>
  <c r="MF88" i="1"/>
  <c r="MF98" i="1"/>
  <c r="MF93" i="1"/>
  <c r="MF92" i="1"/>
  <c r="MF86" i="1"/>
  <c r="MF87" i="1"/>
  <c r="MF95" i="1"/>
  <c r="MF81" i="1"/>
  <c r="MF97" i="1"/>
  <c r="MF80" i="1"/>
  <c r="MF82" i="1"/>
  <c r="MF89" i="1"/>
  <c r="MF83" i="1"/>
  <c r="MG88" i="1"/>
  <c r="MG92" i="1"/>
  <c r="MG80" i="1"/>
  <c r="MG87" i="1"/>
  <c r="MG82" i="1"/>
  <c r="MG94" i="1"/>
  <c r="MG89" i="1"/>
  <c r="MG93" i="1"/>
  <c r="MG85" i="1"/>
  <c r="MG83" i="1"/>
  <c r="MG81" i="1"/>
  <c r="MG97" i="1"/>
  <c r="MG98" i="1"/>
  <c r="MG78" i="1"/>
  <c r="MG86" i="1"/>
  <c r="MG95" i="1"/>
  <c r="MG84" i="1"/>
  <c r="MG91" i="1"/>
  <c r="MH102" i="1"/>
  <c r="MH64" i="1"/>
  <c r="MG102" i="1"/>
  <c r="MG64" i="1"/>
  <c r="MF102" i="1"/>
  <c r="MF64" i="1"/>
  <c r="MG77" i="1"/>
  <c r="MG75" i="1"/>
  <c r="MG76" i="1"/>
  <c r="MG73" i="1"/>
  <c r="MH75" i="1"/>
  <c r="MH76" i="1"/>
  <c r="MH73" i="1"/>
  <c r="MH77" i="1"/>
  <c r="MF77" i="1"/>
  <c r="MF73" i="1"/>
  <c r="MF75" i="1"/>
  <c r="MF76" i="1"/>
  <c r="MH69" i="1"/>
  <c r="MH72" i="1"/>
  <c r="MH70" i="1"/>
  <c r="MH68" i="1"/>
  <c r="MH71" i="1"/>
  <c r="MG70" i="1"/>
  <c r="MG71" i="1"/>
  <c r="MG69" i="1"/>
  <c r="MG72" i="1"/>
  <c r="MG68" i="1"/>
  <c r="MF72" i="1"/>
  <c r="MF70" i="1"/>
  <c r="MF71" i="1"/>
  <c r="MF69" i="1"/>
  <c r="MF68" i="1"/>
  <c r="MH65" i="1"/>
  <c r="MH66" i="1"/>
  <c r="MG66" i="1"/>
  <c r="MG65" i="1"/>
  <c r="MF65" i="1"/>
  <c r="MF66" i="1"/>
  <c r="MH63" i="1"/>
  <c r="MH67" i="1"/>
  <c r="MG63" i="1"/>
  <c r="MG67" i="1"/>
  <c r="MF63" i="1"/>
  <c r="MF67" i="1"/>
  <c r="MH54" i="1"/>
  <c r="MH59" i="1"/>
  <c r="MG54" i="1"/>
  <c r="MG59" i="1"/>
  <c r="MF54" i="1"/>
  <c r="MF59"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107" i="1" s="1"/>
  <c r="AS369" i="4" l="1"/>
  <c r="AT369" i="4" s="1"/>
  <c r="AU369" i="4" s="1"/>
  <c r="AV369" i="4" s="1"/>
  <c r="AW369" i="4" s="1"/>
  <c r="AX369" i="4" s="1"/>
  <c r="AF238" i="8"/>
  <c r="AR369" i="6"/>
  <c r="AC41" i="1"/>
  <c r="AR369" i="4"/>
  <c r="X41" i="1"/>
  <c r="CM41" i="1"/>
  <c r="N41" i="1"/>
  <c r="O41" i="1"/>
  <c r="BC22" i="1"/>
  <c r="BC23" i="1" s="1"/>
  <c r="BC55" i="1" s="1"/>
  <c r="BC90" i="1" l="1"/>
  <c r="BC96" i="1"/>
  <c r="BC79" i="1"/>
  <c r="BC74" i="1"/>
  <c r="BC64" i="1"/>
  <c r="BC87" i="1"/>
  <c r="BC89" i="1"/>
  <c r="BC78" i="1"/>
  <c r="BC82" i="1"/>
  <c r="BC93" i="1"/>
  <c r="BC91" i="1"/>
  <c r="BC92" i="1"/>
  <c r="BC86" i="1"/>
  <c r="BC81" i="1"/>
  <c r="BC80" i="1"/>
  <c r="BC94" i="1"/>
  <c r="BC95" i="1"/>
  <c r="BC98" i="1"/>
  <c r="BC85" i="1"/>
  <c r="BC97" i="1"/>
  <c r="BC84" i="1"/>
  <c r="BC88" i="1"/>
  <c r="BC83" i="1"/>
  <c r="BC77" i="1"/>
  <c r="BC75" i="1"/>
  <c r="BC73" i="1"/>
  <c r="BC76" i="1"/>
  <c r="BC71" i="1"/>
  <c r="BC72" i="1"/>
  <c r="BC70" i="1"/>
  <c r="BC69" i="1"/>
  <c r="BC68" i="1"/>
  <c r="BC65" i="1"/>
  <c r="BC66" i="1"/>
  <c r="BC63" i="1"/>
  <c r="BC67" i="1"/>
  <c r="BC54" i="1"/>
  <c r="BC59" i="1"/>
  <c r="JE41" i="1"/>
  <c r="MR41" i="1"/>
  <c r="MM41" i="1"/>
  <c r="MP41" i="1"/>
  <c r="MQ41" i="1"/>
  <c r="MN41" i="1"/>
  <c r="MO41" i="1"/>
  <c r="AL41" i="1"/>
  <c r="SS41" i="1"/>
  <c r="NY41" i="1"/>
  <c r="QI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107"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S42" i="1"/>
  <c r="NY42" i="1"/>
  <c r="QI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107"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107"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107"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107" i="1" s="1"/>
  <c r="A40" i="1"/>
  <c r="A39" i="1"/>
  <c r="AS43" i="1"/>
  <c r="A43" i="1"/>
  <c r="ME38" i="1"/>
  <c r="MD38" i="1"/>
  <c r="MC38" i="1"/>
  <c r="MB38" i="1"/>
  <c r="A38" i="1"/>
  <c r="A37" i="1"/>
  <c r="A36" i="1"/>
  <c r="M142" i="8"/>
  <c r="M142" i="7"/>
  <c r="M142" i="6"/>
  <c r="M141" i="8"/>
  <c r="M141" i="7"/>
  <c r="M141" i="6"/>
  <c r="MR5" i="1"/>
  <c r="MR107"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5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90" i="1" l="1"/>
  <c r="CO96" i="1"/>
  <c r="CO79" i="1"/>
  <c r="CO74" i="1"/>
  <c r="CO84" i="1"/>
  <c r="CO80" i="1"/>
  <c r="CO98" i="1"/>
  <c r="CO83" i="1"/>
  <c r="CO91" i="1"/>
  <c r="CO85" i="1"/>
  <c r="CO81" i="1"/>
  <c r="CO86" i="1"/>
  <c r="CO97" i="1"/>
  <c r="CO82" i="1"/>
  <c r="CO95" i="1"/>
  <c r="CO87" i="1"/>
  <c r="CO92" i="1"/>
  <c r="CO78" i="1"/>
  <c r="CO93" i="1"/>
  <c r="CO94" i="1"/>
  <c r="CO88" i="1"/>
  <c r="CO89" i="1"/>
  <c r="CO102" i="1"/>
  <c r="CO64" i="1"/>
  <c r="CO77" i="1"/>
  <c r="CO75" i="1"/>
  <c r="CO76" i="1"/>
  <c r="CO73" i="1"/>
  <c r="CO70" i="1"/>
  <c r="CO69" i="1"/>
  <c r="CO71" i="1"/>
  <c r="CO72" i="1"/>
  <c r="CO68" i="1"/>
  <c r="CO65" i="1"/>
  <c r="CO66" i="1"/>
  <c r="CO63" i="1"/>
  <c r="CO67" i="1"/>
  <c r="CO54" i="1"/>
  <c r="CO59"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107" i="1"/>
  <c r="MC22" i="1"/>
  <c r="MC25" i="1" s="1"/>
  <c r="MD107" i="1"/>
  <c r="MD22" i="1"/>
  <c r="MD25" i="1" s="1"/>
  <c r="ME107"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107" i="1" s="1"/>
  <c r="KY5" i="1"/>
  <c r="KY107"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107"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46" i="1" l="1"/>
  <c r="D47" i="1" s="1"/>
  <c r="D55" i="1"/>
  <c r="D90" i="1"/>
  <c r="D96" i="1"/>
  <c r="D79" i="1"/>
  <c r="D74" i="1"/>
  <c r="D89" i="1"/>
  <c r="D94" i="1"/>
  <c r="D78" i="1"/>
  <c r="D98" i="1"/>
  <c r="D91" i="1"/>
  <c r="D82" i="1"/>
  <c r="D92" i="1"/>
  <c r="D95" i="1"/>
  <c r="D83" i="1"/>
  <c r="D87" i="1"/>
  <c r="D86" i="1"/>
  <c r="D84" i="1"/>
  <c r="D85" i="1"/>
  <c r="D97" i="1"/>
  <c r="D88" i="1"/>
  <c r="D80" i="1"/>
  <c r="D93" i="1"/>
  <c r="D81" i="1"/>
  <c r="D102" i="1"/>
  <c r="D64" i="1"/>
  <c r="D73" i="1"/>
  <c r="D77" i="1"/>
  <c r="D76" i="1"/>
  <c r="D75" i="1"/>
  <c r="D70" i="1"/>
  <c r="D72" i="1"/>
  <c r="D69" i="1"/>
  <c r="D68" i="1"/>
  <c r="D71" i="1"/>
  <c r="D65" i="1"/>
  <c r="D66" i="1"/>
  <c r="D63" i="1"/>
  <c r="D67" i="1"/>
  <c r="D54" i="1"/>
  <c r="D59"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Z4" i="1" s="1"/>
  <c r="S15" i="4"/>
  <c r="AK15" i="4" s="1"/>
  <c r="RP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W4" i="1" s="1"/>
  <c r="C22" i="4"/>
  <c r="C31" i="4"/>
  <c r="AY236" i="8" s="1"/>
  <c r="D42" i="4"/>
  <c r="V42" i="4" s="1"/>
  <c r="SR4" i="1" s="1"/>
  <c r="E20" i="4"/>
  <c r="C37" i="4"/>
  <c r="U37" i="4" s="1"/>
  <c r="QC4" i="1" s="1"/>
  <c r="C27" i="4"/>
  <c r="C25" i="4"/>
  <c r="AT235" i="8" s="1"/>
  <c r="E25" i="4"/>
  <c r="C42" i="4"/>
  <c r="U42" i="4" s="1"/>
  <c r="QH4" i="1" s="1"/>
  <c r="D27" i="4"/>
  <c r="D32" i="4"/>
  <c r="V32" i="4" s="1"/>
  <c r="D41" i="4"/>
  <c r="BI236" i="7" s="1"/>
  <c r="E22" i="4"/>
  <c r="E42" i="4"/>
  <c r="W42" i="4" s="1"/>
  <c r="VB4" i="1" s="1"/>
  <c r="D25" i="4"/>
  <c r="AT235" i="7" s="1"/>
  <c r="C41" i="4"/>
  <c r="BI236" i="8" s="1"/>
  <c r="E40" i="4"/>
  <c r="D21" i="4"/>
  <c r="E21" i="4"/>
  <c r="C21" i="4"/>
  <c r="C26" i="4"/>
  <c r="AT236" i="8" s="1"/>
  <c r="D20" i="4"/>
  <c r="E31" i="4"/>
  <c r="E36" i="4"/>
  <c r="D30" i="4"/>
  <c r="AY235" i="7" s="1"/>
  <c r="D31" i="4"/>
  <c r="AY236" i="7" s="1"/>
  <c r="E27" i="4"/>
  <c r="E26" i="4"/>
  <c r="D37" i="4"/>
  <c r="V37" i="4" s="1"/>
  <c r="S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Y4" i="1" s="1"/>
  <c r="R13" i="4"/>
  <c r="S14" i="8"/>
  <c r="S14" i="7"/>
  <c r="S14" i="6"/>
  <c r="S14" i="4"/>
  <c r="R14" i="8"/>
  <c r="R14" i="7"/>
  <c r="R14" i="6"/>
  <c r="T16" i="4"/>
  <c r="R14" i="4"/>
  <c r="S16" i="4"/>
  <c r="T17" i="4"/>
  <c r="R16" i="4"/>
  <c r="AJ236" i="8" s="1"/>
  <c r="T12" i="4"/>
  <c r="AL12" i="4" s="1"/>
  <c r="T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Y4" i="1" s="1"/>
  <c r="AK11" i="4"/>
  <c r="RM4" i="1" s="1"/>
  <c r="AL11" i="4"/>
  <c r="T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107"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50" i="1" l="1"/>
  <c r="D49" i="1"/>
  <c r="D48" i="1"/>
  <c r="LW42" i="1"/>
  <c r="J236" i="6"/>
  <c r="J238" i="6" s="1"/>
  <c r="D236" i="7"/>
  <c r="D236" i="8"/>
  <c r="MA42" i="1"/>
  <c r="LZ42" i="1"/>
  <c r="LV42" i="1"/>
  <c r="LU42" i="1"/>
  <c r="LT42" i="1"/>
  <c r="LS42" i="1"/>
  <c r="LR42" i="1"/>
  <c r="LQ42" i="1"/>
  <c r="LP42" i="1"/>
  <c r="ML42" i="1"/>
  <c r="MI42" i="1"/>
  <c r="MH42" i="1"/>
  <c r="MG42" i="1"/>
  <c r="MF42" i="1"/>
  <c r="AZ42" i="1"/>
  <c r="AY42" i="1"/>
  <c r="F235" i="4"/>
  <c r="E236" i="4"/>
  <c r="TA4" i="1"/>
  <c r="QD4" i="1"/>
  <c r="SN4" i="1"/>
  <c r="UX4" i="1"/>
  <c r="PB4" i="1"/>
  <c r="P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UB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O4" i="1" s="1"/>
  <c r="AJ235" i="7"/>
  <c r="AI236" i="7"/>
  <c r="W20" i="4"/>
  <c r="O238" i="8"/>
  <c r="O239" i="8"/>
  <c r="O237" i="8"/>
  <c r="U14" i="4"/>
  <c r="OA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Y4" i="1" s="1"/>
  <c r="I236" i="4"/>
  <c r="I236" i="6"/>
  <c r="AJ17" i="4"/>
  <c r="P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J4" i="1" s="1"/>
  <c r="BC236" i="8"/>
  <c r="BH236" i="8"/>
  <c r="BC236" i="7"/>
  <c r="P238" i="8"/>
  <c r="BC235" i="7"/>
  <c r="BA236" i="7"/>
  <c r="U34" i="4"/>
  <c r="BH235" i="8"/>
  <c r="BF236" i="8"/>
  <c r="Y12" i="4"/>
  <c r="QO4" i="1" s="1"/>
  <c r="BE236" i="6"/>
  <c r="AX235" i="7"/>
  <c r="AV236" i="7"/>
  <c r="V34" i="4"/>
  <c r="BH235" i="7"/>
  <c r="BF236" i="7"/>
  <c r="AZ236" i="6"/>
  <c r="BC236" i="6"/>
  <c r="BC236" i="4"/>
  <c r="BH236" i="6"/>
  <c r="BH236" i="4"/>
  <c r="W34" i="4"/>
  <c r="BH235" i="6"/>
  <c r="BH235" i="4"/>
  <c r="BF236" i="6"/>
  <c r="BF236" i="4"/>
  <c r="BJ236" i="6"/>
  <c r="X12" i="4"/>
  <c r="OF4" i="1" s="1"/>
  <c r="AX235" i="8"/>
  <c r="AV236" i="8"/>
  <c r="BC235" i="6"/>
  <c r="BC235" i="4"/>
  <c r="BA236" i="6"/>
  <c r="BA236" i="4"/>
  <c r="BC235" i="8"/>
  <c r="BA236" i="8"/>
  <c r="AU241" i="4"/>
  <c r="BA241" i="4" s="1"/>
  <c r="BG241" i="4" s="1"/>
  <c r="AS241" i="4"/>
  <c r="AY241" i="4" s="1"/>
  <c r="W19" i="4"/>
  <c r="V19" i="4"/>
  <c r="R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E4" i="1"/>
  <c r="OL4" i="1"/>
  <c r="OK4" i="1"/>
  <c r="CW38" i="1"/>
  <c r="CW39" i="1"/>
  <c r="CW40" i="1"/>
  <c r="CW41" i="1"/>
  <c r="CW42" i="1"/>
  <c r="CV39" i="1"/>
  <c r="CV38" i="1"/>
  <c r="CV40" i="1"/>
  <c r="CV41" i="1"/>
  <c r="CV42" i="1"/>
  <c r="CU38" i="1"/>
  <c r="CU39" i="1"/>
  <c r="CU40" i="1"/>
  <c r="CU41" i="1"/>
  <c r="CU42" i="1"/>
  <c r="V25" i="4"/>
  <c r="AR236" i="7"/>
  <c r="V41" i="4"/>
  <c r="S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G4" i="1" s="1"/>
  <c r="BJ236" i="8"/>
  <c r="W26" i="4"/>
  <c r="AU236" i="4"/>
  <c r="W36" i="4"/>
  <c r="BE236" i="4"/>
  <c r="W31" i="4"/>
  <c r="AZ236" i="4"/>
  <c r="W41" i="4"/>
  <c r="V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Z4" i="1" s="1"/>
  <c r="AR235" i="8"/>
  <c r="BG235" i="8"/>
  <c r="BB235" i="8"/>
  <c r="AW235" i="8"/>
  <c r="W16" i="4"/>
  <c r="SW4" i="1" s="1"/>
  <c r="AU235" i="7"/>
  <c r="BJ235" i="7"/>
  <c r="BE235" i="7"/>
  <c r="AZ235" i="7"/>
  <c r="V16" i="4"/>
  <c r="QM4" i="1" s="1"/>
  <c r="BJ235" i="8"/>
  <c r="BE235" i="8"/>
  <c r="AZ235" i="8"/>
  <c r="AU235" i="8"/>
  <c r="W17" i="4"/>
  <c r="SX4" i="1" s="1"/>
  <c r="BK235" i="6"/>
  <c r="BK238" i="6" s="1"/>
  <c r="BK235" i="4"/>
  <c r="BK238" i="4" s="1"/>
  <c r="BF235" i="6"/>
  <c r="BF235" i="4"/>
  <c r="BA235" i="6"/>
  <c r="BA238" i="6" s="1"/>
  <c r="BA235" i="4"/>
  <c r="AV235" i="6"/>
  <c r="AV235" i="4"/>
  <c r="V17" i="4"/>
  <c r="RS4" i="1" s="1"/>
  <c r="BK235" i="7"/>
  <c r="BK238" i="7" s="1"/>
  <c r="BF235" i="7"/>
  <c r="BA235" i="7"/>
  <c r="BA238" i="7" s="1"/>
  <c r="AV235" i="7"/>
  <c r="AV238" i="7" s="1"/>
  <c r="U17" i="4"/>
  <c r="AQ238" i="8"/>
  <c r="BK235" i="8"/>
  <c r="BK238" i="8" s="1"/>
  <c r="BF235" i="8"/>
  <c r="BF238" i="8" s="1"/>
  <c r="BA235" i="8"/>
  <c r="AV235" i="8"/>
  <c r="U16" i="4"/>
  <c r="O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N4" i="1" s="1"/>
  <c r="AB242" i="4"/>
  <c r="AB231" i="6"/>
  <c r="AG231" i="6"/>
  <c r="AB243" i="4"/>
  <c r="AJ12" i="4"/>
  <c r="AK17" i="4"/>
  <c r="RR4" i="1" s="1"/>
  <c r="AB231" i="4"/>
  <c r="AG231" i="4"/>
  <c r="AA242" i="4"/>
  <c r="AA243" i="4"/>
  <c r="AE369" i="4"/>
  <c r="AE373" i="4" s="1"/>
  <c r="AE369" i="7"/>
  <c r="AF369" i="7" s="1"/>
  <c r="AF371" i="7" s="1"/>
  <c r="AY368" i="7"/>
  <c r="AE369" i="8"/>
  <c r="AF369" i="8" s="1"/>
  <c r="Z13" i="4"/>
  <c r="F238" i="6"/>
  <c r="AK13" i="4"/>
  <c r="AJ13" i="4"/>
  <c r="AL13" i="4"/>
  <c r="Y13" i="4"/>
  <c r="X13" i="4"/>
  <c r="Y368" i="8"/>
  <c r="U11" i="4"/>
  <c r="N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A4" i="1" s="1"/>
  <c r="BB368" i="6"/>
  <c r="BB368" i="4"/>
  <c r="AK16" i="4"/>
  <c r="RQ4" i="1" s="1"/>
  <c r="BB368" i="7"/>
  <c r="AJ16" i="4"/>
  <c r="BB368" i="8"/>
  <c r="AD369" i="8"/>
  <c r="AD373" i="8" s="1"/>
  <c r="W368" i="6"/>
  <c r="Z16" i="4"/>
  <c r="TB4" i="1" s="1"/>
  <c r="Z368" i="6"/>
  <c r="Z368" i="4"/>
  <c r="Y16" i="4"/>
  <c r="Q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P4" i="1"/>
  <c r="AK238" i="7"/>
  <c r="QP4" i="1"/>
  <c r="UZ4" i="1"/>
  <c r="QF4" i="1"/>
  <c r="PC4" i="1"/>
  <c r="PG4" i="1"/>
  <c r="PI4" i="1"/>
  <c r="OD4" i="1"/>
  <c r="OZ4" i="1"/>
  <c r="PD4" i="1"/>
  <c r="E237" i="8"/>
  <c r="E238" i="8"/>
  <c r="QN4" i="1"/>
  <c r="PA4" i="1"/>
  <c r="PE4" i="1"/>
  <c r="SZ4" i="1"/>
  <c r="BG148" i="8"/>
  <c r="BF149" i="8"/>
  <c r="BF150" i="8" s="1"/>
  <c r="UY4" i="1"/>
  <c r="SO4" i="1"/>
  <c r="QE4" i="1"/>
  <c r="PK4" i="1"/>
  <c r="PJ4" i="1"/>
  <c r="QQ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O4" i="1"/>
  <c r="ON4" i="1"/>
  <c r="OM4" i="1"/>
  <c r="OW4" i="1"/>
  <c r="OV4" i="1"/>
  <c r="OU4" i="1"/>
  <c r="OT4" i="1"/>
  <c r="OS4" i="1"/>
  <c r="OR4" i="1"/>
  <c r="OQ4" i="1"/>
  <c r="OP4" i="1"/>
  <c r="QB4" i="1"/>
  <c r="QA4" i="1"/>
  <c r="PZ4" i="1"/>
  <c r="PY4" i="1"/>
  <c r="PX4" i="1"/>
  <c r="PW4" i="1"/>
  <c r="PV4" i="1"/>
  <c r="PU4" i="1"/>
  <c r="PT4" i="1"/>
  <c r="PS4" i="1"/>
  <c r="PR4" i="1"/>
  <c r="PQ4" i="1"/>
  <c r="PP4" i="1"/>
  <c r="PO4" i="1"/>
  <c r="PN4" i="1"/>
  <c r="PM4" i="1"/>
  <c r="PL4" i="1"/>
  <c r="OX4" i="1"/>
  <c r="RX4" i="1"/>
  <c r="RW4" i="1"/>
  <c r="RV4" i="1"/>
  <c r="RU4" i="1"/>
  <c r="RL4" i="1"/>
  <c r="RK4" i="1"/>
  <c r="RJ4" i="1"/>
  <c r="RI4" i="1"/>
  <c r="RH4" i="1"/>
  <c r="RG4" i="1"/>
  <c r="RF4" i="1"/>
  <c r="RE4" i="1"/>
  <c r="RD4" i="1"/>
  <c r="RC4" i="1"/>
  <c r="RB4" i="1"/>
  <c r="RA4" i="1"/>
  <c r="SL4" i="1"/>
  <c r="QZ4" i="1"/>
  <c r="RY4" i="1"/>
  <c r="RZ4" i="1"/>
  <c r="QI4" i="1"/>
  <c r="SA4" i="1"/>
  <c r="QJ4" i="1"/>
  <c r="SB4" i="1"/>
  <c r="QK4" i="1"/>
  <c r="SC4" i="1"/>
  <c r="QL4" i="1"/>
  <c r="SD4" i="1"/>
  <c r="QS4" i="1"/>
  <c r="SE4" i="1"/>
  <c r="QT4" i="1"/>
  <c r="SF4" i="1"/>
  <c r="QU4" i="1"/>
  <c r="SG4" i="1"/>
  <c r="QV4" i="1"/>
  <c r="SH4" i="1"/>
  <c r="QW4" i="1"/>
  <c r="SI4" i="1"/>
  <c r="QX4" i="1"/>
  <c r="SJ4" i="1"/>
  <c r="QY4" i="1"/>
  <c r="SK4" i="1"/>
  <c r="UV4" i="1"/>
  <c r="TP4" i="1"/>
  <c r="TO4" i="1"/>
  <c r="TN4" i="1"/>
  <c r="TM4" i="1"/>
  <c r="TJ4" i="1"/>
  <c r="UF4" i="1"/>
  <c r="TL4" i="1"/>
  <c r="UG4" i="1"/>
  <c r="TQ4" i="1"/>
  <c r="UH4" i="1"/>
  <c r="TR4" i="1"/>
  <c r="TS4" i="1"/>
  <c r="TT4" i="1"/>
  <c r="TU4" i="1"/>
  <c r="TV4" i="1"/>
  <c r="UE4" i="1"/>
  <c r="TK4" i="1"/>
  <c r="TI4" i="1"/>
  <c r="UO4" i="1"/>
  <c r="UT4" i="1"/>
  <c r="TC4" i="1"/>
  <c r="TH4" i="1"/>
  <c r="UN4" i="1"/>
  <c r="US4" i="1"/>
  <c r="SV4" i="1"/>
  <c r="TG4" i="1"/>
  <c r="UM4" i="1"/>
  <c r="UR4" i="1"/>
  <c r="SU4" i="1"/>
  <c r="TF4" i="1"/>
  <c r="UL4" i="1"/>
  <c r="UQ4" i="1"/>
  <c r="ST4" i="1"/>
  <c r="TE4" i="1"/>
  <c r="UK4" i="1"/>
  <c r="UP4" i="1"/>
  <c r="SS4" i="1"/>
  <c r="TD4" i="1"/>
  <c r="UJ4" i="1"/>
  <c r="UI4" i="1"/>
  <c r="UD4" i="1"/>
  <c r="UC4" i="1"/>
  <c r="UU4" i="1"/>
  <c r="OI4" i="1"/>
  <c r="OH4" i="1"/>
  <c r="OG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107"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107"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107" i="1"/>
  <c r="MY22" i="1"/>
  <c r="MY25" i="1" s="1"/>
  <c r="MY107" i="1"/>
  <c r="NA22" i="1"/>
  <c r="NA25" i="1" s="1"/>
  <c r="NA107"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107" i="1" s="1"/>
  <c r="LX5" i="1"/>
  <c r="LW5" i="1"/>
  <c r="LF5" i="1"/>
  <c r="LF107" i="1" s="1"/>
  <c r="LP5" i="1"/>
  <c r="LP107"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107" i="1"/>
  <c r="MB22" i="1"/>
  <c r="E411" i="4"/>
  <c r="LW22" i="1"/>
  <c r="LW25" i="1" s="1"/>
  <c r="LW107" i="1"/>
  <c r="LX22" i="1"/>
  <c r="LX25" i="1" s="1"/>
  <c r="LX107"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VB33" i="1"/>
  <c r="VA33" i="1"/>
  <c r="SR33" i="1"/>
  <c r="SQ33" i="1"/>
  <c r="QH33" i="1"/>
  <c r="QG33" i="1"/>
  <c r="VB34" i="1"/>
  <c r="VA34" i="1"/>
  <c r="SR34" i="1"/>
  <c r="SQ34" i="1"/>
  <c r="QH34" i="1"/>
  <c r="QG34" i="1"/>
  <c r="UZ33" i="1"/>
  <c r="UY33" i="1"/>
  <c r="UX33" i="1"/>
  <c r="UW33" i="1"/>
  <c r="SP33" i="1"/>
  <c r="SO33" i="1"/>
  <c r="SN33" i="1"/>
  <c r="SM33" i="1"/>
  <c r="QF33" i="1"/>
  <c r="QE33" i="1"/>
  <c r="QD33" i="1"/>
  <c r="QC33" i="1"/>
  <c r="UW34" i="1"/>
  <c r="UZ34" i="1"/>
  <c r="UY34" i="1"/>
  <c r="UX34" i="1"/>
  <c r="SP34" i="1"/>
  <c r="SO34" i="1"/>
  <c r="SN34" i="1"/>
  <c r="SM34" i="1"/>
  <c r="QF34" i="1"/>
  <c r="QE34" i="1"/>
  <c r="QD34" i="1"/>
  <c r="QC34" i="1"/>
  <c r="MS33" i="1"/>
  <c r="SJ34" i="1"/>
  <c r="SD34" i="1"/>
  <c r="UM34" i="1"/>
  <c r="UT34" i="1"/>
  <c r="RV34" i="1"/>
  <c r="SC34" i="1"/>
  <c r="UL34" i="1"/>
  <c r="US34" i="1"/>
  <c r="RU34" i="1"/>
  <c r="SB34" i="1"/>
  <c r="UO34" i="1"/>
  <c r="UR34" i="1"/>
  <c r="UK34" i="1"/>
  <c r="SA34" i="1"/>
  <c r="RT34" i="1"/>
  <c r="UN34" i="1"/>
  <c r="UJ34" i="1"/>
  <c r="QB34" i="1"/>
  <c r="RS34" i="1"/>
  <c r="QA34" i="1"/>
  <c r="UI34" i="1"/>
  <c r="PZ34" i="1"/>
  <c r="UH34" i="1"/>
  <c r="PY34" i="1"/>
  <c r="RW34" i="1"/>
  <c r="PX34" i="1"/>
  <c r="UG34" i="1"/>
  <c r="PW34" i="1"/>
  <c r="RY34" i="1"/>
  <c r="PV34" i="1"/>
  <c r="KS34" i="1"/>
  <c r="UU34" i="1"/>
  <c r="UF34" i="1"/>
  <c r="PU34" i="1"/>
  <c r="KT34" i="1"/>
  <c r="UE34" i="1"/>
  <c r="PT34" i="1"/>
  <c r="KU34" i="1"/>
  <c r="UP34" i="1"/>
  <c r="PS34" i="1"/>
  <c r="IZ34" i="1"/>
  <c r="UD34" i="1"/>
  <c r="PR34" i="1"/>
  <c r="UC34" i="1"/>
  <c r="PQ34" i="1"/>
  <c r="RX34" i="1"/>
  <c r="PP34" i="1"/>
  <c r="RZ34" i="1"/>
  <c r="PO34" i="1"/>
  <c r="SL34" i="1"/>
  <c r="PN34" i="1"/>
  <c r="SK34" i="1"/>
  <c r="PM34" i="1"/>
  <c r="SI34" i="1"/>
  <c r="PL34" i="1"/>
  <c r="UQ34" i="1"/>
  <c r="PK34" i="1"/>
  <c r="SH34" i="1"/>
  <c r="PJ34" i="1"/>
  <c r="SG34" i="1"/>
  <c r="PI34" i="1"/>
  <c r="SF34" i="1"/>
  <c r="UV34" i="1"/>
  <c r="SE34" i="1"/>
  <c r="US33" i="1"/>
  <c r="RS33" i="1"/>
  <c r="SE33" i="1"/>
  <c r="UI33" i="1"/>
  <c r="UL33" i="1"/>
  <c r="UH33" i="1"/>
  <c r="RX33" i="1"/>
  <c r="UC33" i="1"/>
  <c r="SL33" i="1"/>
  <c r="UG33" i="1"/>
  <c r="SK33" i="1"/>
  <c r="UF33" i="1"/>
  <c r="SJ33" i="1"/>
  <c r="UE33" i="1"/>
  <c r="SI33" i="1"/>
  <c r="UD33" i="1"/>
  <c r="SH33" i="1"/>
  <c r="PP33" i="1"/>
  <c r="SG33" i="1"/>
  <c r="PO33" i="1"/>
  <c r="UJ33" i="1"/>
  <c r="SF33" i="1"/>
  <c r="PN33" i="1"/>
  <c r="UV33" i="1"/>
  <c r="PM33" i="1"/>
  <c r="SD33" i="1"/>
  <c r="PL33" i="1"/>
  <c r="UU33" i="1"/>
  <c r="PK33" i="1"/>
  <c r="SC33" i="1"/>
  <c r="PJ33" i="1"/>
  <c r="UT33" i="1"/>
  <c r="PI33" i="1"/>
  <c r="SB33" i="1"/>
  <c r="QB33" i="1"/>
  <c r="UR33" i="1"/>
  <c r="PY33" i="1"/>
  <c r="SA33" i="1"/>
  <c r="PW33" i="1"/>
  <c r="UQ33" i="1"/>
  <c r="PV33" i="1"/>
  <c r="RZ33" i="1"/>
  <c r="PU33" i="1"/>
  <c r="UP33" i="1"/>
  <c r="PT33" i="1"/>
  <c r="KS33" i="1"/>
  <c r="RY33" i="1"/>
  <c r="PS33" i="1"/>
  <c r="IZ33" i="1"/>
  <c r="UO33" i="1"/>
  <c r="QA33" i="1"/>
  <c r="RW33" i="1"/>
  <c r="PZ33" i="1"/>
  <c r="KT33" i="1"/>
  <c r="UN33" i="1"/>
  <c r="PX33" i="1"/>
  <c r="KU33" i="1"/>
  <c r="RV33" i="1"/>
  <c r="PR33" i="1"/>
  <c r="UM33" i="1"/>
  <c r="PQ33" i="1"/>
  <c r="RU33" i="1"/>
  <c r="UK33" i="1"/>
  <c r="RT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107" i="1" s="1"/>
  <c r="CL5" i="1"/>
  <c r="CL107" i="1" s="1"/>
  <c r="CP5" i="1"/>
  <c r="E415" i="4" l="1"/>
  <c r="R415" i="4" s="1"/>
  <c r="CP22" i="1"/>
  <c r="CP107"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107" i="1" s="1"/>
  <c r="NW5" i="1"/>
  <c r="NW107" i="1" l="1"/>
  <c r="NW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O5" i="1"/>
  <c r="NW25" i="1" l="1"/>
  <c r="NW23" i="1"/>
  <c r="E417" i="4"/>
  <c r="R417" i="4" s="1"/>
  <c r="NO107" i="1"/>
  <c r="NO22" i="1"/>
  <c r="NO23" i="1" s="1"/>
  <c r="F418" i="4"/>
  <c r="P402" i="4"/>
  <c r="C403" i="4"/>
  <c r="I419" i="4"/>
  <c r="V419" i="4" s="1"/>
  <c r="H419" i="4"/>
  <c r="U419" i="4" s="1"/>
  <c r="G419" i="4"/>
  <c r="D419" i="4"/>
  <c r="Q419" i="4" s="1"/>
  <c r="F483" i="4"/>
  <c r="E483" i="4"/>
  <c r="D483" i="4"/>
  <c r="Q483" i="4" s="1"/>
  <c r="S402" i="4"/>
  <c r="B402" i="4"/>
  <c r="R348" i="8"/>
  <c r="Q348" i="8"/>
  <c r="E347" i="8"/>
  <c r="F347" i="8"/>
  <c r="A484" i="4"/>
  <c r="A420" i="4"/>
  <c r="JK25" i="1"/>
  <c r="NO46" i="1" l="1"/>
  <c r="NO47" i="1" s="1"/>
  <c r="NO55" i="1"/>
  <c r="NW46" i="1"/>
  <c r="NW47" i="1" s="1"/>
  <c r="NW55" i="1"/>
  <c r="NO90" i="1"/>
  <c r="NO96" i="1"/>
  <c r="NW90" i="1"/>
  <c r="NW96" i="1"/>
  <c r="NW79" i="1"/>
  <c r="NO79" i="1"/>
  <c r="NO74" i="1"/>
  <c r="NW74" i="1"/>
  <c r="NW94" i="1"/>
  <c r="NW87" i="1"/>
  <c r="NW89" i="1"/>
  <c r="NW83" i="1"/>
  <c r="NW81" i="1"/>
  <c r="NW91" i="1"/>
  <c r="NW97" i="1"/>
  <c r="NW95" i="1"/>
  <c r="NW92" i="1"/>
  <c r="NW86" i="1"/>
  <c r="NW82" i="1"/>
  <c r="NW85" i="1"/>
  <c r="NW80" i="1"/>
  <c r="NW84" i="1"/>
  <c r="NW88" i="1"/>
  <c r="NW78" i="1"/>
  <c r="NW93" i="1"/>
  <c r="NW98" i="1"/>
  <c r="NO98" i="1"/>
  <c r="NO94" i="1"/>
  <c r="NO85" i="1"/>
  <c r="NO84" i="1"/>
  <c r="NO86" i="1"/>
  <c r="NO80" i="1"/>
  <c r="NO81" i="1"/>
  <c r="NO97" i="1"/>
  <c r="NO91" i="1"/>
  <c r="NO92" i="1"/>
  <c r="NO95" i="1"/>
  <c r="NO87" i="1"/>
  <c r="NO89" i="1"/>
  <c r="NO83" i="1"/>
  <c r="NO78" i="1"/>
  <c r="NO93" i="1"/>
  <c r="NO88" i="1"/>
  <c r="NO82" i="1"/>
  <c r="NO102" i="1"/>
  <c r="NO64" i="1"/>
  <c r="NW102" i="1"/>
  <c r="NW64" i="1"/>
  <c r="NO76" i="1"/>
  <c r="NO73" i="1"/>
  <c r="NO75" i="1"/>
  <c r="NO77" i="1"/>
  <c r="NW73" i="1"/>
  <c r="NW76" i="1"/>
  <c r="NW75" i="1"/>
  <c r="NW77" i="1"/>
  <c r="NW71" i="1"/>
  <c r="NW69" i="1"/>
  <c r="NW72" i="1"/>
  <c r="NW70" i="1"/>
  <c r="NW68" i="1"/>
  <c r="NO71" i="1"/>
  <c r="NO69" i="1"/>
  <c r="NO70" i="1"/>
  <c r="NO72" i="1"/>
  <c r="NO68" i="1"/>
  <c r="NO65" i="1"/>
  <c r="NO66" i="1"/>
  <c r="NW66" i="1"/>
  <c r="NW65" i="1"/>
  <c r="NO63" i="1"/>
  <c r="NO67" i="1"/>
  <c r="NW63" i="1"/>
  <c r="NW67" i="1"/>
  <c r="NO54" i="1"/>
  <c r="NO59" i="1"/>
  <c r="NW54" i="1"/>
  <c r="NW59"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O25" i="1"/>
  <c r="NO50" i="1" l="1"/>
  <c r="NO49" i="1"/>
  <c r="NO48" i="1"/>
  <c r="NW50" i="1"/>
  <c r="NW49" i="1"/>
  <c r="NW48" i="1"/>
  <c r="E419" i="4"/>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107" i="1" s="1"/>
  <c r="BS5" i="1"/>
  <c r="BS107" i="1" s="1"/>
  <c r="BQ5" i="1"/>
  <c r="BQ107" i="1" s="1"/>
  <c r="BM5" i="1"/>
  <c r="BM107"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107"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107"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107" i="1" s="1"/>
  <c r="CZ5" i="1"/>
  <c r="CZ107"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C5" i="1"/>
  <c r="VC107"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C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107" i="1" s="1"/>
  <c r="EE5" i="1"/>
  <c r="EE107"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107" i="1" s="1"/>
  <c r="BR5" i="1"/>
  <c r="BR107" i="1" s="1"/>
  <c r="BV5" i="1"/>
  <c r="BV107" i="1" s="1"/>
  <c r="BN5" i="1"/>
  <c r="BN107" i="1" s="1"/>
  <c r="MO25" i="1"/>
  <c r="MN25" i="1"/>
  <c r="A25" i="1"/>
  <c r="B29" i="1" l="1"/>
  <c r="NK29" i="1" s="1"/>
  <c r="B28" i="1"/>
  <c r="NK28" i="1" s="1"/>
  <c r="B460" i="4"/>
  <c r="C461" i="4"/>
  <c r="P461" i="4" s="1"/>
  <c r="H524" i="4"/>
  <c r="I525" i="4"/>
  <c r="G475" i="4"/>
  <c r="P446" i="4"/>
  <c r="C447" i="4"/>
  <c r="F527" i="4"/>
  <c r="E527" i="4"/>
  <c r="D527" i="4"/>
  <c r="Q527" i="4" s="1"/>
  <c r="U462" i="4"/>
  <c r="V463" i="4"/>
  <c r="S446" i="4"/>
  <c r="B446" i="4"/>
  <c r="B38" i="1"/>
  <c r="R496" i="4"/>
  <c r="R499" i="4"/>
  <c r="R493" i="4"/>
  <c r="A528" i="4"/>
  <c r="R490" i="4"/>
  <c r="B32" i="1"/>
  <c r="NK32" i="1" s="1"/>
  <c r="B27" i="1"/>
  <c r="NK27" i="1" s="1"/>
  <c r="B26" i="1"/>
  <c r="NK26" i="1" s="1"/>
  <c r="BT22" i="1"/>
  <c r="BR22" i="1"/>
  <c r="BV22" i="1"/>
  <c r="BN22" i="1"/>
  <c r="BN23" i="1" s="1"/>
  <c r="BN46" i="1" l="1"/>
  <c r="BN47" i="1" s="1"/>
  <c r="BN55" i="1"/>
  <c r="BN90" i="1"/>
  <c r="BN96" i="1"/>
  <c r="BN79" i="1"/>
  <c r="BN74" i="1"/>
  <c r="NK34" i="1"/>
  <c r="NK33" i="1"/>
  <c r="BN95" i="1"/>
  <c r="BN88" i="1"/>
  <c r="BN98" i="1"/>
  <c r="BN97" i="1"/>
  <c r="BN78" i="1"/>
  <c r="BN91" i="1"/>
  <c r="BN94" i="1"/>
  <c r="BN92" i="1"/>
  <c r="BN81" i="1"/>
  <c r="BN83" i="1"/>
  <c r="BN80" i="1"/>
  <c r="BN82" i="1"/>
  <c r="BN85" i="1"/>
  <c r="BN86" i="1"/>
  <c r="BN87" i="1"/>
  <c r="BN89" i="1"/>
  <c r="BN84" i="1"/>
  <c r="BN93" i="1"/>
  <c r="NJ38" i="1"/>
  <c r="NJ41" i="1" s="1"/>
  <c r="NK38" i="1"/>
  <c r="LN27" i="1"/>
  <c r="NJ27" i="1"/>
  <c r="LN32" i="1"/>
  <c r="LN34" i="1" s="1"/>
  <c r="NJ32" i="1"/>
  <c r="LN28" i="1"/>
  <c r="NJ28" i="1"/>
  <c r="LN26" i="1"/>
  <c r="NJ26" i="1"/>
  <c r="LN29" i="1"/>
  <c r="NJ29" i="1"/>
  <c r="BN102" i="1"/>
  <c r="BN64" i="1"/>
  <c r="BN76" i="1"/>
  <c r="BN75" i="1"/>
  <c r="BN77" i="1"/>
  <c r="BN73" i="1"/>
  <c r="BN72" i="1"/>
  <c r="BN68" i="1"/>
  <c r="BN69" i="1"/>
  <c r="BN70" i="1"/>
  <c r="BN71" i="1"/>
  <c r="BN65" i="1"/>
  <c r="BN66" i="1"/>
  <c r="BN63" i="1"/>
  <c r="BN67" i="1"/>
  <c r="NM32" i="1"/>
  <c r="NM34" i="1" s="1"/>
  <c r="NL32" i="1"/>
  <c r="NM27" i="1"/>
  <c r="NL27" i="1"/>
  <c r="NM28" i="1"/>
  <c r="NL28" i="1"/>
  <c r="BN54" i="1"/>
  <c r="BN59" i="1"/>
  <c r="NM26" i="1"/>
  <c r="NL26" i="1"/>
  <c r="NM38" i="1"/>
  <c r="NM39" i="1" s="1"/>
  <c r="NL38" i="1"/>
  <c r="NM29" i="1"/>
  <c r="NL29" i="1"/>
  <c r="KL27" i="1"/>
  <c r="NE27" i="1"/>
  <c r="NN27" i="1"/>
  <c r="NF27" i="1"/>
  <c r="NI27" i="1"/>
  <c r="NH27" i="1"/>
  <c r="NG27" i="1"/>
  <c r="NN32" i="1"/>
  <c r="NI32" i="1"/>
  <c r="NH32" i="1"/>
  <c r="NG32" i="1"/>
  <c r="NE32" i="1"/>
  <c r="NF32" i="1"/>
  <c r="NI28" i="1"/>
  <c r="NN28" i="1"/>
  <c r="NH28" i="1"/>
  <c r="NG28" i="1"/>
  <c r="NE28" i="1"/>
  <c r="NF28" i="1"/>
  <c r="NH26" i="1"/>
  <c r="NG26" i="1"/>
  <c r="NE26" i="1"/>
  <c r="NF26" i="1"/>
  <c r="NN26" i="1"/>
  <c r="NI26" i="1"/>
  <c r="JH38" i="1"/>
  <c r="JH41" i="1" s="1"/>
  <c r="NE38" i="1"/>
  <c r="NH38" i="1"/>
  <c r="NG38" i="1"/>
  <c r="NN38" i="1"/>
  <c r="NF38" i="1"/>
  <c r="NI38" i="1"/>
  <c r="NG29" i="1"/>
  <c r="NN29" i="1"/>
  <c r="NF29" i="1"/>
  <c r="NI29" i="1"/>
  <c r="NE29" i="1"/>
  <c r="NH29" i="1"/>
  <c r="D32" i="1"/>
  <c r="D33" i="1" s="1"/>
  <c r="NU32" i="1"/>
  <c r="NQ32" i="1"/>
  <c r="NT32" i="1"/>
  <c r="NV32" i="1"/>
  <c r="NS32" i="1"/>
  <c r="NP32" i="1"/>
  <c r="NR32" i="1"/>
  <c r="NW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UB28" i="1"/>
  <c r="UA28" i="1"/>
  <c r="TZ28" i="1"/>
  <c r="TW28" i="1"/>
  <c r="TY28" i="1"/>
  <c r="TX28" i="1"/>
  <c r="RR28" i="1"/>
  <c r="RQ28" i="1"/>
  <c r="RP28" i="1"/>
  <c r="RO28" i="1"/>
  <c r="RN28" i="1"/>
  <c r="RM28" i="1"/>
  <c r="PD28" i="1"/>
  <c r="PH28" i="1"/>
  <c r="PG28" i="1"/>
  <c r="PF28" i="1"/>
  <c r="PE28" i="1"/>
  <c r="OD28" i="1"/>
  <c r="UB26" i="1"/>
  <c r="UA26" i="1"/>
  <c r="TZ26" i="1"/>
  <c r="TY26" i="1"/>
  <c r="TX26" i="1"/>
  <c r="TW26" i="1"/>
  <c r="RN26" i="1"/>
  <c r="RM26" i="1"/>
  <c r="RQ26" i="1"/>
  <c r="RR26" i="1"/>
  <c r="RP26" i="1"/>
  <c r="RO26" i="1"/>
  <c r="PH26" i="1"/>
  <c r="PG26" i="1"/>
  <c r="PF26" i="1"/>
  <c r="PE26" i="1"/>
  <c r="PD26" i="1"/>
  <c r="OD26" i="1"/>
  <c r="UB29" i="1"/>
  <c r="UA29" i="1"/>
  <c r="TZ29" i="1"/>
  <c r="TY29" i="1"/>
  <c r="TX29" i="1"/>
  <c r="TW29" i="1"/>
  <c r="RR29" i="1"/>
  <c r="RQ29" i="1"/>
  <c r="RP29" i="1"/>
  <c r="RO29" i="1"/>
  <c r="RM29" i="1"/>
  <c r="RN29" i="1"/>
  <c r="PH29" i="1"/>
  <c r="PG29" i="1"/>
  <c r="PF29" i="1"/>
  <c r="PE29" i="1"/>
  <c r="PD29" i="1"/>
  <c r="OD29" i="1"/>
  <c r="UB38" i="1"/>
  <c r="UA38" i="1"/>
  <c r="TZ38" i="1"/>
  <c r="TY38" i="1"/>
  <c r="TX38" i="1"/>
  <c r="TW38" i="1"/>
  <c r="RN38" i="1"/>
  <c r="RM38" i="1"/>
  <c r="RQ38" i="1"/>
  <c r="RR38" i="1"/>
  <c r="RP38" i="1"/>
  <c r="RO38" i="1"/>
  <c r="PH38" i="1"/>
  <c r="PG38" i="1"/>
  <c r="PF38" i="1"/>
  <c r="PE38" i="1"/>
  <c r="PD38" i="1"/>
  <c r="OD38" i="1"/>
  <c r="UA27" i="1"/>
  <c r="TZ27" i="1"/>
  <c r="TY27" i="1"/>
  <c r="UB27" i="1"/>
  <c r="TX27" i="1"/>
  <c r="TW27" i="1"/>
  <c r="RR27" i="1"/>
  <c r="RQ27" i="1"/>
  <c r="RP27" i="1"/>
  <c r="RO27" i="1"/>
  <c r="RN27" i="1"/>
  <c r="RM27" i="1"/>
  <c r="PH27" i="1"/>
  <c r="PG27" i="1"/>
  <c r="PF27" i="1"/>
  <c r="PD27" i="1"/>
  <c r="PE27" i="1"/>
  <c r="OD27" i="1"/>
  <c r="TB27" i="1"/>
  <c r="TA27" i="1"/>
  <c r="SZ27" i="1"/>
  <c r="SY27" i="1"/>
  <c r="SX27" i="1"/>
  <c r="SW27" i="1"/>
  <c r="QR27" i="1"/>
  <c r="QQ27" i="1"/>
  <c r="QP27" i="1"/>
  <c r="QO27" i="1"/>
  <c r="QN27" i="1"/>
  <c r="QM27" i="1"/>
  <c r="PC27" i="1"/>
  <c r="PA27" i="1"/>
  <c r="PB27" i="1"/>
  <c r="OZ27" i="1"/>
  <c r="OY27" i="1"/>
  <c r="OB27" i="1"/>
  <c r="TB26" i="1"/>
  <c r="TA26" i="1"/>
  <c r="SZ26" i="1"/>
  <c r="SY26" i="1"/>
  <c r="SX26" i="1"/>
  <c r="SW26" i="1"/>
  <c r="QQ26" i="1"/>
  <c r="QP26" i="1"/>
  <c r="QO26" i="1"/>
  <c r="QN26" i="1"/>
  <c r="QM26" i="1"/>
  <c r="QR26" i="1"/>
  <c r="PA26" i="1"/>
  <c r="OZ26" i="1"/>
  <c r="OY26" i="1"/>
  <c r="PC26" i="1"/>
  <c r="PB26" i="1"/>
  <c r="OB26" i="1"/>
  <c r="TB38" i="1"/>
  <c r="TA38" i="1"/>
  <c r="SZ38" i="1"/>
  <c r="SY38" i="1"/>
  <c r="SX38" i="1"/>
  <c r="SW38" i="1"/>
  <c r="QQ38" i="1"/>
  <c r="QP38" i="1"/>
  <c r="QO38" i="1"/>
  <c r="QN38" i="1"/>
  <c r="QM38" i="1"/>
  <c r="QR38" i="1"/>
  <c r="PB38" i="1"/>
  <c r="PA38" i="1"/>
  <c r="OZ38" i="1"/>
  <c r="OY38" i="1"/>
  <c r="PC38" i="1"/>
  <c r="OB38" i="1"/>
  <c r="TB28" i="1"/>
  <c r="TA28" i="1"/>
  <c r="SZ28" i="1"/>
  <c r="SY28" i="1"/>
  <c r="SX28" i="1"/>
  <c r="SW28" i="1"/>
  <c r="QQ28" i="1"/>
  <c r="QP28" i="1"/>
  <c r="QO28" i="1"/>
  <c r="QN28" i="1"/>
  <c r="QM28" i="1"/>
  <c r="QR28" i="1"/>
  <c r="PC28" i="1"/>
  <c r="PB28" i="1"/>
  <c r="PA28" i="1"/>
  <c r="OZ28" i="1"/>
  <c r="OY28" i="1"/>
  <c r="OB28" i="1"/>
  <c r="TB29" i="1"/>
  <c r="TA29" i="1"/>
  <c r="SZ29" i="1"/>
  <c r="SY29" i="1"/>
  <c r="SX29" i="1"/>
  <c r="SW29" i="1"/>
  <c r="QR29" i="1"/>
  <c r="QQ29" i="1"/>
  <c r="QP29" i="1"/>
  <c r="QO29" i="1"/>
  <c r="QN29" i="1"/>
  <c r="QM29" i="1"/>
  <c r="PC29" i="1"/>
  <c r="PB29" i="1"/>
  <c r="PA29" i="1"/>
  <c r="OZ29" i="1"/>
  <c r="OY29" i="1"/>
  <c r="OB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J38" i="1"/>
  <c r="OL38" i="1"/>
  <c r="SC38" i="1"/>
  <c r="OW38" i="1"/>
  <c r="OA38" i="1"/>
  <c r="QF38" i="1"/>
  <c r="PS38" i="1"/>
  <c r="PP38" i="1"/>
  <c r="QY38" i="1"/>
  <c r="OU38" i="1"/>
  <c r="SJ38" i="1"/>
  <c r="QD38" i="1"/>
  <c r="SN38" i="1"/>
  <c r="QB38" i="1"/>
  <c r="OX38" i="1"/>
  <c r="SL38" i="1"/>
  <c r="RC38" i="1"/>
  <c r="SE38" i="1"/>
  <c r="SH38" i="1"/>
  <c r="PT38" i="1"/>
  <c r="PZ38" i="1"/>
  <c r="RI38" i="1"/>
  <c r="SR38" i="1"/>
  <c r="PJ38" i="1"/>
  <c r="SF38" i="1"/>
  <c r="SG38" i="1"/>
  <c r="RA38" i="1"/>
  <c r="PI38" i="1"/>
  <c r="QT38" i="1"/>
  <c r="RS38" i="1"/>
  <c r="PX38" i="1"/>
  <c r="QJ38" i="1"/>
  <c r="RE38" i="1"/>
  <c r="PM38" i="1"/>
  <c r="RW38" i="1"/>
  <c r="OO38" i="1"/>
  <c r="SB38" i="1"/>
  <c r="RT38" i="1"/>
  <c r="RV38" i="1"/>
  <c r="RD38" i="1"/>
  <c r="QU38" i="1"/>
  <c r="RZ38" i="1"/>
  <c r="PR38" i="1"/>
  <c r="OQ38" i="1"/>
  <c r="QX38" i="1"/>
  <c r="ON38" i="1"/>
  <c r="RH38" i="1"/>
  <c r="SQ38" i="1"/>
  <c r="RL38" i="1"/>
  <c r="OK38" i="1"/>
  <c r="QW38" i="1"/>
  <c r="QE38" i="1"/>
  <c r="OR38" i="1"/>
  <c r="PV38" i="1"/>
  <c r="PW38" i="1"/>
  <c r="QC38" i="1"/>
  <c r="OE38" i="1"/>
  <c r="QH38" i="1"/>
  <c r="SI38" i="1"/>
  <c r="RF38" i="1"/>
  <c r="SK38" i="1"/>
  <c r="QA38" i="1"/>
  <c r="OV38" i="1"/>
  <c r="OG38" i="1"/>
  <c r="SA38" i="1"/>
  <c r="QS38" i="1"/>
  <c r="OM38" i="1"/>
  <c r="OC38" i="1"/>
  <c r="PQ38" i="1"/>
  <c r="OH38" i="1"/>
  <c r="PL38" i="1"/>
  <c r="PN38" i="1"/>
  <c r="PU38" i="1"/>
  <c r="QK38" i="1"/>
  <c r="SP38" i="1"/>
  <c r="OP38" i="1"/>
  <c r="RJ38" i="1"/>
  <c r="RB38" i="1"/>
  <c r="RY38" i="1"/>
  <c r="QZ38" i="1"/>
  <c r="PK38" i="1"/>
  <c r="PO38" i="1"/>
  <c r="RX38" i="1"/>
  <c r="SD38" i="1"/>
  <c r="OS38" i="1"/>
  <c r="OI38" i="1"/>
  <c r="RG38" i="1"/>
  <c r="PY38" i="1"/>
  <c r="NZ38" i="1"/>
  <c r="SM38" i="1"/>
  <c r="QL38" i="1"/>
  <c r="SO38" i="1"/>
  <c r="QG38" i="1"/>
  <c r="OT38" i="1"/>
  <c r="RK38" i="1"/>
  <c r="QV38" i="1"/>
  <c r="RU38" i="1"/>
  <c r="OF38" i="1"/>
  <c r="VB27" i="1"/>
  <c r="VA27" i="1"/>
  <c r="SR27" i="1"/>
  <c r="SQ27" i="1"/>
  <c r="QH27" i="1"/>
  <c r="QG27" i="1"/>
  <c r="VB38" i="1"/>
  <c r="VA38" i="1"/>
  <c r="VB26" i="1"/>
  <c r="VA26" i="1"/>
  <c r="SR26" i="1"/>
  <c r="SQ26" i="1"/>
  <c r="QH26" i="1"/>
  <c r="QG26" i="1"/>
  <c r="VB28" i="1"/>
  <c r="VA28" i="1"/>
  <c r="SR28" i="1"/>
  <c r="SQ28" i="1"/>
  <c r="QH28" i="1"/>
  <c r="QG28" i="1"/>
  <c r="VB29" i="1"/>
  <c r="VA29" i="1"/>
  <c r="SR29" i="1"/>
  <c r="SQ29" i="1"/>
  <c r="QH29" i="1"/>
  <c r="QG29" i="1"/>
  <c r="UZ28" i="1"/>
  <c r="UY28" i="1"/>
  <c r="UX28" i="1"/>
  <c r="UW28" i="1"/>
  <c r="SP28" i="1"/>
  <c r="SO28" i="1"/>
  <c r="SN28" i="1"/>
  <c r="SM28" i="1"/>
  <c r="QF28" i="1"/>
  <c r="QE28" i="1"/>
  <c r="QD28" i="1"/>
  <c r="QC28" i="1"/>
  <c r="UX29" i="1"/>
  <c r="UW29" i="1"/>
  <c r="UZ29" i="1"/>
  <c r="UY29" i="1"/>
  <c r="SP29" i="1"/>
  <c r="SO29" i="1"/>
  <c r="SN29" i="1"/>
  <c r="SM29" i="1"/>
  <c r="QF29" i="1"/>
  <c r="QE29" i="1"/>
  <c r="QD29" i="1"/>
  <c r="QC29" i="1"/>
  <c r="UZ26" i="1"/>
  <c r="UY26" i="1"/>
  <c r="UX26" i="1"/>
  <c r="UW26" i="1"/>
  <c r="SP26" i="1"/>
  <c r="SO26" i="1"/>
  <c r="SN26" i="1"/>
  <c r="SM26" i="1"/>
  <c r="QF26" i="1"/>
  <c r="QE26" i="1"/>
  <c r="QD26" i="1"/>
  <c r="QC26" i="1"/>
  <c r="UZ38" i="1"/>
  <c r="UY38" i="1"/>
  <c r="UX38" i="1"/>
  <c r="UW38" i="1"/>
  <c r="UZ27" i="1"/>
  <c r="UY27" i="1"/>
  <c r="UX27" i="1"/>
  <c r="UW27" i="1"/>
  <c r="SP27" i="1"/>
  <c r="SO27" i="1"/>
  <c r="SN27" i="1"/>
  <c r="SM27" i="1"/>
  <c r="QF27" i="1"/>
  <c r="QE27" i="1"/>
  <c r="QD27" i="1"/>
  <c r="QC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S28" i="1"/>
  <c r="UP28" i="1"/>
  <c r="UE28" i="1"/>
  <c r="TG28" i="1"/>
  <c r="TD28" i="1"/>
  <c r="RI28" i="1"/>
  <c r="RF28" i="1"/>
  <c r="PQ28" i="1"/>
  <c r="PN28" i="1"/>
  <c r="OP28" i="1"/>
  <c r="QK28" i="1"/>
  <c r="SC28" i="1"/>
  <c r="TU28" i="1"/>
  <c r="SD28" i="1"/>
  <c r="QL28" i="1"/>
  <c r="OQ28" i="1"/>
  <c r="SE28" i="1"/>
  <c r="TV28" i="1"/>
  <c r="QS28" i="1"/>
  <c r="UC28" i="1"/>
  <c r="OO28" i="1"/>
  <c r="UF28" i="1"/>
  <c r="OV28" i="1"/>
  <c r="OC28" i="1"/>
  <c r="TL28" i="1"/>
  <c r="PT28" i="1"/>
  <c r="PO28" i="1"/>
  <c r="RA28" i="1"/>
  <c r="UM28" i="1"/>
  <c r="UO28" i="1"/>
  <c r="RL28" i="1"/>
  <c r="OW28" i="1"/>
  <c r="TJ28" i="1"/>
  <c r="QX28" i="1"/>
  <c r="UV28" i="1"/>
  <c r="OR28" i="1"/>
  <c r="OI28" i="1"/>
  <c r="PL28" i="1"/>
  <c r="TF28" i="1"/>
  <c r="PY28" i="1"/>
  <c r="QY28" i="1"/>
  <c r="RW28" i="1"/>
  <c r="SJ28" i="1"/>
  <c r="TO28" i="1"/>
  <c r="QT28" i="1"/>
  <c r="RD28" i="1"/>
  <c r="OG28" i="1"/>
  <c r="UK28" i="1"/>
  <c r="PW28" i="1"/>
  <c r="OX28" i="1"/>
  <c r="OS28" i="1"/>
  <c r="RU28" i="1"/>
  <c r="UH28" i="1"/>
  <c r="SV28" i="1"/>
  <c r="OT28" i="1"/>
  <c r="TM28" i="1"/>
  <c r="SF28" i="1"/>
  <c r="OE28" i="1"/>
  <c r="OM28" i="1"/>
  <c r="UI28" i="1"/>
  <c r="PS28" i="1"/>
  <c r="TS28" i="1"/>
  <c r="UN28" i="1"/>
  <c r="RK28" i="1"/>
  <c r="OH28" i="1"/>
  <c r="ON28" i="1"/>
  <c r="TI28" i="1"/>
  <c r="PX28" i="1"/>
  <c r="QJ28" i="1"/>
  <c r="QZ28" i="1"/>
  <c r="UU28" i="1"/>
  <c r="RV28" i="1"/>
  <c r="SB28" i="1"/>
  <c r="TE28" i="1"/>
  <c r="TN28" i="1"/>
  <c r="TT28" i="1"/>
  <c r="SL28" i="1"/>
  <c r="PJ28" i="1"/>
  <c r="SU28" i="1"/>
  <c r="PM28" i="1"/>
  <c r="PU28" i="1"/>
  <c r="UJ28" i="1"/>
  <c r="RS28" i="1"/>
  <c r="RG28" i="1"/>
  <c r="TK28" i="1"/>
  <c r="OU28" i="1"/>
  <c r="PI28" i="1"/>
  <c r="RE28" i="1"/>
  <c r="RH28" i="1"/>
  <c r="RB28" i="1"/>
  <c r="OJ28" i="1"/>
  <c r="QW28" i="1"/>
  <c r="TC28" i="1"/>
  <c r="PZ28" i="1"/>
  <c r="RX28" i="1"/>
  <c r="UQ28" i="1"/>
  <c r="ST28" i="1"/>
  <c r="QU28" i="1"/>
  <c r="TP28" i="1"/>
  <c r="PP28" i="1"/>
  <c r="SI28" i="1"/>
  <c r="QV28" i="1"/>
  <c r="SG28" i="1"/>
  <c r="SA28" i="1"/>
  <c r="UR28" i="1"/>
  <c r="UL28" i="1"/>
  <c r="SH28" i="1"/>
  <c r="NZ28" i="1"/>
  <c r="PR28" i="1"/>
  <c r="OF28" i="1"/>
  <c r="UG28" i="1"/>
  <c r="RJ28" i="1"/>
  <c r="PV28" i="1"/>
  <c r="PK28" i="1"/>
  <c r="TH28" i="1"/>
  <c r="RT28" i="1"/>
  <c r="UT28" i="1"/>
  <c r="UD28" i="1"/>
  <c r="RC28" i="1"/>
  <c r="SK28" i="1"/>
  <c r="OA28" i="1"/>
  <c r="OL28" i="1"/>
  <c r="OK28" i="1"/>
  <c r="TQ28" i="1"/>
  <c r="QA28" i="1"/>
  <c r="RY28" i="1"/>
  <c r="TR28" i="1"/>
  <c r="RZ28" i="1"/>
  <c r="QB28" i="1"/>
  <c r="JG29" i="1"/>
  <c r="UP29" i="1"/>
  <c r="TV29" i="1"/>
  <c r="TU29" i="1"/>
  <c r="TG29" i="1"/>
  <c r="TD29" i="1"/>
  <c r="SD29" i="1"/>
  <c r="SC29" i="1"/>
  <c r="RI29" i="1"/>
  <c r="RF29" i="1"/>
  <c r="QL29" i="1"/>
  <c r="QK29" i="1"/>
  <c r="PQ29" i="1"/>
  <c r="PN29" i="1"/>
  <c r="OP29" i="1"/>
  <c r="OO29" i="1"/>
  <c r="US29" i="1"/>
  <c r="OG29" i="1"/>
  <c r="UU29" i="1"/>
  <c r="PZ29" i="1"/>
  <c r="QJ29" i="1"/>
  <c r="TN29" i="1"/>
  <c r="OH29" i="1"/>
  <c r="RL29" i="1"/>
  <c r="OI29" i="1"/>
  <c r="RS29" i="1"/>
  <c r="OM29" i="1"/>
  <c r="UV29" i="1"/>
  <c r="SA29" i="1"/>
  <c r="TS29" i="1"/>
  <c r="RV29" i="1"/>
  <c r="OC29" i="1"/>
  <c r="RW29" i="1"/>
  <c r="ON29" i="1"/>
  <c r="RX29" i="1"/>
  <c r="OE29" i="1"/>
  <c r="OJ29" i="1"/>
  <c r="TT29" i="1"/>
  <c r="OF29" i="1"/>
  <c r="SB29" i="1"/>
  <c r="TP29" i="1"/>
  <c r="PV29" i="1"/>
  <c r="RT29" i="1"/>
  <c r="RK29" i="1"/>
  <c r="TL29" i="1"/>
  <c r="TO29" i="1"/>
  <c r="PW29" i="1"/>
  <c r="PR29" i="1"/>
  <c r="RU29" i="1"/>
  <c r="PS29" i="1"/>
  <c r="TM29" i="1"/>
  <c r="PT29" i="1"/>
  <c r="PU29" i="1"/>
  <c r="TH29" i="1"/>
  <c r="NZ29" i="1"/>
  <c r="TI29" i="1"/>
  <c r="RJ29" i="1"/>
  <c r="PX29" i="1"/>
  <c r="UT29" i="1"/>
  <c r="TJ29" i="1"/>
  <c r="PY29" i="1"/>
  <c r="TK29" i="1"/>
  <c r="OA29" i="1"/>
  <c r="UE29" i="1"/>
  <c r="PO29" i="1"/>
  <c r="RA29" i="1"/>
  <c r="UM29" i="1"/>
  <c r="UO29" i="1"/>
  <c r="OW29" i="1"/>
  <c r="OT29" i="1"/>
  <c r="QX29" i="1"/>
  <c r="PL29" i="1"/>
  <c r="TF29" i="1"/>
  <c r="QY29" i="1"/>
  <c r="QV29" i="1"/>
  <c r="SJ29" i="1"/>
  <c r="OR29" i="1"/>
  <c r="RD29" i="1"/>
  <c r="SH29" i="1"/>
  <c r="UK29" i="1"/>
  <c r="OX29" i="1"/>
  <c r="UH29" i="1"/>
  <c r="SV29" i="1"/>
  <c r="QT29" i="1"/>
  <c r="UF29" i="1"/>
  <c r="PP29" i="1"/>
  <c r="RB29" i="1"/>
  <c r="UN29" i="1"/>
  <c r="OS29" i="1"/>
  <c r="QZ29" i="1"/>
  <c r="TE29" i="1"/>
  <c r="QU29" i="1"/>
  <c r="UI29" i="1"/>
  <c r="SL29" i="1"/>
  <c r="PJ29" i="1"/>
  <c r="SG29" i="1"/>
  <c r="PM29" i="1"/>
  <c r="UJ29" i="1"/>
  <c r="RG29" i="1"/>
  <c r="OU29" i="1"/>
  <c r="PI29" i="1"/>
  <c r="RE29" i="1"/>
  <c r="RH29" i="1"/>
  <c r="QW29" i="1"/>
  <c r="TC29" i="1"/>
  <c r="UQ29" i="1"/>
  <c r="ST29" i="1"/>
  <c r="SI29" i="1"/>
  <c r="UR29" i="1"/>
  <c r="UL29" i="1"/>
  <c r="UG29" i="1"/>
  <c r="PK29" i="1"/>
  <c r="OQ29" i="1"/>
  <c r="QS29" i="1"/>
  <c r="SF29" i="1"/>
  <c r="SE29" i="1"/>
  <c r="OV29" i="1"/>
  <c r="RC29" i="1"/>
  <c r="UC29" i="1"/>
  <c r="SK29" i="1"/>
  <c r="UD29" i="1"/>
  <c r="SU29" i="1"/>
  <c r="OL29" i="1"/>
  <c r="OK29" i="1"/>
  <c r="TQ29" i="1"/>
  <c r="QA29" i="1"/>
  <c r="RY29" i="1"/>
  <c r="TR29" i="1"/>
  <c r="RZ29" i="1"/>
  <c r="QB29" i="1"/>
  <c r="JG26" i="1"/>
  <c r="US26" i="1"/>
  <c r="UP26" i="1"/>
  <c r="UN26" i="1"/>
  <c r="TL26" i="1"/>
  <c r="TK26" i="1"/>
  <c r="TG26" i="1"/>
  <c r="TD26" i="1"/>
  <c r="RT26" i="1"/>
  <c r="RS26" i="1"/>
  <c r="RI26" i="1"/>
  <c r="RF26" i="1"/>
  <c r="PV26" i="1"/>
  <c r="PU26" i="1"/>
  <c r="PQ26" i="1"/>
  <c r="PN26" i="1"/>
  <c r="PL26" i="1"/>
  <c r="PK26" i="1"/>
  <c r="OF26" i="1"/>
  <c r="OE26" i="1"/>
  <c r="UR26" i="1"/>
  <c r="RA26" i="1"/>
  <c r="TC26" i="1"/>
  <c r="TI26" i="1"/>
  <c r="RW26" i="1"/>
  <c r="UC26" i="1"/>
  <c r="OW26" i="1"/>
  <c r="UU26" i="1"/>
  <c r="TO26" i="1"/>
  <c r="OT26" i="1"/>
  <c r="QX26" i="1"/>
  <c r="OC26" i="1"/>
  <c r="PT26" i="1"/>
  <c r="PO26" i="1"/>
  <c r="UO26" i="1"/>
  <c r="RL26" i="1"/>
  <c r="QY26" i="1"/>
  <c r="QV26" i="1"/>
  <c r="TJ26" i="1"/>
  <c r="OM26" i="1"/>
  <c r="OO26" i="1"/>
  <c r="SJ26" i="1"/>
  <c r="UV26" i="1"/>
  <c r="OJ26" i="1"/>
  <c r="QK26" i="1"/>
  <c r="OR26" i="1"/>
  <c r="PZ26" i="1"/>
  <c r="SA26" i="1"/>
  <c r="SC26" i="1"/>
  <c r="SH26" i="1"/>
  <c r="UK26" i="1"/>
  <c r="TF26" i="1"/>
  <c r="RX26" i="1"/>
  <c r="TS26" i="1"/>
  <c r="TU26" i="1"/>
  <c r="OX26" i="1"/>
  <c r="RC26" i="1"/>
  <c r="TP26" i="1"/>
  <c r="UH26" i="1"/>
  <c r="RD26" i="1"/>
  <c r="QT26" i="1"/>
  <c r="UF26" i="1"/>
  <c r="RB26" i="1"/>
  <c r="OG26" i="1"/>
  <c r="PJ26" i="1"/>
  <c r="SK26" i="1"/>
  <c r="SU26" i="1"/>
  <c r="PW26" i="1"/>
  <c r="OS26" i="1"/>
  <c r="UT26" i="1"/>
  <c r="TV26" i="1"/>
  <c r="QZ26" i="1"/>
  <c r="OA26" i="1"/>
  <c r="PS26" i="1"/>
  <c r="QU26" i="1"/>
  <c r="RK26" i="1"/>
  <c r="SL26" i="1"/>
  <c r="RU26" i="1"/>
  <c r="TM26" i="1"/>
  <c r="SG26" i="1"/>
  <c r="TE26" i="1"/>
  <c r="UJ26" i="1"/>
  <c r="UE26" i="1"/>
  <c r="OQ26" i="1"/>
  <c r="TH26" i="1"/>
  <c r="OU26" i="1"/>
  <c r="PI26" i="1"/>
  <c r="PM26" i="1"/>
  <c r="QS26" i="1"/>
  <c r="OH26" i="1"/>
  <c r="SE26" i="1"/>
  <c r="RG26" i="1"/>
  <c r="PX26" i="1"/>
  <c r="RV26" i="1"/>
  <c r="QW26" i="1"/>
  <c r="RE26" i="1"/>
  <c r="TN26" i="1"/>
  <c r="ON26" i="1"/>
  <c r="RH26" i="1"/>
  <c r="ST26" i="1"/>
  <c r="QJ26" i="1"/>
  <c r="SB26" i="1"/>
  <c r="SI26" i="1"/>
  <c r="TT26" i="1"/>
  <c r="SV26" i="1"/>
  <c r="UQ26" i="1"/>
  <c r="UL26" i="1"/>
  <c r="OI26" i="1"/>
  <c r="PY26" i="1"/>
  <c r="PP26" i="1"/>
  <c r="UG26" i="1"/>
  <c r="SD26" i="1"/>
  <c r="UM26" i="1"/>
  <c r="SF26" i="1"/>
  <c r="OV26" i="1"/>
  <c r="NZ26" i="1"/>
  <c r="UD26" i="1"/>
  <c r="PR26" i="1"/>
  <c r="OP26" i="1"/>
  <c r="UI26" i="1"/>
  <c r="RJ26" i="1"/>
  <c r="QL26" i="1"/>
  <c r="RZ26" i="1"/>
  <c r="OL26" i="1"/>
  <c r="OK26" i="1"/>
  <c r="QA26" i="1"/>
  <c r="RY26" i="1"/>
  <c r="TR26" i="1"/>
  <c r="TQ26" i="1"/>
  <c r="QB26" i="1"/>
  <c r="JG27" i="1"/>
  <c r="US27" i="1"/>
  <c r="UP27" i="1"/>
  <c r="UI27" i="1"/>
  <c r="TG27" i="1"/>
  <c r="TD27" i="1"/>
  <c r="SK27" i="1"/>
  <c r="RI27" i="1"/>
  <c r="RF27" i="1"/>
  <c r="PQ27" i="1"/>
  <c r="PN27" i="1"/>
  <c r="SL27" i="1"/>
  <c r="QZ27" i="1"/>
  <c r="SU27" i="1"/>
  <c r="OT27" i="1"/>
  <c r="QX27" i="1"/>
  <c r="OM27" i="1"/>
  <c r="OP27" i="1"/>
  <c r="OE27" i="1"/>
  <c r="QL27" i="1"/>
  <c r="PO27" i="1"/>
  <c r="RA27" i="1"/>
  <c r="UM27" i="1"/>
  <c r="UO27" i="1"/>
  <c r="PU27" i="1"/>
  <c r="SA27" i="1"/>
  <c r="SD27" i="1"/>
  <c r="OW27" i="1"/>
  <c r="QV27" i="1"/>
  <c r="UJ27" i="1"/>
  <c r="RS27" i="1"/>
  <c r="TS27" i="1"/>
  <c r="TV27" i="1"/>
  <c r="SJ27" i="1"/>
  <c r="TK27" i="1"/>
  <c r="OR27" i="1"/>
  <c r="SH27" i="1"/>
  <c r="PL27" i="1"/>
  <c r="TF27" i="1"/>
  <c r="NZ27" i="1"/>
  <c r="QY27" i="1"/>
  <c r="PR27" i="1"/>
  <c r="UH27" i="1"/>
  <c r="RJ27" i="1"/>
  <c r="OI27" i="1"/>
  <c r="OQ27" i="1"/>
  <c r="QT27" i="1"/>
  <c r="UF27" i="1"/>
  <c r="RD27" i="1"/>
  <c r="TH27" i="1"/>
  <c r="OF27" i="1"/>
  <c r="PY27" i="1"/>
  <c r="QS27" i="1"/>
  <c r="UK27" i="1"/>
  <c r="UT27" i="1"/>
  <c r="PV27" i="1"/>
  <c r="RW27" i="1"/>
  <c r="SE27" i="1"/>
  <c r="OX27" i="1"/>
  <c r="RT27" i="1"/>
  <c r="TO27" i="1"/>
  <c r="UC27" i="1"/>
  <c r="OU27" i="1"/>
  <c r="SV27" i="1"/>
  <c r="TL27" i="1"/>
  <c r="ON27" i="1"/>
  <c r="QU27" i="1"/>
  <c r="UN27" i="1"/>
  <c r="OH27" i="1"/>
  <c r="SG27" i="1"/>
  <c r="TE27" i="1"/>
  <c r="PX27" i="1"/>
  <c r="OA27" i="1"/>
  <c r="RV27" i="1"/>
  <c r="PS27" i="1"/>
  <c r="TN27" i="1"/>
  <c r="PJ27" i="1"/>
  <c r="UE27" i="1"/>
  <c r="RK27" i="1"/>
  <c r="PM27" i="1"/>
  <c r="TI27" i="1"/>
  <c r="UU27" i="1"/>
  <c r="RG27" i="1"/>
  <c r="QJ27" i="1"/>
  <c r="QW27" i="1"/>
  <c r="PI27" i="1"/>
  <c r="RE27" i="1"/>
  <c r="SB27" i="1"/>
  <c r="TT27" i="1"/>
  <c r="RH27" i="1"/>
  <c r="RB27" i="1"/>
  <c r="OC27" i="1"/>
  <c r="PT27" i="1"/>
  <c r="SI27" i="1"/>
  <c r="TC27" i="1"/>
  <c r="RL27" i="1"/>
  <c r="TJ27" i="1"/>
  <c r="UQ27" i="1"/>
  <c r="ST27" i="1"/>
  <c r="UV27" i="1"/>
  <c r="OJ27" i="1"/>
  <c r="PZ27" i="1"/>
  <c r="PP27" i="1"/>
  <c r="UG27" i="1"/>
  <c r="RX27" i="1"/>
  <c r="TP27" i="1"/>
  <c r="UR27" i="1"/>
  <c r="UL27" i="1"/>
  <c r="OO27" i="1"/>
  <c r="SF27" i="1"/>
  <c r="QK27" i="1"/>
  <c r="OV27" i="1"/>
  <c r="SC27" i="1"/>
  <c r="OS27" i="1"/>
  <c r="PK27" i="1"/>
  <c r="TU27" i="1"/>
  <c r="OG27" i="1"/>
  <c r="UD27" i="1"/>
  <c r="PW27" i="1"/>
  <c r="RC27" i="1"/>
  <c r="RU27" i="1"/>
  <c r="TM27" i="1"/>
  <c r="RZ27" i="1"/>
  <c r="OL27" i="1"/>
  <c r="OK27" i="1"/>
  <c r="TQ27" i="1"/>
  <c r="RY27" i="1"/>
  <c r="TR27" i="1"/>
  <c r="QB27" i="1"/>
  <c r="QA27" i="1"/>
  <c r="JG38" i="1"/>
  <c r="TV38" i="1"/>
  <c r="TO38" i="1"/>
  <c r="TP38" i="1"/>
  <c r="TU38" i="1"/>
  <c r="UU38" i="1"/>
  <c r="UD38" i="1"/>
  <c r="TM38" i="1"/>
  <c r="UC38" i="1"/>
  <c r="TN38" i="1"/>
  <c r="TD38" i="1"/>
  <c r="UG38" i="1"/>
  <c r="UQ38" i="1"/>
  <c r="UF38" i="1"/>
  <c r="TE38" i="1"/>
  <c r="TS38" i="1"/>
  <c r="UE38" i="1"/>
  <c r="TG38" i="1"/>
  <c r="UR38" i="1"/>
  <c r="US38" i="1"/>
  <c r="UV38" i="1"/>
  <c r="TI38" i="1"/>
  <c r="TH38" i="1"/>
  <c r="TT38" i="1"/>
  <c r="TK38" i="1"/>
  <c r="UT38" i="1"/>
  <c r="TL38" i="1"/>
  <c r="TF38" i="1"/>
  <c r="TJ38" i="1"/>
  <c r="UL38" i="1"/>
  <c r="UI38" i="1"/>
  <c r="UJ38" i="1"/>
  <c r="UK38" i="1"/>
  <c r="UN38" i="1"/>
  <c r="SU38" i="1"/>
  <c r="UO38" i="1"/>
  <c r="TC38" i="1"/>
  <c r="ST38" i="1"/>
  <c r="SV38" i="1"/>
  <c r="TR38" i="1"/>
  <c r="UH38" i="1"/>
  <c r="UM38" i="1"/>
  <c r="TQ38" i="1"/>
  <c r="UP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O26" i="1"/>
  <c r="LA26" i="1"/>
  <c r="JK26" i="1"/>
  <c r="MO26" i="1"/>
  <c r="KY26" i="1"/>
  <c r="MN26" i="1"/>
  <c r="MM26" i="1"/>
  <c r="DO26" i="1"/>
  <c r="MS26" i="1"/>
  <c r="ML26" i="1"/>
  <c r="CP26" i="1"/>
  <c r="CO26" i="1"/>
  <c r="CZ26" i="1"/>
  <c r="CN26" i="1"/>
  <c r="ME26" i="1"/>
  <c r="IZ26" i="1"/>
  <c r="CM26" i="1"/>
  <c r="MD26" i="1"/>
  <c r="CL26" i="1"/>
  <c r="MC26" i="1"/>
  <c r="LF27" i="1"/>
  <c r="NO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O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C26" i="1"/>
  <c r="BI26" i="1"/>
  <c r="BI27" i="1"/>
  <c r="BE27" i="1"/>
  <c r="VC27" i="1"/>
  <c r="BR25" i="1"/>
  <c r="BR28" i="1" s="1"/>
  <c r="BT25" i="1"/>
  <c r="BT28" i="1" s="1"/>
  <c r="BV25" i="1"/>
  <c r="BV28" i="1" s="1"/>
  <c r="BN25" i="1"/>
  <c r="BN26" i="1" s="1"/>
  <c r="JO5" i="1"/>
  <c r="JO107" i="1" s="1"/>
  <c r="JN5" i="1"/>
  <c r="JN107" i="1" s="1"/>
  <c r="DQ5" i="1"/>
  <c r="DQ107" i="1" s="1"/>
  <c r="DP5" i="1"/>
  <c r="DP107" i="1" s="1"/>
  <c r="DK5" i="1"/>
  <c r="DK107" i="1" s="1"/>
  <c r="BN50" i="1" l="1"/>
  <c r="BN49" i="1"/>
  <c r="BN48" i="1"/>
  <c r="NJ40" i="1"/>
  <c r="NJ39" i="1"/>
  <c r="NK39" i="1"/>
  <c r="NK40" i="1"/>
  <c r="NK41" i="1"/>
  <c r="NK42" i="1"/>
  <c r="NJ42" i="1"/>
  <c r="LN33" i="1"/>
  <c r="NJ34" i="1"/>
  <c r="NJ33" i="1"/>
  <c r="NM33" i="1"/>
  <c r="NM41" i="1"/>
  <c r="NM42" i="1"/>
  <c r="NL39" i="1"/>
  <c r="NL40" i="1"/>
  <c r="NL41" i="1"/>
  <c r="NL42" i="1"/>
  <c r="NM40" i="1"/>
  <c r="NL34" i="1"/>
  <c r="NL33" i="1"/>
  <c r="JH40" i="1"/>
  <c r="JH39" i="1"/>
  <c r="JH42" i="1"/>
  <c r="NI39" i="1"/>
  <c r="NI40" i="1"/>
  <c r="NI41" i="1"/>
  <c r="NI42" i="1"/>
  <c r="NN34" i="1"/>
  <c r="NN33" i="1"/>
  <c r="NF39" i="1"/>
  <c r="NF40" i="1"/>
  <c r="NF41" i="1"/>
  <c r="NF42" i="1"/>
  <c r="NN39" i="1"/>
  <c r="NN40" i="1"/>
  <c r="NN41" i="1"/>
  <c r="NN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P34" i="1"/>
  <c r="NP33" i="1"/>
  <c r="NR34" i="1"/>
  <c r="NR33" i="1"/>
  <c r="MJ39" i="1"/>
  <c r="MJ40" i="1"/>
  <c r="MJ41" i="1"/>
  <c r="MJ42" i="1"/>
  <c r="NS33" i="1"/>
  <c r="NS34" i="1"/>
  <c r="NV34" i="1"/>
  <c r="NV33" i="1"/>
  <c r="NT34" i="1"/>
  <c r="NT33" i="1"/>
  <c r="NQ34" i="1"/>
  <c r="NQ33" i="1"/>
  <c r="NU34" i="1"/>
  <c r="NU33" i="1"/>
  <c r="NW33" i="1"/>
  <c r="NW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D39" i="1"/>
  <c r="OD40" i="1"/>
  <c r="OD41" i="1"/>
  <c r="OD42" i="1"/>
  <c r="PD39" i="1"/>
  <c r="PD40" i="1"/>
  <c r="PD41" i="1"/>
  <c r="PD42" i="1"/>
  <c r="PE39" i="1"/>
  <c r="PE40" i="1"/>
  <c r="PE41" i="1"/>
  <c r="PE42" i="1"/>
  <c r="PF39" i="1"/>
  <c r="PF40" i="1"/>
  <c r="PF41" i="1"/>
  <c r="PF42" i="1"/>
  <c r="PG39" i="1"/>
  <c r="PG40" i="1"/>
  <c r="PG41" i="1"/>
  <c r="PG42" i="1"/>
  <c r="PH39" i="1"/>
  <c r="PH40" i="1"/>
  <c r="PH41" i="1"/>
  <c r="PH42" i="1"/>
  <c r="RO39" i="1"/>
  <c r="RO40" i="1"/>
  <c r="RO41" i="1"/>
  <c r="RO42" i="1"/>
  <c r="RP39" i="1"/>
  <c r="RP40" i="1"/>
  <c r="RP41" i="1"/>
  <c r="RP42" i="1"/>
  <c r="RR39" i="1"/>
  <c r="RR40" i="1"/>
  <c r="RR41" i="1"/>
  <c r="RR42" i="1"/>
  <c r="RQ39" i="1"/>
  <c r="RQ40" i="1"/>
  <c r="RQ41" i="1"/>
  <c r="RQ42" i="1"/>
  <c r="RM39" i="1"/>
  <c r="RM40" i="1"/>
  <c r="RM41" i="1"/>
  <c r="RM42" i="1"/>
  <c r="RN39" i="1"/>
  <c r="RN40" i="1"/>
  <c r="RN41" i="1"/>
  <c r="RN42" i="1"/>
  <c r="TW39" i="1"/>
  <c r="TW40" i="1"/>
  <c r="TW41" i="1"/>
  <c r="TW42" i="1"/>
  <c r="TX39" i="1"/>
  <c r="TX40" i="1"/>
  <c r="TX41" i="1"/>
  <c r="TX42" i="1"/>
  <c r="TY39" i="1"/>
  <c r="TY40" i="1"/>
  <c r="TY41" i="1"/>
  <c r="TY42" i="1"/>
  <c r="TZ39" i="1"/>
  <c r="TZ40" i="1"/>
  <c r="TZ41" i="1"/>
  <c r="TZ42" i="1"/>
  <c r="UA39" i="1"/>
  <c r="UA40" i="1"/>
  <c r="UA41" i="1"/>
  <c r="UA42" i="1"/>
  <c r="UB39" i="1"/>
  <c r="UB40" i="1"/>
  <c r="UB41" i="1"/>
  <c r="UB42" i="1"/>
  <c r="OZ39" i="1"/>
  <c r="OZ40" i="1"/>
  <c r="OZ41" i="1"/>
  <c r="OZ42" i="1"/>
  <c r="PA39" i="1"/>
  <c r="PA40" i="1"/>
  <c r="PA41" i="1"/>
  <c r="PA42" i="1"/>
  <c r="PB39" i="1"/>
  <c r="PB40" i="1"/>
  <c r="PB41" i="1"/>
  <c r="PB42" i="1"/>
  <c r="QR39" i="1"/>
  <c r="QR40" i="1"/>
  <c r="QR41" i="1"/>
  <c r="QR42" i="1"/>
  <c r="QM39" i="1"/>
  <c r="QM40" i="1"/>
  <c r="QM41" i="1"/>
  <c r="QM42" i="1"/>
  <c r="QN39" i="1"/>
  <c r="QN40" i="1"/>
  <c r="QN41" i="1"/>
  <c r="QN42" i="1"/>
  <c r="QO39" i="1"/>
  <c r="QO40" i="1"/>
  <c r="QO41" i="1"/>
  <c r="QO42" i="1"/>
  <c r="QP39" i="1"/>
  <c r="QP40" i="1"/>
  <c r="QP41" i="1"/>
  <c r="QP42" i="1"/>
  <c r="QQ39" i="1"/>
  <c r="QQ40" i="1"/>
  <c r="QQ41" i="1"/>
  <c r="QQ42" i="1"/>
  <c r="SW39" i="1"/>
  <c r="SW40" i="1"/>
  <c r="SW41" i="1"/>
  <c r="SW42" i="1"/>
  <c r="SX39" i="1"/>
  <c r="SX40" i="1"/>
  <c r="SX41" i="1"/>
  <c r="SX42" i="1"/>
  <c r="SY39" i="1"/>
  <c r="SY40" i="1"/>
  <c r="SY41" i="1"/>
  <c r="SY42" i="1"/>
  <c r="SZ39" i="1"/>
  <c r="SZ40" i="1"/>
  <c r="SZ41" i="1"/>
  <c r="SZ42" i="1"/>
  <c r="TA39" i="1"/>
  <c r="TA40" i="1"/>
  <c r="TA41" i="1"/>
  <c r="TA42" i="1"/>
  <c r="TB39" i="1"/>
  <c r="TB40" i="1"/>
  <c r="TB41" i="1"/>
  <c r="TB42" i="1"/>
  <c r="OB39" i="1"/>
  <c r="OB40" i="1"/>
  <c r="OB41" i="1"/>
  <c r="OB42" i="1"/>
  <c r="PC39" i="1"/>
  <c r="PC40" i="1"/>
  <c r="PC41" i="1"/>
  <c r="PC42" i="1"/>
  <c r="OY39" i="1"/>
  <c r="OY40" i="1"/>
  <c r="OY41" i="1"/>
  <c r="OY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Z39" i="1"/>
  <c r="NZ40" i="1"/>
  <c r="NZ41" i="1"/>
  <c r="NZ42" i="1"/>
  <c r="OE39" i="1"/>
  <c r="OE40" i="1"/>
  <c r="OE41" i="1"/>
  <c r="OE42" i="1"/>
  <c r="SF39" i="1"/>
  <c r="SF40" i="1"/>
  <c r="SF41" i="1"/>
  <c r="SF42" i="1"/>
  <c r="PY39" i="1"/>
  <c r="PY40" i="1"/>
  <c r="PY41" i="1"/>
  <c r="PY42" i="1"/>
  <c r="QC39" i="1"/>
  <c r="QC40" i="1"/>
  <c r="QC41" i="1"/>
  <c r="QC42" i="1"/>
  <c r="PJ39" i="1"/>
  <c r="PJ40" i="1"/>
  <c r="PJ41" i="1"/>
  <c r="PJ42" i="1"/>
  <c r="RG39" i="1"/>
  <c r="RG40" i="1"/>
  <c r="RG41" i="1"/>
  <c r="RG42" i="1"/>
  <c r="PW39" i="1"/>
  <c r="PW40" i="1"/>
  <c r="PW41" i="1"/>
  <c r="PW42" i="1"/>
  <c r="SR39" i="1"/>
  <c r="SR40" i="1"/>
  <c r="SR41" i="1"/>
  <c r="SR42" i="1"/>
  <c r="OI39" i="1"/>
  <c r="OI40" i="1"/>
  <c r="OI41" i="1"/>
  <c r="OI42" i="1"/>
  <c r="PV39" i="1"/>
  <c r="PV40" i="1"/>
  <c r="PV41" i="1"/>
  <c r="PV42" i="1"/>
  <c r="RI39" i="1"/>
  <c r="RI40" i="1"/>
  <c r="RI41" i="1"/>
  <c r="RI42" i="1"/>
  <c r="OS39" i="1"/>
  <c r="OS40" i="1"/>
  <c r="OS41" i="1"/>
  <c r="OS42" i="1"/>
  <c r="OR39" i="1"/>
  <c r="OR40" i="1"/>
  <c r="OR41" i="1"/>
  <c r="OR42" i="1"/>
  <c r="PZ39" i="1"/>
  <c r="PZ40" i="1"/>
  <c r="PZ41" i="1"/>
  <c r="PZ42" i="1"/>
  <c r="SD39" i="1"/>
  <c r="SD40" i="1"/>
  <c r="SD41" i="1"/>
  <c r="SD42" i="1"/>
  <c r="QE39" i="1"/>
  <c r="QE40" i="1"/>
  <c r="QE41" i="1"/>
  <c r="QE42" i="1"/>
  <c r="PT39" i="1"/>
  <c r="PT40" i="1"/>
  <c r="PT41" i="1"/>
  <c r="PT42" i="1"/>
  <c r="RX39" i="1"/>
  <c r="RX40" i="1"/>
  <c r="RX41" i="1"/>
  <c r="RX42" i="1"/>
  <c r="QW39" i="1"/>
  <c r="QW40" i="1"/>
  <c r="QW41" i="1"/>
  <c r="QW42" i="1"/>
  <c r="SH39" i="1"/>
  <c r="SH40" i="1"/>
  <c r="SH41" i="1"/>
  <c r="SH42" i="1"/>
  <c r="PO39" i="1"/>
  <c r="PO40" i="1"/>
  <c r="PO41" i="1"/>
  <c r="PO42" i="1"/>
  <c r="OK39" i="1"/>
  <c r="OK40" i="1"/>
  <c r="OK41" i="1"/>
  <c r="OK42" i="1"/>
  <c r="SE39" i="1"/>
  <c r="SE40" i="1"/>
  <c r="SE41" i="1"/>
  <c r="SE42" i="1"/>
  <c r="PK39" i="1"/>
  <c r="PK40" i="1"/>
  <c r="PK41" i="1"/>
  <c r="PK42" i="1"/>
  <c r="RL39" i="1"/>
  <c r="RL40" i="1"/>
  <c r="RL41" i="1"/>
  <c r="RL42" i="1"/>
  <c r="RC39" i="1"/>
  <c r="RC40" i="1"/>
  <c r="RC41" i="1"/>
  <c r="RC42" i="1"/>
  <c r="QZ39" i="1"/>
  <c r="QZ40" i="1"/>
  <c r="QZ41" i="1"/>
  <c r="QZ42" i="1"/>
  <c r="SQ39" i="1"/>
  <c r="SQ40" i="1"/>
  <c r="SQ41" i="1"/>
  <c r="SQ42" i="1"/>
  <c r="SL39" i="1"/>
  <c r="SL40" i="1"/>
  <c r="SL41" i="1"/>
  <c r="SL42" i="1"/>
  <c r="RY39" i="1"/>
  <c r="RY40" i="1"/>
  <c r="RY41" i="1"/>
  <c r="RY42" i="1"/>
  <c r="RH39" i="1"/>
  <c r="RH40" i="1"/>
  <c r="RH41" i="1"/>
  <c r="RH42" i="1"/>
  <c r="OX39" i="1"/>
  <c r="OX40" i="1"/>
  <c r="OX41" i="1"/>
  <c r="OX42" i="1"/>
  <c r="RB39" i="1"/>
  <c r="RB40" i="1"/>
  <c r="RB41" i="1"/>
  <c r="RB42" i="1"/>
  <c r="ON39" i="1"/>
  <c r="ON40" i="1"/>
  <c r="ON41" i="1"/>
  <c r="ON42" i="1"/>
  <c r="QB39" i="1"/>
  <c r="QB40" i="1"/>
  <c r="QB41" i="1"/>
  <c r="QB42" i="1"/>
  <c r="RJ39" i="1"/>
  <c r="RJ40" i="1"/>
  <c r="RJ41" i="1"/>
  <c r="RJ42" i="1"/>
  <c r="QX39" i="1"/>
  <c r="QX40" i="1"/>
  <c r="QX41" i="1"/>
  <c r="QX42" i="1"/>
  <c r="SN39" i="1"/>
  <c r="SN40" i="1"/>
  <c r="SN41" i="1"/>
  <c r="SN42" i="1"/>
  <c r="OP39" i="1"/>
  <c r="OP40" i="1"/>
  <c r="OP41" i="1"/>
  <c r="OP42" i="1"/>
  <c r="OQ39" i="1"/>
  <c r="OQ40" i="1"/>
  <c r="OQ41" i="1"/>
  <c r="OQ42" i="1"/>
  <c r="QD39" i="1"/>
  <c r="QD40" i="1"/>
  <c r="QD41" i="1"/>
  <c r="QD42" i="1"/>
  <c r="SP39" i="1"/>
  <c r="SP40" i="1"/>
  <c r="SP41" i="1"/>
  <c r="SP42" i="1"/>
  <c r="PR39" i="1"/>
  <c r="PR40" i="1"/>
  <c r="PR41" i="1"/>
  <c r="PR42" i="1"/>
  <c r="SJ39" i="1"/>
  <c r="SJ40" i="1"/>
  <c r="SJ41" i="1"/>
  <c r="SJ42" i="1"/>
  <c r="QK39" i="1"/>
  <c r="QK40" i="1"/>
  <c r="QK41" i="1"/>
  <c r="QK42" i="1"/>
  <c r="RZ39" i="1"/>
  <c r="RZ40" i="1"/>
  <c r="RZ41" i="1"/>
  <c r="RZ42" i="1"/>
  <c r="OU39" i="1"/>
  <c r="OU40" i="1"/>
  <c r="OU41" i="1"/>
  <c r="OU42" i="1"/>
  <c r="PU39" i="1"/>
  <c r="PU40" i="1"/>
  <c r="PU41" i="1"/>
  <c r="PU42" i="1"/>
  <c r="QU39" i="1"/>
  <c r="QU40" i="1"/>
  <c r="QU41" i="1"/>
  <c r="QU42" i="1"/>
  <c r="QY39" i="1"/>
  <c r="QY40" i="1"/>
  <c r="QY41" i="1"/>
  <c r="QY42" i="1"/>
  <c r="PN39" i="1"/>
  <c r="PN40" i="1"/>
  <c r="PN41" i="1"/>
  <c r="PN42" i="1"/>
  <c r="RD39" i="1"/>
  <c r="RD40" i="1"/>
  <c r="RD41" i="1"/>
  <c r="RD42" i="1"/>
  <c r="PP39" i="1"/>
  <c r="PP40" i="1"/>
  <c r="PP41" i="1"/>
  <c r="PP42" i="1"/>
  <c r="PL39" i="1"/>
  <c r="PL40" i="1"/>
  <c r="PL41" i="1"/>
  <c r="PL42" i="1"/>
  <c r="RV39" i="1"/>
  <c r="RV40" i="1"/>
  <c r="RV41" i="1"/>
  <c r="RV42" i="1"/>
  <c r="PS39" i="1"/>
  <c r="PS40" i="1"/>
  <c r="PS41" i="1"/>
  <c r="PS42" i="1"/>
  <c r="OH39" i="1"/>
  <c r="OH40" i="1"/>
  <c r="OH41" i="1"/>
  <c r="OH42" i="1"/>
  <c r="RT39" i="1"/>
  <c r="RT40" i="1"/>
  <c r="RT41" i="1"/>
  <c r="RT42" i="1"/>
  <c r="QF39" i="1"/>
  <c r="QF40" i="1"/>
  <c r="QF41" i="1"/>
  <c r="QF42" i="1"/>
  <c r="PQ39" i="1"/>
  <c r="PQ40" i="1"/>
  <c r="PQ41" i="1"/>
  <c r="PQ42" i="1"/>
  <c r="SB39" i="1"/>
  <c r="SB40" i="1"/>
  <c r="SB41" i="1"/>
  <c r="SB42" i="1"/>
  <c r="OA39" i="1"/>
  <c r="OA40" i="1"/>
  <c r="OA41" i="1"/>
  <c r="OA42" i="1"/>
  <c r="OC39" i="1"/>
  <c r="OC40" i="1"/>
  <c r="OC41" i="1"/>
  <c r="OC42" i="1"/>
  <c r="OO39" i="1"/>
  <c r="OO40" i="1"/>
  <c r="OO41" i="1"/>
  <c r="OO42" i="1"/>
  <c r="OW39" i="1"/>
  <c r="OW40" i="1"/>
  <c r="OW41" i="1"/>
  <c r="OW42" i="1"/>
  <c r="OM39" i="1"/>
  <c r="OM40" i="1"/>
  <c r="OM41" i="1"/>
  <c r="OM42" i="1"/>
  <c r="RW39" i="1"/>
  <c r="RW40" i="1"/>
  <c r="RW41" i="1"/>
  <c r="RW42" i="1"/>
  <c r="SC39" i="1"/>
  <c r="SC40" i="1"/>
  <c r="SC41" i="1"/>
  <c r="SC42" i="1"/>
  <c r="OF39" i="1"/>
  <c r="OF40" i="1"/>
  <c r="OF41" i="1"/>
  <c r="OF42" i="1"/>
  <c r="QS39" i="1"/>
  <c r="QS40" i="1"/>
  <c r="QS41" i="1"/>
  <c r="QS42" i="1"/>
  <c r="PM39" i="1"/>
  <c r="PM40" i="1"/>
  <c r="PM41" i="1"/>
  <c r="PM42" i="1"/>
  <c r="OL39" i="1"/>
  <c r="OL40" i="1"/>
  <c r="OL41" i="1"/>
  <c r="OL42" i="1"/>
  <c r="RU39" i="1"/>
  <c r="RU40" i="1"/>
  <c r="RU41" i="1"/>
  <c r="RU42" i="1"/>
  <c r="SA39" i="1"/>
  <c r="SA40" i="1"/>
  <c r="SA41" i="1"/>
  <c r="SA42" i="1"/>
  <c r="RE39" i="1"/>
  <c r="RE40" i="1"/>
  <c r="RE41" i="1"/>
  <c r="RE42" i="1"/>
  <c r="OJ39" i="1"/>
  <c r="OJ40" i="1"/>
  <c r="OJ41" i="1"/>
  <c r="OJ42" i="1"/>
  <c r="QV39" i="1"/>
  <c r="QV40" i="1"/>
  <c r="QV41" i="1"/>
  <c r="QV42" i="1"/>
  <c r="OG39" i="1"/>
  <c r="OG40" i="1"/>
  <c r="OG41" i="1"/>
  <c r="OG42" i="1"/>
  <c r="QJ39" i="1"/>
  <c r="QJ40" i="1"/>
  <c r="QJ41" i="1"/>
  <c r="QJ42" i="1"/>
  <c r="RK39" i="1"/>
  <c r="RK40" i="1"/>
  <c r="RK41" i="1"/>
  <c r="RK42" i="1"/>
  <c r="OV39" i="1"/>
  <c r="OV40" i="1"/>
  <c r="OV41" i="1"/>
  <c r="OV42" i="1"/>
  <c r="PX39" i="1"/>
  <c r="PX40" i="1"/>
  <c r="PX41" i="1"/>
  <c r="PX42" i="1"/>
  <c r="OT39" i="1"/>
  <c r="OT40" i="1"/>
  <c r="OT41" i="1"/>
  <c r="OT42" i="1"/>
  <c r="QA39" i="1"/>
  <c r="QA40" i="1"/>
  <c r="QA41" i="1"/>
  <c r="QA42" i="1"/>
  <c r="RS39" i="1"/>
  <c r="RS40" i="1"/>
  <c r="RS41" i="1"/>
  <c r="RS42" i="1"/>
  <c r="QG39" i="1"/>
  <c r="QG40" i="1"/>
  <c r="QG41" i="1"/>
  <c r="QG42" i="1"/>
  <c r="SK39" i="1"/>
  <c r="SK40" i="1"/>
  <c r="SK41" i="1"/>
  <c r="SK42" i="1"/>
  <c r="QT39" i="1"/>
  <c r="QT40" i="1"/>
  <c r="QT41" i="1"/>
  <c r="QT42" i="1"/>
  <c r="SO39" i="1"/>
  <c r="SO40" i="1"/>
  <c r="SO41" i="1"/>
  <c r="SO42" i="1"/>
  <c r="RF39" i="1"/>
  <c r="RF40" i="1"/>
  <c r="RF41" i="1"/>
  <c r="RF42" i="1"/>
  <c r="PI39" i="1"/>
  <c r="PI40" i="1"/>
  <c r="PI41" i="1"/>
  <c r="PI42" i="1"/>
  <c r="QL39" i="1"/>
  <c r="QL40" i="1"/>
  <c r="QL41" i="1"/>
  <c r="QL42" i="1"/>
  <c r="SI39" i="1"/>
  <c r="SI40" i="1"/>
  <c r="SI41" i="1"/>
  <c r="SI42" i="1"/>
  <c r="RA39" i="1"/>
  <c r="RA40" i="1"/>
  <c r="RA41" i="1"/>
  <c r="RA42" i="1"/>
  <c r="SM39" i="1"/>
  <c r="SM40" i="1"/>
  <c r="SM41" i="1"/>
  <c r="SM42" i="1"/>
  <c r="QH39" i="1"/>
  <c r="QH40" i="1"/>
  <c r="QH41" i="1"/>
  <c r="QH42" i="1"/>
  <c r="SG39" i="1"/>
  <c r="SG40" i="1"/>
  <c r="SG41" i="1"/>
  <c r="SG42" i="1"/>
  <c r="VA39" i="1"/>
  <c r="VA40" i="1"/>
  <c r="VA41" i="1"/>
  <c r="VA42" i="1"/>
  <c r="VB39" i="1"/>
  <c r="VB40" i="1"/>
  <c r="VB41" i="1"/>
  <c r="VB42" i="1"/>
  <c r="UZ39" i="1"/>
  <c r="UZ40" i="1"/>
  <c r="UZ41" i="1"/>
  <c r="UZ42" i="1"/>
  <c r="UW39" i="1"/>
  <c r="UW40" i="1"/>
  <c r="UW41" i="1"/>
  <c r="UW42" i="1"/>
  <c r="UX39" i="1"/>
  <c r="UX40" i="1"/>
  <c r="UX41" i="1"/>
  <c r="UX42" i="1"/>
  <c r="UY39" i="1"/>
  <c r="UY40" i="1"/>
  <c r="UY41" i="1"/>
  <c r="UY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L39" i="1"/>
  <c r="UL40" i="1"/>
  <c r="UL41" i="1"/>
  <c r="UL42" i="1"/>
  <c r="TD39" i="1"/>
  <c r="TD40" i="1"/>
  <c r="TD41" i="1"/>
  <c r="TD42" i="1"/>
  <c r="TJ39" i="1"/>
  <c r="TJ40" i="1"/>
  <c r="TJ41" i="1"/>
  <c r="TJ42" i="1"/>
  <c r="UV39" i="1"/>
  <c r="UV40" i="1"/>
  <c r="UV41" i="1"/>
  <c r="UV42" i="1"/>
  <c r="TN39" i="1"/>
  <c r="TN40" i="1"/>
  <c r="TN41" i="1"/>
  <c r="TN42" i="1"/>
  <c r="TR39" i="1"/>
  <c r="TR40" i="1"/>
  <c r="TR41" i="1"/>
  <c r="TR42" i="1"/>
  <c r="UC39" i="1"/>
  <c r="UC40" i="1"/>
  <c r="UC41" i="1"/>
  <c r="UC42" i="1"/>
  <c r="US39" i="1"/>
  <c r="US40" i="1"/>
  <c r="US41" i="1"/>
  <c r="US42" i="1"/>
  <c r="TM39" i="1"/>
  <c r="TM40" i="1"/>
  <c r="TM41" i="1"/>
  <c r="TM42" i="1"/>
  <c r="SV39" i="1"/>
  <c r="SV40" i="1"/>
  <c r="SV41" i="1"/>
  <c r="SV42" i="1"/>
  <c r="TF39" i="1"/>
  <c r="TF40" i="1"/>
  <c r="TF41" i="1"/>
  <c r="TF42" i="1"/>
  <c r="UD39" i="1"/>
  <c r="UD40" i="1"/>
  <c r="UD41" i="1"/>
  <c r="UD42" i="1"/>
  <c r="ST39" i="1"/>
  <c r="ST40" i="1"/>
  <c r="ST41" i="1"/>
  <c r="ST42" i="1"/>
  <c r="UU39" i="1"/>
  <c r="UU40" i="1"/>
  <c r="UU41" i="1"/>
  <c r="UU42" i="1"/>
  <c r="TL39" i="1"/>
  <c r="TL40" i="1"/>
  <c r="TL41" i="1"/>
  <c r="TL42" i="1"/>
  <c r="UR39" i="1"/>
  <c r="UR40" i="1"/>
  <c r="UR41" i="1"/>
  <c r="UR42" i="1"/>
  <c r="TC39" i="1"/>
  <c r="TC40" i="1"/>
  <c r="TC41" i="1"/>
  <c r="TC42" i="1"/>
  <c r="UT39" i="1"/>
  <c r="UT40" i="1"/>
  <c r="UT41" i="1"/>
  <c r="UT42" i="1"/>
  <c r="TG39" i="1"/>
  <c r="TG40" i="1"/>
  <c r="TG41" i="1"/>
  <c r="TG42" i="1"/>
  <c r="TU39" i="1"/>
  <c r="TU40" i="1"/>
  <c r="TU41" i="1"/>
  <c r="TU42" i="1"/>
  <c r="KE33" i="1"/>
  <c r="UE39" i="1"/>
  <c r="UE40" i="1"/>
  <c r="UE41" i="1"/>
  <c r="UE42" i="1"/>
  <c r="TS39" i="1"/>
  <c r="TS40" i="1"/>
  <c r="TS41" i="1"/>
  <c r="TS42" i="1"/>
  <c r="UO39" i="1"/>
  <c r="UO40" i="1"/>
  <c r="UO41" i="1"/>
  <c r="UO42" i="1"/>
  <c r="TP39" i="1"/>
  <c r="TP40" i="1"/>
  <c r="TP41" i="1"/>
  <c r="TP42" i="1"/>
  <c r="UP39" i="1"/>
  <c r="UP40" i="1"/>
  <c r="UP41" i="1"/>
  <c r="UP42" i="1"/>
  <c r="SU39" i="1"/>
  <c r="SU40" i="1"/>
  <c r="SU41" i="1"/>
  <c r="SU42" i="1"/>
  <c r="TE39" i="1"/>
  <c r="TE40" i="1"/>
  <c r="TE41" i="1"/>
  <c r="TE42" i="1"/>
  <c r="TO39" i="1"/>
  <c r="TO40" i="1"/>
  <c r="TO41" i="1"/>
  <c r="TO42" i="1"/>
  <c r="UN39" i="1"/>
  <c r="UN40" i="1"/>
  <c r="UN41" i="1"/>
  <c r="UN42" i="1"/>
  <c r="UK39" i="1"/>
  <c r="UK40" i="1"/>
  <c r="UK41" i="1"/>
  <c r="UK42" i="1"/>
  <c r="TK39" i="1"/>
  <c r="TK40" i="1"/>
  <c r="TK41" i="1"/>
  <c r="TK42" i="1"/>
  <c r="UF39" i="1"/>
  <c r="UF40" i="1"/>
  <c r="UF41" i="1"/>
  <c r="UF42" i="1"/>
  <c r="TV39" i="1"/>
  <c r="TV40" i="1"/>
  <c r="TV41" i="1"/>
  <c r="TV42" i="1"/>
  <c r="TQ39" i="1"/>
  <c r="TQ40" i="1"/>
  <c r="TQ41" i="1"/>
  <c r="TQ42" i="1"/>
  <c r="TT39" i="1"/>
  <c r="TT40" i="1"/>
  <c r="TT41" i="1"/>
  <c r="TT42" i="1"/>
  <c r="UQ39" i="1"/>
  <c r="UQ40" i="1"/>
  <c r="UQ41" i="1"/>
  <c r="UQ42" i="1"/>
  <c r="UJ39" i="1"/>
  <c r="UJ40" i="1"/>
  <c r="UJ41" i="1"/>
  <c r="UJ42" i="1"/>
  <c r="UM39" i="1"/>
  <c r="UM40" i="1"/>
  <c r="UM41" i="1"/>
  <c r="UM42" i="1"/>
  <c r="UI39" i="1"/>
  <c r="UI40" i="1"/>
  <c r="UI41" i="1"/>
  <c r="UI42" i="1"/>
  <c r="UG39" i="1"/>
  <c r="UG40" i="1"/>
  <c r="UG41" i="1"/>
  <c r="UG42" i="1"/>
  <c r="TH39" i="1"/>
  <c r="TH40" i="1"/>
  <c r="TH41" i="1"/>
  <c r="TH42" i="1"/>
  <c r="UH39" i="1"/>
  <c r="UH40" i="1"/>
  <c r="UH41" i="1"/>
  <c r="UH42" i="1"/>
  <c r="TI39" i="1"/>
  <c r="TI40" i="1"/>
  <c r="TI41" i="1"/>
  <c r="TI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O42" i="1"/>
  <c r="DQ42" i="1"/>
  <c r="DP42" i="1"/>
  <c r="CJ33" i="1"/>
  <c r="CJ34" i="1"/>
  <c r="CK33" i="1"/>
  <c r="MF34" i="1"/>
  <c r="ND41" i="1"/>
  <c r="MW41" i="1"/>
  <c r="DQ41" i="1"/>
  <c r="NO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O29" i="1"/>
  <c r="NO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C29" i="1"/>
  <c r="VC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107"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107"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107"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107" i="1" s="1"/>
  <c r="JR5" i="1"/>
  <c r="JR107"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107" i="1" s="1"/>
  <c r="H538" i="4" l="1"/>
  <c r="I539" i="4"/>
  <c r="G489" i="4"/>
  <c r="JR27" i="1"/>
  <c r="JR26" i="1"/>
  <c r="P476" i="4"/>
  <c r="C477" i="4"/>
  <c r="B477" i="4" s="1"/>
  <c r="F541" i="4"/>
  <c r="E541" i="4"/>
  <c r="R541" i="4" s="1"/>
  <c r="D541" i="4"/>
  <c r="Q541" i="4" s="1"/>
  <c r="V477" i="4"/>
  <c r="U497" i="4"/>
  <c r="U491" i="4"/>
  <c r="U494" i="4"/>
  <c r="U500" i="4"/>
  <c r="S460" i="4"/>
  <c r="A542" i="4"/>
  <c r="DE5" i="1"/>
  <c r="DE107" i="1" s="1"/>
  <c r="DD5" i="1"/>
  <c r="DD107"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107"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107" i="1" s="1"/>
  <c r="H544" i="4" l="1"/>
  <c r="I545" i="4"/>
  <c r="G495" i="4"/>
  <c r="P482" i="4"/>
  <c r="C483" i="4"/>
  <c r="B483" i="4" s="1"/>
  <c r="F547" i="4"/>
  <c r="E547" i="4"/>
  <c r="R547" i="4" s="1"/>
  <c r="D547" i="4"/>
  <c r="Q547" i="4" s="1"/>
  <c r="V483" i="4"/>
  <c r="U521" i="4"/>
  <c r="U515" i="4"/>
  <c r="U518" i="4"/>
  <c r="U524" i="4"/>
  <c r="S466" i="4"/>
  <c r="A548" i="4"/>
  <c r="MP5" i="1"/>
  <c r="MP107" i="1" s="1"/>
  <c r="MQ5" i="1"/>
  <c r="MQ107"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A5" i="1"/>
  <c r="B25" i="1" s="1"/>
  <c r="D25" i="1" s="1"/>
  <c r="KM46" i="1" l="1"/>
  <c r="KM47" i="1" s="1"/>
  <c r="KM55" i="1"/>
  <c r="KM90" i="1"/>
  <c r="KM96" i="1"/>
  <c r="KM79" i="1"/>
  <c r="KM74" i="1"/>
  <c r="KM97" i="1"/>
  <c r="KM78" i="1"/>
  <c r="KM88" i="1"/>
  <c r="KM86" i="1"/>
  <c r="KM84" i="1"/>
  <c r="KM83" i="1"/>
  <c r="KM93" i="1"/>
  <c r="KM80" i="1"/>
  <c r="KM91" i="1"/>
  <c r="KM82" i="1"/>
  <c r="KM87" i="1"/>
  <c r="KM92" i="1"/>
  <c r="KM81" i="1"/>
  <c r="KM95" i="1"/>
  <c r="KM94" i="1"/>
  <c r="KM89" i="1"/>
  <c r="KM85" i="1"/>
  <c r="KM98" i="1"/>
  <c r="KM102" i="1"/>
  <c r="KM64" i="1"/>
  <c r="KM77" i="1"/>
  <c r="KM76" i="1"/>
  <c r="KM73" i="1"/>
  <c r="KM75" i="1"/>
  <c r="KM71" i="1"/>
  <c r="KM69" i="1"/>
  <c r="KM72" i="1"/>
  <c r="KM70" i="1"/>
  <c r="KM68" i="1"/>
  <c r="KM65" i="1"/>
  <c r="KM66" i="1"/>
  <c r="KM63" i="1"/>
  <c r="KM67" i="1"/>
  <c r="KM54" i="1"/>
  <c r="KM59" i="1"/>
  <c r="D28" i="1"/>
  <c r="D27" i="1"/>
  <c r="D29" i="1"/>
  <c r="D26" i="1"/>
  <c r="CT25" i="1"/>
  <c r="CS25" i="1"/>
  <c r="CR25" i="1"/>
  <c r="BK25" i="1"/>
  <c r="CV25" i="1"/>
  <c r="CW25" i="1"/>
  <c r="CU25" i="1"/>
  <c r="CX25" i="1"/>
  <c r="KM38" i="1"/>
  <c r="KM32" i="1"/>
  <c r="EG23" i="1"/>
  <c r="EG46" i="1" s="1"/>
  <c r="CH23" i="1"/>
  <c r="CG23" i="1"/>
  <c r="CF23" i="1"/>
  <c r="CE23" i="1"/>
  <c r="CD23" i="1"/>
  <c r="CC23" i="1"/>
  <c r="CB23" i="1"/>
  <c r="CA23" i="1"/>
  <c r="BZ23" i="1"/>
  <c r="BY23" i="1"/>
  <c r="BY46" i="1" s="1"/>
  <c r="LY23" i="1"/>
  <c r="LY55" i="1" s="1"/>
  <c r="KK23" i="1"/>
  <c r="BO23" i="1"/>
  <c r="MI23" i="1"/>
  <c r="MI55" i="1" s="1"/>
  <c r="CT23" i="1"/>
  <c r="CS23" i="1"/>
  <c r="CR23" i="1"/>
  <c r="DB23" i="1"/>
  <c r="DA23" i="1"/>
  <c r="CW23" i="1"/>
  <c r="CV23" i="1"/>
  <c r="CU23" i="1"/>
  <c r="CX23" i="1"/>
  <c r="LC23" i="1"/>
  <c r="H548" i="4"/>
  <c r="I549" i="4"/>
  <c r="G499" i="4"/>
  <c r="MH32" i="1"/>
  <c r="MS23" i="1"/>
  <c r="MQ28" i="1"/>
  <c r="MQ29" i="1"/>
  <c r="MP28" i="1"/>
  <c r="MP29" i="1"/>
  <c r="DO23" i="1"/>
  <c r="P486" i="4"/>
  <c r="C487" i="4"/>
  <c r="B487" i="4" s="1"/>
  <c r="D551" i="4"/>
  <c r="Q551" i="4" s="1"/>
  <c r="F551" i="4"/>
  <c r="E551" i="4"/>
  <c r="R551" i="4" s="1"/>
  <c r="V487" i="4"/>
  <c r="U537" i="4"/>
  <c r="U531" i="4"/>
  <c r="U534" i="4"/>
  <c r="U540" i="4"/>
  <c r="S470" i="4"/>
  <c r="EF23" i="1"/>
  <c r="EF46" i="1" s="1"/>
  <c r="A552" i="4"/>
  <c r="MR23" i="1"/>
  <c r="CQ23" i="1"/>
  <c r="CQ55" i="1" s="1"/>
  <c r="ME23" i="1"/>
  <c r="MD23" i="1"/>
  <c r="MC23" i="1"/>
  <c r="IZ23" i="1"/>
  <c r="KY23" i="1"/>
  <c r="LA23" i="1"/>
  <c r="LB23" i="1"/>
  <c r="NA23" i="1"/>
  <c r="NA46" i="1" s="1"/>
  <c r="MZ23" i="1"/>
  <c r="MY23" i="1"/>
  <c r="MY46" i="1" s="1"/>
  <c r="MB23" i="1"/>
  <c r="LX23" i="1"/>
  <c r="LX55" i="1" s="1"/>
  <c r="LZ23" i="1"/>
  <c r="LZ55" i="1" s="1"/>
  <c r="LW23" i="1"/>
  <c r="LW55" i="1" s="1"/>
  <c r="LF23" i="1"/>
  <c r="LF55" i="1" s="1"/>
  <c r="LE55" i="1" s="1" a="1"/>
  <c r="LE55" i="1" s="1"/>
  <c r="CP23" i="1"/>
  <c r="CP55" i="1" s="1"/>
  <c r="JK23" i="1"/>
  <c r="BS23" i="1"/>
  <c r="BW23" i="1"/>
  <c r="BM23" i="1"/>
  <c r="BQ23" i="1"/>
  <c r="ML23" i="1"/>
  <c r="ML55" i="1" s="1"/>
  <c r="LE23" i="1"/>
  <c r="VC23" i="1"/>
  <c r="CZ23" i="1"/>
  <c r="DK23" i="1"/>
  <c r="EE23" i="1"/>
  <c r="BT23" i="1"/>
  <c r="BR23" i="1"/>
  <c r="BV23" i="1"/>
  <c r="LD23" i="1"/>
  <c r="JR23" i="1"/>
  <c r="JO23" i="1"/>
  <c r="JB23" i="1"/>
  <c r="MO23" i="1"/>
  <c r="KU23" i="1"/>
  <c r="MN23" i="1"/>
  <c r="JN23" i="1"/>
  <c r="MX32" i="1"/>
  <c r="LO23" i="1"/>
  <c r="MP23" i="1"/>
  <c r="KS23" i="1"/>
  <c r="KT23" i="1"/>
  <c r="JS23" i="1"/>
  <c r="MQ23" i="1"/>
  <c r="KM49" i="1" l="1"/>
  <c r="KM50" i="1"/>
  <c r="KM48" i="1"/>
  <c r="KK46" i="1"/>
  <c r="KK48" i="1" s="1"/>
  <c r="KK55" i="1"/>
  <c r="CE46" i="1"/>
  <c r="CE47" i="1" s="1"/>
  <c r="CE55" i="1"/>
  <c r="EE46" i="1"/>
  <c r="EE47" i="1" s="1"/>
  <c r="EE55" i="1"/>
  <c r="DA46" i="1"/>
  <c r="DA47" i="1" s="1"/>
  <c r="DA55" i="1"/>
  <c r="CF46" i="1"/>
  <c r="CF49" i="1" s="1"/>
  <c r="CF55" i="1"/>
  <c r="BS46" i="1"/>
  <c r="BS47" i="1" s="1"/>
  <c r="BS55" i="1"/>
  <c r="DO46" i="1"/>
  <c r="DO47" i="1" s="1"/>
  <c r="DO55" i="1"/>
  <c r="DB46" i="1"/>
  <c r="DB47" i="1" s="1"/>
  <c r="DB55" i="1"/>
  <c r="CG46" i="1"/>
  <c r="CG49" i="1" s="1"/>
  <c r="CG55" i="1"/>
  <c r="DK46" i="1"/>
  <c r="DK47" i="1" s="1"/>
  <c r="DK55" i="1"/>
  <c r="JK46" i="1"/>
  <c r="JK47" i="1" s="1"/>
  <c r="JK55" i="1"/>
  <c r="BZ46" i="1"/>
  <c r="BZ47" i="1" s="1"/>
  <c r="BZ55" i="1"/>
  <c r="CH46" i="1"/>
  <c r="CH50" i="1" s="1"/>
  <c r="CH55" i="1"/>
  <c r="CA46" i="1"/>
  <c r="CA49" i="1" s="1"/>
  <c r="CA55" i="1"/>
  <c r="CZ46" i="1"/>
  <c r="CZ48" i="1" s="1"/>
  <c r="CZ55" i="1"/>
  <c r="VC46" i="1"/>
  <c r="VC50" i="1" s="1"/>
  <c r="VC55" i="1"/>
  <c r="JN46" i="1"/>
  <c r="JN48" i="1" s="1"/>
  <c r="JN55" i="1"/>
  <c r="CX46" i="1"/>
  <c r="CX49" i="1" s="1"/>
  <c r="CX55" i="1"/>
  <c r="CB46" i="1"/>
  <c r="CB49" i="1" s="1"/>
  <c r="CB55" i="1"/>
  <c r="BW46" i="1"/>
  <c r="BW49" i="1" s="1"/>
  <c r="BW55" i="1"/>
  <c r="BR46" i="1"/>
  <c r="BR49" i="1" s="1"/>
  <c r="BR55" i="1"/>
  <c r="BQ46" i="1"/>
  <c r="BQ48" i="1" s="1"/>
  <c r="BQ55" i="1"/>
  <c r="CC46" i="1"/>
  <c r="CC49" i="1" s="1"/>
  <c r="CC55" i="1"/>
  <c r="JO46" i="1"/>
  <c r="JO50" i="1" s="1"/>
  <c r="JO55" i="1"/>
  <c r="JR46" i="1"/>
  <c r="JR49" i="1" s="1"/>
  <c r="JR55" i="1"/>
  <c r="BV46" i="1"/>
  <c r="BV48" i="1" s="1"/>
  <c r="BV55" i="1"/>
  <c r="JS46" i="1"/>
  <c r="JS47" i="1" s="1"/>
  <c r="JS55" i="1"/>
  <c r="BT46" i="1"/>
  <c r="BT49" i="1" s="1"/>
  <c r="BT55" i="1"/>
  <c r="BM46" i="1"/>
  <c r="BM49" i="1" s="1"/>
  <c r="BM55" i="1"/>
  <c r="BO46" i="1"/>
  <c r="BO49" i="1" s="1"/>
  <c r="BO55" i="1"/>
  <c r="CD46" i="1"/>
  <c r="CD50" i="1" s="1"/>
  <c r="CD55" i="1"/>
  <c r="EF47" i="1"/>
  <c r="EF48" i="1"/>
  <c r="EF49" i="1"/>
  <c r="EF50" i="1"/>
  <c r="MY47" i="1"/>
  <c r="MY48" i="1"/>
  <c r="MY49" i="1"/>
  <c r="MY50" i="1"/>
  <c r="BY47" i="1"/>
  <c r="BY48" i="1"/>
  <c r="BY49" i="1"/>
  <c r="BY50" i="1"/>
  <c r="NA47" i="1"/>
  <c r="NA48" i="1"/>
  <c r="NA49" i="1"/>
  <c r="NA50" i="1"/>
  <c r="EG47" i="1"/>
  <c r="EG48" i="1"/>
  <c r="EG49" i="1"/>
  <c r="EG50" i="1"/>
  <c r="KK90" i="1"/>
  <c r="KK96" i="1"/>
  <c r="CE90" i="1"/>
  <c r="CE96" i="1"/>
  <c r="DK90" i="1"/>
  <c r="DK96" i="1"/>
  <c r="DA90" i="1"/>
  <c r="DA96" i="1"/>
  <c r="LY90" i="1"/>
  <c r="LY96" i="1"/>
  <c r="CF90" i="1"/>
  <c r="CF96" i="1"/>
  <c r="EE90" i="1"/>
  <c r="EE96" i="1"/>
  <c r="JK90" i="1"/>
  <c r="JK96" i="1"/>
  <c r="DO90" i="1"/>
  <c r="DO96" i="1"/>
  <c r="DB90" i="1"/>
  <c r="DB96" i="1"/>
  <c r="CG90" i="1"/>
  <c r="CG96" i="1"/>
  <c r="BS90" i="1"/>
  <c r="BS96" i="1"/>
  <c r="JR90" i="1"/>
  <c r="JR96" i="1"/>
  <c r="BZ90" i="1"/>
  <c r="BZ96" i="1"/>
  <c r="CH90" i="1"/>
  <c r="CH96" i="1"/>
  <c r="BW90" i="1"/>
  <c r="BW96" i="1"/>
  <c r="CZ90" i="1"/>
  <c r="CZ96" i="1"/>
  <c r="CQ90" i="1"/>
  <c r="CQ96" i="1"/>
  <c r="LF90" i="1"/>
  <c r="LE90" i="1" s="1" a="1"/>
  <c r="LE90" i="1" s="1"/>
  <c r="LF96" i="1"/>
  <c r="LE96" i="1" s="1" a="1"/>
  <c r="LE96" i="1" s="1"/>
  <c r="CA90" i="1"/>
  <c r="CA96" i="1"/>
  <c r="JO90" i="1"/>
  <c r="JO96" i="1"/>
  <c r="JN90" i="1"/>
  <c r="JN96" i="1"/>
  <c r="BV90" i="1"/>
  <c r="BV96" i="1"/>
  <c r="ML90" i="1"/>
  <c r="ML96" i="1"/>
  <c r="LW90" i="1"/>
  <c r="LW96" i="1"/>
  <c r="CX90" i="1"/>
  <c r="CX96" i="1"/>
  <c r="CB90" i="1"/>
  <c r="CB96" i="1"/>
  <c r="CP90" i="1"/>
  <c r="CP96" i="1"/>
  <c r="BQ90" i="1"/>
  <c r="BQ96" i="1"/>
  <c r="MI90" i="1"/>
  <c r="MI96" i="1"/>
  <c r="CC90" i="1"/>
  <c r="CC96" i="1"/>
  <c r="VC90" i="1"/>
  <c r="VC96" i="1"/>
  <c r="BR90" i="1"/>
  <c r="BR96" i="1"/>
  <c r="LZ90" i="1"/>
  <c r="LZ96" i="1"/>
  <c r="JS90" i="1"/>
  <c r="JS96" i="1"/>
  <c r="BT90" i="1"/>
  <c r="BT96" i="1"/>
  <c r="BM90" i="1"/>
  <c r="BM96" i="1"/>
  <c r="LX90" i="1"/>
  <c r="LX96" i="1"/>
  <c r="BO90" i="1"/>
  <c r="BO96" i="1"/>
  <c r="CD90" i="1"/>
  <c r="CD96" i="1"/>
  <c r="BR79" i="1"/>
  <c r="BQ79" i="1"/>
  <c r="LZ79" i="1"/>
  <c r="MI79" i="1"/>
  <c r="CC79" i="1"/>
  <c r="JR79" i="1"/>
  <c r="CP79" i="1"/>
  <c r="CQ79" i="1"/>
  <c r="JS79" i="1"/>
  <c r="BM79" i="1"/>
  <c r="LX79" i="1"/>
  <c r="CD79" i="1"/>
  <c r="EE79" i="1"/>
  <c r="BW79" i="1"/>
  <c r="KK79" i="1"/>
  <c r="DK79" i="1"/>
  <c r="BS79" i="1"/>
  <c r="DA79" i="1"/>
  <c r="LY79" i="1"/>
  <c r="CF79" i="1"/>
  <c r="VC79" i="1"/>
  <c r="BZ79" i="1"/>
  <c r="BT79" i="1"/>
  <c r="BO79" i="1"/>
  <c r="CE79" i="1"/>
  <c r="JO79" i="1"/>
  <c r="CZ79" i="1"/>
  <c r="JK79" i="1"/>
  <c r="DO79" i="1"/>
  <c r="DB79" i="1"/>
  <c r="CG79" i="1"/>
  <c r="CH79" i="1"/>
  <c r="LF79" i="1"/>
  <c r="LE79" i="1" s="1" a="1"/>
  <c r="LE79" i="1" s="1"/>
  <c r="CA79" i="1"/>
  <c r="JN79" i="1"/>
  <c r="BV79" i="1"/>
  <c r="ML79" i="1"/>
  <c r="LW79" i="1"/>
  <c r="CX79" i="1"/>
  <c r="CB79" i="1"/>
  <c r="JN74" i="1"/>
  <c r="BV74" i="1"/>
  <c r="ML74" i="1"/>
  <c r="LW74" i="1"/>
  <c r="CX74" i="1"/>
  <c r="CB74" i="1"/>
  <c r="LF74" i="1"/>
  <c r="LE74" i="1" s="1" a="1"/>
  <c r="LE74" i="1" s="1"/>
  <c r="CA74" i="1"/>
  <c r="BR74" i="1"/>
  <c r="BQ74" i="1"/>
  <c r="LZ74" i="1"/>
  <c r="MI74" i="1"/>
  <c r="CC74" i="1"/>
  <c r="BM74" i="1"/>
  <c r="KK74" i="1"/>
  <c r="CE74" i="1"/>
  <c r="JS74" i="1"/>
  <c r="BO74" i="1"/>
  <c r="EE74" i="1"/>
  <c r="BS74" i="1"/>
  <c r="DA74" i="1"/>
  <c r="LY74" i="1"/>
  <c r="CF74" i="1"/>
  <c r="BT74" i="1"/>
  <c r="LX74" i="1"/>
  <c r="BW74" i="1"/>
  <c r="JO74" i="1"/>
  <c r="CZ74" i="1"/>
  <c r="JK74" i="1"/>
  <c r="DO74" i="1"/>
  <c r="DB74" i="1"/>
  <c r="CG74" i="1"/>
  <c r="CD74" i="1"/>
  <c r="DK74" i="1"/>
  <c r="JR74" i="1"/>
  <c r="VC74" i="1"/>
  <c r="CP74" i="1"/>
  <c r="CQ74" i="1"/>
  <c r="BZ74" i="1"/>
  <c r="CH74" i="1"/>
  <c r="VC85" i="1"/>
  <c r="VC98" i="1"/>
  <c r="VC93" i="1"/>
  <c r="VC94" i="1"/>
  <c r="VC87" i="1"/>
  <c r="VC97" i="1"/>
  <c r="VC83" i="1"/>
  <c r="VC86" i="1"/>
  <c r="VC84" i="1"/>
  <c r="VC80" i="1"/>
  <c r="VC95" i="1"/>
  <c r="VC81" i="1"/>
  <c r="VC78" i="1"/>
  <c r="VC91" i="1"/>
  <c r="VC82" i="1"/>
  <c r="VC92" i="1"/>
  <c r="VC88" i="1"/>
  <c r="VC89" i="1"/>
  <c r="CQ85" i="1"/>
  <c r="CQ89" i="1"/>
  <c r="CQ82" i="1"/>
  <c r="CQ81" i="1"/>
  <c r="CQ84" i="1"/>
  <c r="CQ91" i="1"/>
  <c r="CQ87" i="1"/>
  <c r="CQ83" i="1"/>
  <c r="CQ94" i="1"/>
  <c r="CQ95" i="1"/>
  <c r="CQ98" i="1"/>
  <c r="CQ80" i="1"/>
  <c r="CQ93" i="1"/>
  <c r="CQ86" i="1"/>
  <c r="CQ78" i="1"/>
  <c r="CQ97" i="1"/>
  <c r="CQ92" i="1"/>
  <c r="CQ88" i="1"/>
  <c r="BZ93" i="1"/>
  <c r="BZ89" i="1"/>
  <c r="BZ88" i="1"/>
  <c r="BZ87" i="1"/>
  <c r="BZ83" i="1"/>
  <c r="BZ78" i="1"/>
  <c r="BZ82" i="1"/>
  <c r="BZ84" i="1"/>
  <c r="BZ86" i="1"/>
  <c r="BZ81" i="1"/>
  <c r="BZ80" i="1"/>
  <c r="BZ98" i="1"/>
  <c r="BZ91" i="1"/>
  <c r="BZ92" i="1"/>
  <c r="BZ95" i="1"/>
  <c r="BZ97" i="1"/>
  <c r="BZ85" i="1"/>
  <c r="BZ94" i="1"/>
  <c r="LF86" i="1"/>
  <c r="LE86" i="1" s="1" a="1"/>
  <c r="LE86" i="1" s="1"/>
  <c r="LF95" i="1"/>
  <c r="LE95" i="1" s="1" a="1"/>
  <c r="LE95" i="1" s="1"/>
  <c r="LF78" i="1"/>
  <c r="LE78" i="1" s="1" a="1"/>
  <c r="LE78" i="1" s="1"/>
  <c r="LF91" i="1"/>
  <c r="LE91" i="1" s="1" a="1"/>
  <c r="LE91" i="1" s="1"/>
  <c r="LF98" i="1"/>
  <c r="LE98" i="1" s="1" a="1"/>
  <c r="LE98" i="1" s="1"/>
  <c r="LF94" i="1"/>
  <c r="LE94" i="1" s="1" a="1"/>
  <c r="LE94" i="1" s="1"/>
  <c r="LF85" i="1"/>
  <c r="LE85" i="1" s="1" a="1"/>
  <c r="LE85" i="1" s="1"/>
  <c r="LF81" i="1"/>
  <c r="LE81" i="1" s="1" a="1"/>
  <c r="LE81" i="1" s="1"/>
  <c r="LF92" i="1"/>
  <c r="LE92" i="1" s="1" a="1"/>
  <c r="LE92" i="1" s="1"/>
  <c r="LF87" i="1"/>
  <c r="LE87" i="1" s="1" a="1"/>
  <c r="LE87" i="1" s="1"/>
  <c r="LF82" i="1"/>
  <c r="LE82" i="1" s="1" a="1"/>
  <c r="LE82" i="1" s="1"/>
  <c r="LF93" i="1"/>
  <c r="LE93" i="1" s="1" a="1"/>
  <c r="LE93" i="1" s="1"/>
  <c r="LF97" i="1"/>
  <c r="LE97" i="1" s="1" a="1"/>
  <c r="LE97" i="1" s="1"/>
  <c r="LF84" i="1"/>
  <c r="LE84" i="1" s="1" a="1"/>
  <c r="LE84" i="1" s="1"/>
  <c r="LF80" i="1"/>
  <c r="LE80" i="1" s="1" a="1"/>
  <c r="LE80" i="1" s="1"/>
  <c r="LF88" i="1"/>
  <c r="LE88" i="1" s="1" a="1"/>
  <c r="LE88" i="1" s="1"/>
  <c r="LF83" i="1"/>
  <c r="LE83" i="1" s="1" a="1"/>
  <c r="LE83" i="1" s="1"/>
  <c r="LF89" i="1"/>
  <c r="LE89" i="1" s="1" a="1"/>
  <c r="LE89" i="1" s="1"/>
  <c r="ML92" i="1"/>
  <c r="ML87" i="1"/>
  <c r="ML98" i="1"/>
  <c r="ML93" i="1"/>
  <c r="ML91" i="1"/>
  <c r="ML85" i="1"/>
  <c r="ML86" i="1"/>
  <c r="ML81" i="1"/>
  <c r="ML78" i="1"/>
  <c r="ML94" i="1"/>
  <c r="ML88" i="1"/>
  <c r="ML82" i="1"/>
  <c r="ML84" i="1"/>
  <c r="ML95" i="1"/>
  <c r="ML97" i="1"/>
  <c r="ML83" i="1"/>
  <c r="ML80" i="1"/>
  <c r="ML89" i="1"/>
  <c r="CX85" i="1"/>
  <c r="CX84" i="1"/>
  <c r="CX95" i="1"/>
  <c r="CX81" i="1"/>
  <c r="CX97" i="1"/>
  <c r="CX88" i="1"/>
  <c r="CX82" i="1"/>
  <c r="CX83" i="1"/>
  <c r="CX92" i="1"/>
  <c r="CX86" i="1"/>
  <c r="CX87" i="1"/>
  <c r="CX80" i="1"/>
  <c r="CX78" i="1"/>
  <c r="CX91" i="1"/>
  <c r="CX93" i="1"/>
  <c r="CX94" i="1"/>
  <c r="CX98" i="1"/>
  <c r="CX89" i="1"/>
  <c r="CB98" i="1"/>
  <c r="CB89" i="1"/>
  <c r="CB88" i="1"/>
  <c r="CB87" i="1"/>
  <c r="CB83" i="1"/>
  <c r="CB82" i="1"/>
  <c r="CB84" i="1"/>
  <c r="CB80" i="1"/>
  <c r="CB81" i="1"/>
  <c r="CB94" i="1"/>
  <c r="CB85" i="1"/>
  <c r="CB78" i="1"/>
  <c r="CB97" i="1"/>
  <c r="CB86" i="1"/>
  <c r="CB95" i="1"/>
  <c r="CB93" i="1"/>
  <c r="CB91" i="1"/>
  <c r="CB92" i="1"/>
  <c r="LZ86" i="1"/>
  <c r="LZ81" i="1"/>
  <c r="LZ91" i="1"/>
  <c r="LZ87" i="1"/>
  <c r="LZ89" i="1"/>
  <c r="LZ88" i="1"/>
  <c r="LZ82" i="1"/>
  <c r="LZ94" i="1"/>
  <c r="LZ85" i="1"/>
  <c r="LZ92" i="1"/>
  <c r="LZ95" i="1"/>
  <c r="LZ97" i="1"/>
  <c r="LZ78" i="1"/>
  <c r="LZ98" i="1"/>
  <c r="LZ93" i="1"/>
  <c r="LZ83" i="1"/>
  <c r="LZ80" i="1"/>
  <c r="LZ84" i="1"/>
  <c r="MI81" i="1"/>
  <c r="MI82" i="1"/>
  <c r="MI83" i="1"/>
  <c r="MI98" i="1"/>
  <c r="MI93" i="1"/>
  <c r="MI94" i="1"/>
  <c r="MI91" i="1"/>
  <c r="MI95" i="1"/>
  <c r="MI97" i="1"/>
  <c r="MI85" i="1"/>
  <c r="MI92" i="1"/>
  <c r="MI87" i="1"/>
  <c r="MI88" i="1"/>
  <c r="MI89" i="1"/>
  <c r="MI78" i="1"/>
  <c r="MI86" i="1"/>
  <c r="MI84" i="1"/>
  <c r="MI80" i="1"/>
  <c r="LW97" i="1"/>
  <c r="LW91" i="1"/>
  <c r="LW98" i="1"/>
  <c r="LW80" i="1"/>
  <c r="LW82" i="1"/>
  <c r="LW78" i="1"/>
  <c r="LW93" i="1"/>
  <c r="LW83" i="1"/>
  <c r="LW92" i="1"/>
  <c r="LW94" i="1"/>
  <c r="LW85" i="1"/>
  <c r="LW95" i="1"/>
  <c r="LW84" i="1"/>
  <c r="LW88" i="1"/>
  <c r="LW89" i="1"/>
  <c r="LW86" i="1"/>
  <c r="LW81" i="1"/>
  <c r="LW87" i="1"/>
  <c r="BQ91" i="1"/>
  <c r="BQ82" i="1"/>
  <c r="BQ87" i="1"/>
  <c r="BQ98" i="1"/>
  <c r="BQ94" i="1"/>
  <c r="BQ85" i="1"/>
  <c r="BQ86" i="1"/>
  <c r="BQ92" i="1"/>
  <c r="BQ95" i="1"/>
  <c r="BQ97" i="1"/>
  <c r="BQ81" i="1"/>
  <c r="BQ84" i="1"/>
  <c r="BQ78" i="1"/>
  <c r="BQ80" i="1"/>
  <c r="BQ83" i="1"/>
  <c r="BQ89" i="1"/>
  <c r="BQ93" i="1"/>
  <c r="BQ88" i="1"/>
  <c r="CC98" i="1"/>
  <c r="CC97" i="1"/>
  <c r="CC93" i="1"/>
  <c r="CC89" i="1"/>
  <c r="CC88" i="1"/>
  <c r="CC83" i="1"/>
  <c r="CC87" i="1"/>
  <c r="CC81" i="1"/>
  <c r="CC84" i="1"/>
  <c r="CC85" i="1"/>
  <c r="CC82" i="1"/>
  <c r="CC80" i="1"/>
  <c r="CC78" i="1"/>
  <c r="CC86" i="1"/>
  <c r="CC95" i="1"/>
  <c r="CC92" i="1"/>
  <c r="CC91" i="1"/>
  <c r="CC94" i="1"/>
  <c r="JS98" i="1"/>
  <c r="JS93" i="1"/>
  <c r="JS84" i="1"/>
  <c r="JS80" i="1"/>
  <c r="JS85" i="1"/>
  <c r="JS95" i="1"/>
  <c r="JS87" i="1"/>
  <c r="JS97" i="1"/>
  <c r="JS91" i="1"/>
  <c r="JS92" i="1"/>
  <c r="JS88" i="1"/>
  <c r="JS82" i="1"/>
  <c r="JS86" i="1"/>
  <c r="JS78" i="1"/>
  <c r="JS83" i="1"/>
  <c r="JS94" i="1"/>
  <c r="JS81" i="1"/>
  <c r="JS89" i="1"/>
  <c r="BT85" i="1"/>
  <c r="BT92" i="1"/>
  <c r="BT86" i="1"/>
  <c r="BT88" i="1"/>
  <c r="BT94" i="1"/>
  <c r="BT80" i="1"/>
  <c r="BT89" i="1"/>
  <c r="BT91" i="1"/>
  <c r="BT98" i="1"/>
  <c r="BT82" i="1"/>
  <c r="BT83" i="1"/>
  <c r="BT97" i="1"/>
  <c r="BT84" i="1"/>
  <c r="BT95" i="1"/>
  <c r="BT81" i="1"/>
  <c r="BT78" i="1"/>
  <c r="BT93" i="1"/>
  <c r="BT87" i="1"/>
  <c r="BM86" i="1"/>
  <c r="BM89" i="1"/>
  <c r="BM92" i="1"/>
  <c r="BM84" i="1"/>
  <c r="BM80" i="1"/>
  <c r="BM82" i="1"/>
  <c r="BM95" i="1"/>
  <c r="BM98" i="1"/>
  <c r="BM81" i="1"/>
  <c r="BM78" i="1"/>
  <c r="BM91" i="1"/>
  <c r="BM85" i="1"/>
  <c r="BM97" i="1"/>
  <c r="BM88" i="1"/>
  <c r="BM94" i="1"/>
  <c r="BM87" i="1"/>
  <c r="BM93" i="1"/>
  <c r="BM83" i="1"/>
  <c r="LX78" i="1"/>
  <c r="LX81" i="1"/>
  <c r="LX94" i="1"/>
  <c r="LX97" i="1"/>
  <c r="LX98" i="1"/>
  <c r="LX91" i="1"/>
  <c r="LX85" i="1"/>
  <c r="LX87" i="1"/>
  <c r="LX84" i="1"/>
  <c r="LX88" i="1"/>
  <c r="LX89" i="1"/>
  <c r="LX93" i="1"/>
  <c r="LX86" i="1"/>
  <c r="LX92" i="1"/>
  <c r="LX83" i="1"/>
  <c r="LX95" i="1"/>
  <c r="LX80" i="1"/>
  <c r="LX82" i="1"/>
  <c r="BO78" i="1"/>
  <c r="BO94" i="1"/>
  <c r="BO85" i="1"/>
  <c r="BO92" i="1"/>
  <c r="BO88" i="1"/>
  <c r="BO80" i="1"/>
  <c r="BO93" i="1"/>
  <c r="BO81" i="1"/>
  <c r="BO84" i="1"/>
  <c r="BO83" i="1"/>
  <c r="BO86" i="1"/>
  <c r="BO95" i="1"/>
  <c r="BO91" i="1"/>
  <c r="BO98" i="1"/>
  <c r="BO82" i="1"/>
  <c r="BO87" i="1"/>
  <c r="BO97" i="1"/>
  <c r="BO89" i="1"/>
  <c r="CD93" i="1"/>
  <c r="CD91" i="1"/>
  <c r="CD85" i="1"/>
  <c r="CD84" i="1"/>
  <c r="CD81" i="1"/>
  <c r="CD78" i="1"/>
  <c r="CD83" i="1"/>
  <c r="CD88" i="1"/>
  <c r="CD86" i="1"/>
  <c r="CD82" i="1"/>
  <c r="CD80" i="1"/>
  <c r="CD92" i="1"/>
  <c r="CD97" i="1"/>
  <c r="CD94" i="1"/>
  <c r="CD87" i="1"/>
  <c r="CD95" i="1"/>
  <c r="CD89" i="1"/>
  <c r="CD98" i="1"/>
  <c r="JR92" i="1"/>
  <c r="JR93" i="1"/>
  <c r="JR88" i="1"/>
  <c r="JR86" i="1"/>
  <c r="JR95" i="1"/>
  <c r="JR83" i="1"/>
  <c r="JR89" i="1"/>
  <c r="JR78" i="1"/>
  <c r="JR91" i="1"/>
  <c r="JR81" i="1"/>
  <c r="JR85" i="1"/>
  <c r="JR98" i="1"/>
  <c r="JR87" i="1"/>
  <c r="JR82" i="1"/>
  <c r="JR94" i="1"/>
  <c r="JR97" i="1"/>
  <c r="JR84" i="1"/>
  <c r="JR80" i="1"/>
  <c r="CP98" i="1"/>
  <c r="CP91" i="1"/>
  <c r="CP85" i="1"/>
  <c r="CP86" i="1"/>
  <c r="CP88" i="1"/>
  <c r="CP80" i="1"/>
  <c r="CP89" i="1"/>
  <c r="CP95" i="1"/>
  <c r="CP81" i="1"/>
  <c r="CP97" i="1"/>
  <c r="CP84" i="1"/>
  <c r="CP87" i="1"/>
  <c r="CP92" i="1"/>
  <c r="CP78" i="1"/>
  <c r="CP93" i="1"/>
  <c r="CP83" i="1"/>
  <c r="CP94" i="1"/>
  <c r="CP82" i="1"/>
  <c r="CH89" i="1"/>
  <c r="CH87" i="1"/>
  <c r="CH88" i="1"/>
  <c r="CH82" i="1"/>
  <c r="CH85" i="1"/>
  <c r="CH83" i="1"/>
  <c r="CH81" i="1"/>
  <c r="CH80" i="1"/>
  <c r="CH78" i="1"/>
  <c r="CH86" i="1"/>
  <c r="CH91" i="1"/>
  <c r="CH98" i="1"/>
  <c r="CH97" i="1"/>
  <c r="CH84" i="1"/>
  <c r="CH94" i="1"/>
  <c r="CH92" i="1"/>
  <c r="CH95" i="1"/>
  <c r="CH93" i="1"/>
  <c r="BV97" i="1"/>
  <c r="BV80" i="1"/>
  <c r="BV93" i="1"/>
  <c r="BV81" i="1"/>
  <c r="BV84" i="1"/>
  <c r="BV83" i="1"/>
  <c r="BV91" i="1"/>
  <c r="BV82" i="1"/>
  <c r="BV92" i="1"/>
  <c r="BV87" i="1"/>
  <c r="BV86" i="1"/>
  <c r="BV98" i="1"/>
  <c r="BV94" i="1"/>
  <c r="BV85" i="1"/>
  <c r="BV88" i="1"/>
  <c r="BV78" i="1"/>
  <c r="BV95" i="1"/>
  <c r="BV89" i="1"/>
  <c r="BR84" i="1"/>
  <c r="BR88" i="1"/>
  <c r="BR98" i="1"/>
  <c r="BR82" i="1"/>
  <c r="BR97" i="1"/>
  <c r="BR81" i="1"/>
  <c r="BR83" i="1"/>
  <c r="BR85" i="1"/>
  <c r="BR86" i="1"/>
  <c r="BR95" i="1"/>
  <c r="BR87" i="1"/>
  <c r="BR80" i="1"/>
  <c r="BR78" i="1"/>
  <c r="BR91" i="1"/>
  <c r="BR94" i="1"/>
  <c r="BR92" i="1"/>
  <c r="BR89" i="1"/>
  <c r="BR93" i="1"/>
  <c r="EE92" i="1"/>
  <c r="EE86" i="1"/>
  <c r="EE87" i="1"/>
  <c r="EE78" i="1"/>
  <c r="EE93" i="1"/>
  <c r="EE94" i="1"/>
  <c r="EE98" i="1"/>
  <c r="EE85" i="1"/>
  <c r="EE95" i="1"/>
  <c r="EE81" i="1"/>
  <c r="EE97" i="1"/>
  <c r="EE84" i="1"/>
  <c r="EE88" i="1"/>
  <c r="EE80" i="1"/>
  <c r="EE91" i="1"/>
  <c r="EE82" i="1"/>
  <c r="EE83" i="1"/>
  <c r="EE89" i="1"/>
  <c r="BW80" i="1"/>
  <c r="BW78" i="1"/>
  <c r="BW82" i="1"/>
  <c r="BW81" i="1"/>
  <c r="BW91" i="1"/>
  <c r="BW86" i="1"/>
  <c r="BW97" i="1"/>
  <c r="BW84" i="1"/>
  <c r="BW93" i="1"/>
  <c r="BW85" i="1"/>
  <c r="BW92" i="1"/>
  <c r="BW89" i="1"/>
  <c r="BW87" i="1"/>
  <c r="BW83" i="1"/>
  <c r="BW88" i="1"/>
  <c r="BW98" i="1"/>
  <c r="BW94" i="1"/>
  <c r="BW95" i="1"/>
  <c r="CE93" i="1"/>
  <c r="CE91" i="1"/>
  <c r="CE88" i="1"/>
  <c r="CE85" i="1"/>
  <c r="CE81" i="1"/>
  <c r="CE84" i="1"/>
  <c r="CE78" i="1"/>
  <c r="CE86" i="1"/>
  <c r="CE80" i="1"/>
  <c r="CE82" i="1"/>
  <c r="CE98" i="1"/>
  <c r="CE89" i="1"/>
  <c r="CE92" i="1"/>
  <c r="CE95" i="1"/>
  <c r="CE97" i="1"/>
  <c r="CE94" i="1"/>
  <c r="CE87" i="1"/>
  <c r="CE83" i="1"/>
  <c r="DK86" i="1"/>
  <c r="DK89" i="1"/>
  <c r="DK97" i="1"/>
  <c r="DK80" i="1"/>
  <c r="DK78" i="1"/>
  <c r="DK83" i="1"/>
  <c r="DK85" i="1"/>
  <c r="DK81" i="1"/>
  <c r="DK91" i="1"/>
  <c r="DK82" i="1"/>
  <c r="DK94" i="1"/>
  <c r="DK95" i="1"/>
  <c r="DK87" i="1"/>
  <c r="DK92" i="1"/>
  <c r="DK84" i="1"/>
  <c r="DK93" i="1"/>
  <c r="DK88" i="1"/>
  <c r="DK98" i="1"/>
  <c r="BS91" i="1"/>
  <c r="BS80" i="1"/>
  <c r="BS85" i="1"/>
  <c r="BS84" i="1"/>
  <c r="BS89" i="1"/>
  <c r="BS95" i="1"/>
  <c r="BS81" i="1"/>
  <c r="BS97" i="1"/>
  <c r="BS83" i="1"/>
  <c r="BS87" i="1"/>
  <c r="BS82" i="1"/>
  <c r="BS93" i="1"/>
  <c r="BS94" i="1"/>
  <c r="BS92" i="1"/>
  <c r="BS86" i="1"/>
  <c r="BS88" i="1"/>
  <c r="BS98" i="1"/>
  <c r="BS78" i="1"/>
  <c r="DA88" i="1"/>
  <c r="DA80" i="1"/>
  <c r="DA83" i="1"/>
  <c r="DA82" i="1"/>
  <c r="DA84" i="1"/>
  <c r="DA92" i="1"/>
  <c r="DA87" i="1"/>
  <c r="DA89" i="1"/>
  <c r="DA81" i="1"/>
  <c r="DA86" i="1"/>
  <c r="DA93" i="1"/>
  <c r="DA97" i="1"/>
  <c r="DA78" i="1"/>
  <c r="DA85" i="1"/>
  <c r="DA95" i="1"/>
  <c r="DA98" i="1"/>
  <c r="DA91" i="1"/>
  <c r="DA94" i="1"/>
  <c r="LY95" i="1"/>
  <c r="LY81" i="1"/>
  <c r="LY84" i="1"/>
  <c r="LY88" i="1"/>
  <c r="LY93" i="1"/>
  <c r="LY92" i="1"/>
  <c r="LY78" i="1"/>
  <c r="LY91" i="1"/>
  <c r="LY83" i="1"/>
  <c r="LY87" i="1"/>
  <c r="LY94" i="1"/>
  <c r="LY86" i="1"/>
  <c r="LY89" i="1"/>
  <c r="LY97" i="1"/>
  <c r="LY98" i="1"/>
  <c r="LY80" i="1"/>
  <c r="LY82" i="1"/>
  <c r="LY85" i="1"/>
  <c r="CF98" i="1"/>
  <c r="CF97" i="1"/>
  <c r="CF93" i="1"/>
  <c r="CF88" i="1"/>
  <c r="CF87" i="1"/>
  <c r="CF92" i="1"/>
  <c r="CF85" i="1"/>
  <c r="CF81" i="1"/>
  <c r="CF83" i="1"/>
  <c r="CF78" i="1"/>
  <c r="CF84" i="1"/>
  <c r="CF86" i="1"/>
  <c r="CF80" i="1"/>
  <c r="CF89" i="1"/>
  <c r="CF94" i="1"/>
  <c r="CF91" i="1"/>
  <c r="CF82" i="1"/>
  <c r="CF95" i="1"/>
  <c r="CA98" i="1"/>
  <c r="CA93" i="1"/>
  <c r="CA89" i="1"/>
  <c r="CA88" i="1"/>
  <c r="CA87" i="1"/>
  <c r="CA85" i="1"/>
  <c r="CA83" i="1"/>
  <c r="CA82" i="1"/>
  <c r="CA81" i="1"/>
  <c r="CA80" i="1"/>
  <c r="CA84" i="1"/>
  <c r="CA86" i="1"/>
  <c r="CA78" i="1"/>
  <c r="CA95" i="1"/>
  <c r="CA91" i="1"/>
  <c r="CA97" i="1"/>
  <c r="CA92" i="1"/>
  <c r="CA94" i="1"/>
  <c r="JN94" i="1"/>
  <c r="JN86" i="1"/>
  <c r="JN87" i="1"/>
  <c r="JN83" i="1"/>
  <c r="JN80" i="1"/>
  <c r="JN89" i="1"/>
  <c r="JN82" i="1"/>
  <c r="JN84" i="1"/>
  <c r="JN78" i="1"/>
  <c r="JN81" i="1"/>
  <c r="JN85" i="1"/>
  <c r="JN93" i="1"/>
  <c r="JN95" i="1"/>
  <c r="JN97" i="1"/>
  <c r="JN91" i="1"/>
  <c r="JN92" i="1"/>
  <c r="JN88" i="1"/>
  <c r="JN98" i="1"/>
  <c r="KK87" i="1"/>
  <c r="KK82" i="1"/>
  <c r="KK94" i="1"/>
  <c r="KK81" i="1"/>
  <c r="KK78" i="1"/>
  <c r="KK91" i="1"/>
  <c r="KK83" i="1"/>
  <c r="KK85" i="1"/>
  <c r="KK97" i="1"/>
  <c r="KK80" i="1"/>
  <c r="KK89" i="1"/>
  <c r="KK92" i="1"/>
  <c r="KK84" i="1"/>
  <c r="KK95" i="1"/>
  <c r="KK93" i="1"/>
  <c r="KK86" i="1"/>
  <c r="KK98" i="1"/>
  <c r="KK88" i="1"/>
  <c r="JO80" i="1"/>
  <c r="JO85" i="1"/>
  <c r="JO91" i="1"/>
  <c r="JO95" i="1"/>
  <c r="JO98" i="1"/>
  <c r="JO97" i="1"/>
  <c r="JO78" i="1"/>
  <c r="JO83" i="1"/>
  <c r="JO86" i="1"/>
  <c r="JO81" i="1"/>
  <c r="JO88" i="1"/>
  <c r="JO89" i="1"/>
  <c r="JO93" i="1"/>
  <c r="JO94" i="1"/>
  <c r="JO92" i="1"/>
  <c r="JO82" i="1"/>
  <c r="JO87" i="1"/>
  <c r="JO84" i="1"/>
  <c r="CZ86" i="1"/>
  <c r="CZ81" i="1"/>
  <c r="CZ98" i="1"/>
  <c r="CZ78" i="1"/>
  <c r="CZ91" i="1"/>
  <c r="CZ83" i="1"/>
  <c r="CZ85" i="1"/>
  <c r="CZ97" i="1"/>
  <c r="CZ93" i="1"/>
  <c r="CZ88" i="1"/>
  <c r="CZ92" i="1"/>
  <c r="CZ95" i="1"/>
  <c r="CZ87" i="1"/>
  <c r="CZ94" i="1"/>
  <c r="CZ80" i="1"/>
  <c r="CZ89" i="1"/>
  <c r="CZ82" i="1"/>
  <c r="CZ84" i="1"/>
  <c r="JK81" i="1"/>
  <c r="JK84" i="1"/>
  <c r="JK78" i="1"/>
  <c r="JK94" i="1"/>
  <c r="JK85" i="1"/>
  <c r="JK87" i="1"/>
  <c r="JK98" i="1"/>
  <c r="JK80" i="1"/>
  <c r="JK89" i="1"/>
  <c r="JK93" i="1"/>
  <c r="JK88" i="1"/>
  <c r="JK82" i="1"/>
  <c r="JK95" i="1"/>
  <c r="JK92" i="1"/>
  <c r="JK97" i="1"/>
  <c r="JK91" i="1"/>
  <c r="JK83" i="1"/>
  <c r="JK86" i="1"/>
  <c r="DO95" i="1"/>
  <c r="DO87" i="1"/>
  <c r="DO94" i="1"/>
  <c r="DO97" i="1"/>
  <c r="DO93" i="1"/>
  <c r="DO83" i="1"/>
  <c r="DO78" i="1"/>
  <c r="DO86" i="1"/>
  <c r="DO85" i="1"/>
  <c r="DO98" i="1"/>
  <c r="DO88" i="1"/>
  <c r="DO92" i="1"/>
  <c r="DO80" i="1"/>
  <c r="DO91" i="1"/>
  <c r="DO82" i="1"/>
  <c r="DO81" i="1"/>
  <c r="DO84" i="1"/>
  <c r="DO89" i="1"/>
  <c r="DB98" i="1"/>
  <c r="DB95" i="1"/>
  <c r="DB87" i="1"/>
  <c r="DB84" i="1"/>
  <c r="DB78" i="1"/>
  <c r="DB82" i="1"/>
  <c r="DB80" i="1"/>
  <c r="DB89" i="1"/>
  <c r="DB93" i="1"/>
  <c r="DB88" i="1"/>
  <c r="DB91" i="1"/>
  <c r="DB81" i="1"/>
  <c r="DB86" i="1"/>
  <c r="DB97" i="1"/>
  <c r="DB83" i="1"/>
  <c r="DB94" i="1"/>
  <c r="DB85" i="1"/>
  <c r="DB92" i="1"/>
  <c r="CG98" i="1"/>
  <c r="CG89" i="1"/>
  <c r="CG88" i="1"/>
  <c r="CG92" i="1"/>
  <c r="CG93" i="1"/>
  <c r="CG87" i="1"/>
  <c r="CG85" i="1"/>
  <c r="CG83" i="1"/>
  <c r="CG81" i="1"/>
  <c r="CG82" i="1"/>
  <c r="CG78" i="1"/>
  <c r="CG80" i="1"/>
  <c r="CG91" i="1"/>
  <c r="CG84" i="1"/>
  <c r="CG94" i="1"/>
  <c r="CG86" i="1"/>
  <c r="CG95" i="1"/>
  <c r="CG97" i="1"/>
  <c r="DK102" i="1"/>
  <c r="DK64" i="1"/>
  <c r="BS102" i="1"/>
  <c r="BS64" i="1"/>
  <c r="DA102" i="1"/>
  <c r="DA64" i="1"/>
  <c r="CF102" i="1"/>
  <c r="CF64" i="1"/>
  <c r="CP102" i="1"/>
  <c r="CP64" i="1"/>
  <c r="BZ102" i="1"/>
  <c r="BZ64" i="1"/>
  <c r="CH102" i="1"/>
  <c r="CH64" i="1"/>
  <c r="BV102" i="1"/>
  <c r="BV64" i="1"/>
  <c r="CC102" i="1"/>
  <c r="CC64" i="1"/>
  <c r="JK102" i="1"/>
  <c r="JK64" i="1"/>
  <c r="DO102" i="1"/>
  <c r="DO64" i="1"/>
  <c r="DB102" i="1"/>
  <c r="DB64" i="1"/>
  <c r="CG102" i="1"/>
  <c r="CG64" i="1"/>
  <c r="JR102" i="1"/>
  <c r="JR64" i="1"/>
  <c r="CQ102" i="1"/>
  <c r="CQ64" i="1"/>
  <c r="CA102" i="1"/>
  <c r="CA64" i="1"/>
  <c r="JN102" i="1"/>
  <c r="JN64" i="1"/>
  <c r="ML102" i="1"/>
  <c r="ML64" i="1"/>
  <c r="LW102" i="1"/>
  <c r="LW64" i="1"/>
  <c r="CX102" i="1"/>
  <c r="CX64" i="1"/>
  <c r="CB102" i="1"/>
  <c r="CB64" i="1"/>
  <c r="BR102" i="1"/>
  <c r="BR64" i="1"/>
  <c r="BQ102" i="1"/>
  <c r="BQ64" i="1"/>
  <c r="LZ102" i="1"/>
  <c r="LZ64" i="1"/>
  <c r="MI102" i="1"/>
  <c r="MI64" i="1"/>
  <c r="JS102" i="1"/>
  <c r="JS64" i="1"/>
  <c r="BT102" i="1"/>
  <c r="BT64" i="1"/>
  <c r="BM102" i="1"/>
  <c r="BM64" i="1"/>
  <c r="LX102" i="1"/>
  <c r="LX64" i="1"/>
  <c r="BO102" i="1"/>
  <c r="BO64" i="1"/>
  <c r="CD102" i="1"/>
  <c r="CD64" i="1"/>
  <c r="LY102" i="1"/>
  <c r="LY64" i="1"/>
  <c r="JO102" i="1"/>
  <c r="JO64" i="1"/>
  <c r="CZ102" i="1"/>
  <c r="CZ64" i="1"/>
  <c r="VC102" i="1"/>
  <c r="VC64" i="1"/>
  <c r="LF102" i="1"/>
  <c r="LE102" i="1" s="1" a="1"/>
  <c r="LE102" i="1" s="1"/>
  <c r="LF64" i="1"/>
  <c r="LE64" i="1" s="1" a="1"/>
  <c r="LE64" i="1" s="1"/>
  <c r="EE102" i="1"/>
  <c r="EE64" i="1"/>
  <c r="BW102" i="1"/>
  <c r="BW64" i="1"/>
  <c r="KK102" i="1"/>
  <c r="KK64" i="1"/>
  <c r="CE102" i="1"/>
  <c r="CE64" i="1"/>
  <c r="LF76" i="1"/>
  <c r="LE76" i="1" s="1" a="1"/>
  <c r="LE76" i="1" s="1"/>
  <c r="LF75" i="1"/>
  <c r="LE75" i="1" s="1" a="1"/>
  <c r="LE75" i="1" s="1"/>
  <c r="LF73" i="1"/>
  <c r="LE73" i="1" s="1" a="1"/>
  <c r="LE73" i="1" s="1"/>
  <c r="LF77" i="1"/>
  <c r="LE77" i="1" s="1" a="1"/>
  <c r="LE77" i="1" s="1"/>
  <c r="LW76" i="1"/>
  <c r="LW77" i="1"/>
  <c r="LW73" i="1"/>
  <c r="LW75" i="1"/>
  <c r="LZ75" i="1"/>
  <c r="LZ76" i="1"/>
  <c r="LZ73" i="1"/>
  <c r="LZ77" i="1"/>
  <c r="MI76" i="1"/>
  <c r="MI77" i="1"/>
  <c r="MI75" i="1"/>
  <c r="MI73" i="1"/>
  <c r="JS76" i="1"/>
  <c r="JS77" i="1"/>
  <c r="JS75" i="1"/>
  <c r="JS73" i="1"/>
  <c r="LX73" i="1"/>
  <c r="LX75" i="1"/>
  <c r="LX77" i="1"/>
  <c r="LX76" i="1"/>
  <c r="BO76" i="1"/>
  <c r="BO75" i="1"/>
  <c r="BO77" i="1"/>
  <c r="BO73" i="1"/>
  <c r="CD76" i="1"/>
  <c r="CD75" i="1"/>
  <c r="CD77" i="1"/>
  <c r="CD73" i="1"/>
  <c r="BV77" i="1"/>
  <c r="BV76" i="1"/>
  <c r="BV75" i="1"/>
  <c r="BV73" i="1"/>
  <c r="BR76" i="1"/>
  <c r="BR73" i="1"/>
  <c r="BR77" i="1"/>
  <c r="BR75" i="1"/>
  <c r="BT73" i="1"/>
  <c r="BT75" i="1"/>
  <c r="BT77" i="1"/>
  <c r="BT76" i="1"/>
  <c r="EE76" i="1"/>
  <c r="EE73" i="1"/>
  <c r="EE77" i="1"/>
  <c r="EE75" i="1"/>
  <c r="BW73" i="1"/>
  <c r="BW77" i="1"/>
  <c r="BW76" i="1"/>
  <c r="BW75" i="1"/>
  <c r="KK76" i="1"/>
  <c r="KK73" i="1"/>
  <c r="KK75" i="1"/>
  <c r="KK77" i="1"/>
  <c r="CE76" i="1"/>
  <c r="CE77" i="1"/>
  <c r="CE75" i="1"/>
  <c r="CE73" i="1"/>
  <c r="CA73" i="1"/>
  <c r="CA75" i="1"/>
  <c r="CA77" i="1"/>
  <c r="CA76" i="1"/>
  <c r="JN77" i="1"/>
  <c r="JN73" i="1"/>
  <c r="JN76" i="1"/>
  <c r="JN75" i="1"/>
  <c r="CX75" i="1"/>
  <c r="CX77" i="1"/>
  <c r="CX76" i="1"/>
  <c r="CX73" i="1"/>
  <c r="BQ76" i="1"/>
  <c r="BQ77" i="1"/>
  <c r="BQ73" i="1"/>
  <c r="BQ75" i="1"/>
  <c r="CC76" i="1"/>
  <c r="CC73" i="1"/>
  <c r="CC77" i="1"/>
  <c r="CC75" i="1"/>
  <c r="BM75" i="1"/>
  <c r="BM73" i="1"/>
  <c r="BM77" i="1"/>
  <c r="BM76" i="1"/>
  <c r="DK77" i="1"/>
  <c r="DK73" i="1"/>
  <c r="DK75" i="1"/>
  <c r="DK76" i="1"/>
  <c r="BS73" i="1"/>
  <c r="BS77" i="1"/>
  <c r="BS75" i="1"/>
  <c r="BS76" i="1"/>
  <c r="DA73" i="1"/>
  <c r="DA76" i="1"/>
  <c r="DA75" i="1"/>
  <c r="DA77" i="1"/>
  <c r="LY76" i="1"/>
  <c r="LY75" i="1"/>
  <c r="LY77" i="1"/>
  <c r="LY73" i="1"/>
  <c r="CF76" i="1"/>
  <c r="CF77" i="1"/>
  <c r="CF73" i="1"/>
  <c r="CF75" i="1"/>
  <c r="ML73" i="1"/>
  <c r="ML77" i="1"/>
  <c r="ML75" i="1"/>
  <c r="ML76" i="1"/>
  <c r="CB73" i="1"/>
  <c r="CB75" i="1"/>
  <c r="CB76" i="1"/>
  <c r="CB77" i="1"/>
  <c r="JO77" i="1"/>
  <c r="JO76" i="1"/>
  <c r="JO75" i="1"/>
  <c r="JO73" i="1"/>
  <c r="CZ75" i="1"/>
  <c r="CZ77" i="1"/>
  <c r="CZ76" i="1"/>
  <c r="CZ73" i="1"/>
  <c r="JK75" i="1"/>
  <c r="JK76" i="1"/>
  <c r="JK77" i="1"/>
  <c r="JK73" i="1"/>
  <c r="DO77" i="1"/>
  <c r="DO76" i="1"/>
  <c r="DO73" i="1"/>
  <c r="DO75" i="1"/>
  <c r="DB77" i="1"/>
  <c r="DB76" i="1"/>
  <c r="DB75" i="1"/>
  <c r="DB73" i="1"/>
  <c r="CG73" i="1"/>
  <c r="CG75" i="1"/>
  <c r="CG76" i="1"/>
  <c r="CG77" i="1"/>
  <c r="JR73" i="1"/>
  <c r="JR77" i="1"/>
  <c r="JR75" i="1"/>
  <c r="JR76" i="1"/>
  <c r="VC77" i="1"/>
  <c r="VC75" i="1"/>
  <c r="VC76" i="1"/>
  <c r="VC73" i="1"/>
  <c r="CP75" i="1"/>
  <c r="CP77" i="1"/>
  <c r="CP76" i="1"/>
  <c r="CP73" i="1"/>
  <c r="CQ76" i="1"/>
  <c r="CQ73" i="1"/>
  <c r="CQ75" i="1"/>
  <c r="CQ77" i="1"/>
  <c r="BZ75" i="1"/>
  <c r="BZ73" i="1"/>
  <c r="BZ76" i="1"/>
  <c r="BZ77" i="1"/>
  <c r="CH77" i="1"/>
  <c r="CH73" i="1"/>
  <c r="CH75" i="1"/>
  <c r="CH76" i="1"/>
  <c r="LX72" i="1"/>
  <c r="LX68" i="1"/>
  <c r="LX69" i="1"/>
  <c r="LX70" i="1"/>
  <c r="LX71" i="1"/>
  <c r="BO72" i="1"/>
  <c r="BO68" i="1"/>
  <c r="BO71" i="1"/>
  <c r="BO69" i="1"/>
  <c r="BO70" i="1"/>
  <c r="EE70" i="1"/>
  <c r="EE71" i="1"/>
  <c r="EE69" i="1"/>
  <c r="EE72" i="1"/>
  <c r="EE68" i="1"/>
  <c r="BW68" i="1"/>
  <c r="BW72" i="1"/>
  <c r="BW71" i="1"/>
  <c r="BW69" i="1"/>
  <c r="BW70" i="1"/>
  <c r="KK68" i="1"/>
  <c r="KK69" i="1"/>
  <c r="KK72" i="1"/>
  <c r="KK70" i="1"/>
  <c r="KK71" i="1"/>
  <c r="CE70" i="1"/>
  <c r="CE72" i="1"/>
  <c r="CE69" i="1"/>
  <c r="CE68" i="1"/>
  <c r="CE71" i="1"/>
  <c r="CD69" i="1"/>
  <c r="CD68" i="1"/>
  <c r="CD72" i="1"/>
  <c r="CD70" i="1"/>
  <c r="CD71" i="1"/>
  <c r="DK72" i="1"/>
  <c r="DK69" i="1"/>
  <c r="DK71" i="1"/>
  <c r="DK68" i="1"/>
  <c r="DK70" i="1"/>
  <c r="BS72" i="1"/>
  <c r="BS68" i="1"/>
  <c r="BS70" i="1"/>
  <c r="BS71" i="1"/>
  <c r="BS69" i="1"/>
  <c r="DA72" i="1"/>
  <c r="DA68" i="1"/>
  <c r="DA70" i="1"/>
  <c r="DA69" i="1"/>
  <c r="DA71" i="1"/>
  <c r="LY69" i="1"/>
  <c r="LY71" i="1"/>
  <c r="LY70" i="1"/>
  <c r="LY72" i="1"/>
  <c r="LY68" i="1"/>
  <c r="CF72" i="1"/>
  <c r="CF69" i="1"/>
  <c r="CF70" i="1"/>
  <c r="CF68" i="1"/>
  <c r="CF71" i="1"/>
  <c r="CG72" i="1"/>
  <c r="CG70" i="1"/>
  <c r="CG71" i="1"/>
  <c r="CG68" i="1"/>
  <c r="CG69" i="1"/>
  <c r="CQ71" i="1"/>
  <c r="CQ72" i="1"/>
  <c r="CQ70" i="1"/>
  <c r="CQ68" i="1"/>
  <c r="CQ69" i="1"/>
  <c r="BZ72" i="1"/>
  <c r="BZ71" i="1"/>
  <c r="BZ70" i="1"/>
  <c r="BZ68" i="1"/>
  <c r="BZ69" i="1"/>
  <c r="CH72" i="1"/>
  <c r="CH70" i="1"/>
  <c r="CH71" i="1"/>
  <c r="CH69" i="1"/>
  <c r="CH68" i="1"/>
  <c r="JS68" i="1"/>
  <c r="JS72" i="1"/>
  <c r="JS70" i="1"/>
  <c r="JS71" i="1"/>
  <c r="JS69" i="1"/>
  <c r="CP71" i="1"/>
  <c r="CP68" i="1"/>
  <c r="CP70" i="1"/>
  <c r="CP69" i="1"/>
  <c r="CP72" i="1"/>
  <c r="LF72" i="1"/>
  <c r="LE72" i="1" s="1" a="1"/>
  <c r="LE72" i="1" s="1"/>
  <c r="LF68" i="1"/>
  <c r="LE68" i="1" s="1" a="1"/>
  <c r="LE68" i="1" s="1"/>
  <c r="LF70" i="1"/>
  <c r="LE70" i="1" s="1" a="1"/>
  <c r="LE70" i="1" s="1"/>
  <c r="LF71" i="1"/>
  <c r="LE71" i="1" s="1" a="1"/>
  <c r="LE71" i="1" s="1"/>
  <c r="LF69" i="1"/>
  <c r="LE69" i="1" s="1" a="1"/>
  <c r="LE69" i="1" s="1"/>
  <c r="CA72" i="1"/>
  <c r="CA69" i="1"/>
  <c r="CA70" i="1"/>
  <c r="CA71" i="1"/>
  <c r="CA68" i="1"/>
  <c r="BT69" i="1"/>
  <c r="BT68" i="1"/>
  <c r="BT70" i="1"/>
  <c r="BT71" i="1"/>
  <c r="BT72" i="1"/>
  <c r="JO70" i="1"/>
  <c r="JO71" i="1"/>
  <c r="JO69" i="1"/>
  <c r="JO68" i="1"/>
  <c r="JO72" i="1"/>
  <c r="JK70" i="1"/>
  <c r="JK71" i="1"/>
  <c r="JK68" i="1"/>
  <c r="JK72" i="1"/>
  <c r="JK69" i="1"/>
  <c r="DB71" i="1"/>
  <c r="DB70" i="1"/>
  <c r="DB69" i="1"/>
  <c r="DB72" i="1"/>
  <c r="DB68" i="1"/>
  <c r="JR72" i="1"/>
  <c r="JR70" i="1"/>
  <c r="JR69" i="1"/>
  <c r="JR71" i="1"/>
  <c r="JR68" i="1"/>
  <c r="JN68" i="1"/>
  <c r="JN70" i="1"/>
  <c r="JN69" i="1"/>
  <c r="JN71" i="1"/>
  <c r="JN72" i="1"/>
  <c r="BV69" i="1"/>
  <c r="BV70" i="1"/>
  <c r="BV68" i="1"/>
  <c r="BV71" i="1"/>
  <c r="BV72" i="1"/>
  <c r="ML72" i="1"/>
  <c r="ML68" i="1"/>
  <c r="ML71" i="1"/>
  <c r="ML69" i="1"/>
  <c r="ML70" i="1"/>
  <c r="LW69" i="1"/>
  <c r="LW72" i="1"/>
  <c r="LW68" i="1"/>
  <c r="LW70" i="1"/>
  <c r="LW71" i="1"/>
  <c r="CX71" i="1"/>
  <c r="CX70" i="1"/>
  <c r="CX68" i="1"/>
  <c r="CX69" i="1"/>
  <c r="CX72" i="1"/>
  <c r="CB70" i="1"/>
  <c r="CB71" i="1"/>
  <c r="CB69" i="1"/>
  <c r="CB68" i="1"/>
  <c r="CB72" i="1"/>
  <c r="BM70" i="1"/>
  <c r="BM71" i="1"/>
  <c r="BM69" i="1"/>
  <c r="BM72" i="1"/>
  <c r="BM68" i="1"/>
  <c r="CZ69" i="1"/>
  <c r="CZ71" i="1"/>
  <c r="CZ72" i="1"/>
  <c r="CZ68" i="1"/>
  <c r="CZ70" i="1"/>
  <c r="DO69" i="1"/>
  <c r="DO72" i="1"/>
  <c r="DO68" i="1"/>
  <c r="DO71" i="1"/>
  <c r="DO70" i="1"/>
  <c r="VC70" i="1"/>
  <c r="VC72" i="1"/>
  <c r="VC68" i="1"/>
  <c r="VC71" i="1"/>
  <c r="VC69" i="1"/>
  <c r="BR70" i="1"/>
  <c r="BR69" i="1"/>
  <c r="BR72" i="1"/>
  <c r="BR71" i="1"/>
  <c r="BR68" i="1"/>
  <c r="BQ71" i="1"/>
  <c r="BQ72" i="1"/>
  <c r="BQ69" i="1"/>
  <c r="BQ70" i="1"/>
  <c r="BQ68" i="1"/>
  <c r="LZ70" i="1"/>
  <c r="LZ71" i="1"/>
  <c r="LZ69" i="1"/>
  <c r="LZ72" i="1"/>
  <c r="LZ68" i="1"/>
  <c r="MI72" i="1"/>
  <c r="MI69" i="1"/>
  <c r="MI68" i="1"/>
  <c r="MI70" i="1"/>
  <c r="MI71" i="1"/>
  <c r="CC71" i="1"/>
  <c r="CC69" i="1"/>
  <c r="CC68" i="1"/>
  <c r="CC70" i="1"/>
  <c r="CC72" i="1"/>
  <c r="LZ66" i="1"/>
  <c r="LZ65" i="1"/>
  <c r="LX65" i="1"/>
  <c r="LX66" i="1"/>
  <c r="EE66" i="1"/>
  <c r="EE65" i="1"/>
  <c r="KK65" i="1"/>
  <c r="KK66" i="1"/>
  <c r="CE66" i="1"/>
  <c r="CE65" i="1"/>
  <c r="BQ66" i="1"/>
  <c r="BQ65" i="1"/>
  <c r="BM65" i="1"/>
  <c r="BM66" i="1"/>
  <c r="CC66" i="1"/>
  <c r="CC65" i="1"/>
  <c r="JS65" i="1"/>
  <c r="JS66" i="1"/>
  <c r="BW65" i="1"/>
  <c r="BW66" i="1"/>
  <c r="BS66" i="1"/>
  <c r="BS65" i="1"/>
  <c r="LY66" i="1"/>
  <c r="LY65" i="1"/>
  <c r="JO65" i="1"/>
  <c r="JO66" i="1"/>
  <c r="DO66" i="1"/>
  <c r="DO65" i="1"/>
  <c r="DB65" i="1"/>
  <c r="DB66" i="1"/>
  <c r="CG66" i="1"/>
  <c r="CG65" i="1"/>
  <c r="JR65" i="1"/>
  <c r="JR66" i="1"/>
  <c r="VC65" i="1"/>
  <c r="VC66" i="1"/>
  <c r="CP65" i="1"/>
  <c r="CP66" i="1"/>
  <c r="CQ66" i="1"/>
  <c r="CQ65" i="1"/>
  <c r="BZ66" i="1"/>
  <c r="BZ65" i="1"/>
  <c r="CH66" i="1"/>
  <c r="CH65" i="1"/>
  <c r="BR66" i="1"/>
  <c r="BR65" i="1"/>
  <c r="CD65" i="1"/>
  <c r="CD66" i="1"/>
  <c r="MI65" i="1"/>
  <c r="MI66" i="1"/>
  <c r="BT65" i="1"/>
  <c r="BT66" i="1"/>
  <c r="BO65" i="1"/>
  <c r="BO66" i="1"/>
  <c r="DK65" i="1"/>
  <c r="DK66" i="1"/>
  <c r="DA66" i="1"/>
  <c r="DA65" i="1"/>
  <c r="CF66" i="1"/>
  <c r="CF65" i="1"/>
  <c r="CZ66" i="1"/>
  <c r="CZ65" i="1"/>
  <c r="JK66" i="1"/>
  <c r="JK65" i="1"/>
  <c r="LF66" i="1"/>
  <c r="LE66" i="1" s="1" a="1"/>
  <c r="LE66" i="1" s="1"/>
  <c r="LF65" i="1"/>
  <c r="LE65" i="1" s="1" a="1"/>
  <c r="LE65" i="1" s="1"/>
  <c r="CA66" i="1"/>
  <c r="CA65" i="1"/>
  <c r="JN66" i="1"/>
  <c r="JN65" i="1"/>
  <c r="BV66" i="1"/>
  <c r="BV65" i="1"/>
  <c r="ML65" i="1"/>
  <c r="ML66" i="1"/>
  <c r="LW65" i="1"/>
  <c r="LW66" i="1"/>
  <c r="CX65" i="1"/>
  <c r="CX66" i="1"/>
  <c r="CB66" i="1"/>
  <c r="CB65" i="1"/>
  <c r="KK63" i="1"/>
  <c r="KK67" i="1"/>
  <c r="CE63" i="1"/>
  <c r="CE67" i="1"/>
  <c r="DA63" i="1"/>
  <c r="DA67" i="1"/>
  <c r="LY63" i="1"/>
  <c r="LY67" i="1"/>
  <c r="CF63" i="1"/>
  <c r="CF67" i="1"/>
  <c r="BW63" i="1"/>
  <c r="BW67" i="1"/>
  <c r="DO63" i="1"/>
  <c r="DO67" i="1"/>
  <c r="DB63" i="1"/>
  <c r="DB67" i="1"/>
  <c r="CG63" i="1"/>
  <c r="CG67" i="1"/>
  <c r="EE63" i="1"/>
  <c r="EE67" i="1"/>
  <c r="CZ63" i="1"/>
  <c r="CZ67" i="1"/>
  <c r="BZ63" i="1"/>
  <c r="BZ67" i="1"/>
  <c r="CH63" i="1"/>
  <c r="CH67" i="1"/>
  <c r="BS63" i="1"/>
  <c r="BS67" i="1"/>
  <c r="JK63" i="1"/>
  <c r="JK67" i="1"/>
  <c r="CP63" i="1"/>
  <c r="CP67" i="1"/>
  <c r="LF63" i="1"/>
  <c r="LE63" i="1" s="1" a="1"/>
  <c r="LE63" i="1" s="1"/>
  <c r="LF67" i="1"/>
  <c r="LE67" i="1" s="1" a="1"/>
  <c r="LE67" i="1" s="1"/>
  <c r="CA63" i="1"/>
  <c r="CA67" i="1"/>
  <c r="CQ63" i="1"/>
  <c r="CQ67" i="1"/>
  <c r="JN63" i="1"/>
  <c r="JN67" i="1"/>
  <c r="BV63" i="1"/>
  <c r="BV67" i="1"/>
  <c r="ML63" i="1"/>
  <c r="ML67" i="1"/>
  <c r="LW63" i="1"/>
  <c r="LW67" i="1"/>
  <c r="CX63" i="1"/>
  <c r="CX67" i="1"/>
  <c r="CB63" i="1"/>
  <c r="CB67" i="1"/>
  <c r="DK63" i="1"/>
  <c r="DK67" i="1"/>
  <c r="JO63" i="1"/>
  <c r="JO67" i="1"/>
  <c r="VC63" i="1"/>
  <c r="VC67" i="1"/>
  <c r="BR63" i="1"/>
  <c r="BR67" i="1"/>
  <c r="BQ63" i="1"/>
  <c r="BQ67" i="1"/>
  <c r="LZ63" i="1"/>
  <c r="LZ67" i="1"/>
  <c r="MI63" i="1"/>
  <c r="MI67" i="1"/>
  <c r="CC63" i="1"/>
  <c r="CC67" i="1"/>
  <c r="JR63" i="1"/>
  <c r="JR67" i="1"/>
  <c r="JS63" i="1"/>
  <c r="JS67" i="1"/>
  <c r="BT63" i="1"/>
  <c r="BT67" i="1"/>
  <c r="BM63" i="1"/>
  <c r="BM67" i="1"/>
  <c r="LX63" i="1"/>
  <c r="LX67" i="1"/>
  <c r="BO63" i="1"/>
  <c r="BO67" i="1"/>
  <c r="CD63" i="1"/>
  <c r="CD67" i="1"/>
  <c r="JN54" i="1"/>
  <c r="JN59" i="1"/>
  <c r="BV54" i="1"/>
  <c r="BV59" i="1"/>
  <c r="ML54" i="1"/>
  <c r="ML59" i="1"/>
  <c r="LW54" i="1"/>
  <c r="LW59" i="1"/>
  <c r="CX54" i="1"/>
  <c r="CX59" i="1"/>
  <c r="CB54" i="1"/>
  <c r="CB59" i="1"/>
  <c r="BR54" i="1"/>
  <c r="BR59" i="1"/>
  <c r="BQ54" i="1"/>
  <c r="BQ59" i="1"/>
  <c r="LZ54" i="1"/>
  <c r="LZ59" i="1"/>
  <c r="MI54" i="1"/>
  <c r="MI59" i="1"/>
  <c r="CC54" i="1"/>
  <c r="CC59" i="1"/>
  <c r="JS54" i="1"/>
  <c r="JS59" i="1"/>
  <c r="BT54" i="1"/>
  <c r="BT59" i="1"/>
  <c r="BM54" i="1"/>
  <c r="BM59" i="1"/>
  <c r="LX54" i="1"/>
  <c r="LX59" i="1"/>
  <c r="BO54" i="1"/>
  <c r="BO59" i="1"/>
  <c r="CD54" i="1"/>
  <c r="CD59" i="1"/>
  <c r="KK54" i="1"/>
  <c r="KK59" i="1"/>
  <c r="CE54" i="1"/>
  <c r="CE59" i="1"/>
  <c r="DA54" i="1"/>
  <c r="DA59" i="1"/>
  <c r="LY54" i="1"/>
  <c r="LY59" i="1"/>
  <c r="CF54" i="1"/>
  <c r="CF59" i="1"/>
  <c r="EE54" i="1"/>
  <c r="EE59" i="1"/>
  <c r="DK54" i="1"/>
  <c r="DK59" i="1"/>
  <c r="CZ54" i="1"/>
  <c r="CZ59" i="1"/>
  <c r="JK54" i="1"/>
  <c r="JK59" i="1"/>
  <c r="DO54" i="1"/>
  <c r="DO59" i="1"/>
  <c r="DB54" i="1"/>
  <c r="DB59" i="1"/>
  <c r="CG54" i="1"/>
  <c r="CG59" i="1"/>
  <c r="BW54" i="1"/>
  <c r="BW59" i="1"/>
  <c r="VC54" i="1"/>
  <c r="VC59" i="1"/>
  <c r="CQ54" i="1"/>
  <c r="CQ59" i="1"/>
  <c r="BZ54" i="1"/>
  <c r="BZ59" i="1"/>
  <c r="CH54" i="1"/>
  <c r="CH59" i="1"/>
  <c r="BS54" i="1"/>
  <c r="BS59" i="1"/>
  <c r="JO54" i="1"/>
  <c r="JO59" i="1"/>
  <c r="JR54" i="1"/>
  <c r="JR59" i="1"/>
  <c r="CP54" i="1"/>
  <c r="CP59" i="1"/>
  <c r="LF54" i="1"/>
  <c r="LE54" i="1" s="1" a="1"/>
  <c r="LE54" i="1" s="1"/>
  <c r="LF59" i="1"/>
  <c r="LE59" i="1" s="1" a="1"/>
  <c r="LE59" i="1" s="1"/>
  <c r="CA54" i="1"/>
  <c r="CA59"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W38" i="1"/>
  <c r="CZ38" i="1"/>
  <c r="VC38" i="1"/>
  <c r="JK38" i="1"/>
  <c r="JR38" i="1"/>
  <c r="BN38" i="1"/>
  <c r="BR38" i="1"/>
  <c r="BT38" i="1"/>
  <c r="BV38" i="1"/>
  <c r="VC32" i="1"/>
  <c r="CZ32" i="1"/>
  <c r="CP32" i="1"/>
  <c r="JR32" i="1"/>
  <c r="LX32" i="1"/>
  <c r="DK32" i="1"/>
  <c r="BV32" i="1"/>
  <c r="BR32" i="1"/>
  <c r="BT32" i="1"/>
  <c r="DQ32" i="1"/>
  <c r="DP32" i="1"/>
  <c r="ML32" i="1"/>
  <c r="LW32" i="1"/>
  <c r="LZ32" i="1"/>
  <c r="EE32" i="1"/>
  <c r="JS32" i="1"/>
  <c r="JK32" i="1"/>
  <c r="NO32" i="1"/>
  <c r="MX34" i="1"/>
  <c r="MX33" i="1"/>
  <c r="B33" i="3"/>
  <c r="CG47" i="1" l="1"/>
  <c r="KK47" i="1"/>
  <c r="CF50" i="1"/>
  <c r="JN49" i="1"/>
  <c r="JR50" i="1"/>
  <c r="CH47" i="1"/>
  <c r="KK50" i="1"/>
  <c r="CG50" i="1"/>
  <c r="CF48" i="1"/>
  <c r="BM47" i="1"/>
  <c r="CG48" i="1"/>
  <c r="CF47" i="1"/>
  <c r="JN47" i="1"/>
  <c r="CH49" i="1"/>
  <c r="CH48" i="1"/>
  <c r="JN50" i="1"/>
  <c r="JR48" i="1"/>
  <c r="BR47" i="1"/>
  <c r="KK49" i="1"/>
  <c r="JR47" i="1"/>
  <c r="CE49" i="1"/>
  <c r="DO49" i="1"/>
  <c r="BV47" i="1"/>
  <c r="CA48" i="1"/>
  <c r="BV50" i="1"/>
  <c r="BR48" i="1"/>
  <c r="CA47" i="1"/>
  <c r="BM50" i="1"/>
  <c r="BM48" i="1"/>
  <c r="BS49" i="1"/>
  <c r="DK50" i="1"/>
  <c r="CD48" i="1"/>
  <c r="DK49" i="1"/>
  <c r="BO47" i="1"/>
  <c r="CZ47" i="1"/>
  <c r="CE48" i="1"/>
  <c r="CB48" i="1"/>
  <c r="DO50" i="1"/>
  <c r="JS49" i="1"/>
  <c r="DO48" i="1"/>
  <c r="CD47" i="1"/>
  <c r="JK50" i="1"/>
  <c r="EE50" i="1"/>
  <c r="JK49" i="1"/>
  <c r="EE49" i="1"/>
  <c r="JS48" i="1"/>
  <c r="CB50" i="1"/>
  <c r="JK48" i="1"/>
  <c r="EE48" i="1"/>
  <c r="CB47" i="1"/>
  <c r="JS50" i="1"/>
  <c r="CX48" i="1"/>
  <c r="CA50" i="1"/>
  <c r="DK48" i="1"/>
  <c r="CX47" i="1"/>
  <c r="CE50" i="1"/>
  <c r="BV49" i="1"/>
  <c r="BS50" i="1"/>
  <c r="CX50" i="1"/>
  <c r="BS48" i="1"/>
  <c r="BO50" i="1"/>
  <c r="BO48" i="1"/>
  <c r="BQ50" i="1"/>
  <c r="BQ49" i="1"/>
  <c r="CD49" i="1"/>
  <c r="BZ50" i="1"/>
  <c r="VC48" i="1"/>
  <c r="CC48" i="1"/>
  <c r="BQ47" i="1"/>
  <c r="CC47" i="1"/>
  <c r="VC49" i="1"/>
  <c r="VC47" i="1"/>
  <c r="BZ49" i="1"/>
  <c r="JO49" i="1"/>
  <c r="BZ48" i="1"/>
  <c r="JO48" i="1"/>
  <c r="DA48" i="1"/>
  <c r="JO47" i="1"/>
  <c r="BW48" i="1"/>
  <c r="DB48" i="1"/>
  <c r="BT48" i="1"/>
  <c r="BR50" i="1"/>
  <c r="BT47" i="1"/>
  <c r="BW47" i="1"/>
  <c r="BT50" i="1"/>
  <c r="CC50" i="1"/>
  <c r="BW50" i="1"/>
  <c r="DB39" i="1"/>
  <c r="DB40" i="1"/>
  <c r="CZ39" i="1"/>
  <c r="CZ40" i="1"/>
  <c r="DA39" i="1"/>
  <c r="DA40" i="1"/>
  <c r="LE32" i="1" a="1"/>
  <c r="LE32" i="1" s="1"/>
  <c r="NA40" i="1"/>
  <c r="MY42" i="1"/>
  <c r="MY40" i="1"/>
  <c r="MY41" i="1"/>
  <c r="MY39" i="1"/>
  <c r="NA42" i="1"/>
  <c r="NA41" i="1"/>
  <c r="NA39" i="1"/>
  <c r="NP38" i="1"/>
  <c r="NQ38" i="1"/>
  <c r="NR38" i="1"/>
  <c r="NS38" i="1"/>
  <c r="NT38" i="1"/>
  <c r="NU38" i="1"/>
  <c r="NV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C42" i="1"/>
  <c r="BT42" i="1"/>
  <c r="BR42" i="1"/>
  <c r="EF42" i="1"/>
  <c r="BK42" i="1"/>
  <c r="BV42" i="1"/>
  <c r="JS42" i="1"/>
  <c r="EE42" i="1"/>
  <c r="DO42" i="1"/>
  <c r="NW42" i="1"/>
  <c r="BN42" i="1"/>
  <c r="CX42" i="1"/>
  <c r="JR42" i="1"/>
  <c r="DK42" i="1"/>
  <c r="JN39" i="1"/>
  <c r="JN40" i="1"/>
  <c r="JN41" i="1"/>
  <c r="JN42" i="1"/>
  <c r="JO39" i="1"/>
  <c r="JO40" i="1"/>
  <c r="JO41" i="1"/>
  <c r="JO42" i="1"/>
  <c r="JN34" i="1"/>
  <c r="JN33" i="1"/>
  <c r="JO34" i="1"/>
  <c r="JO33" i="1"/>
  <c r="EF41" i="1"/>
  <c r="BT41" i="1"/>
  <c r="BR41" i="1"/>
  <c r="DO41" i="1"/>
  <c r="CX41" i="1"/>
  <c r="BN41" i="1"/>
  <c r="JS41" i="1"/>
  <c r="JK41" i="1"/>
  <c r="VC41" i="1"/>
  <c r="JR41" i="1"/>
  <c r="DK41" i="1"/>
  <c r="BK41" i="1"/>
  <c r="EE41" i="1"/>
  <c r="MG41" i="1"/>
  <c r="NW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W40" i="1"/>
  <c r="NW39" i="1"/>
  <c r="EE40" i="1"/>
  <c r="EE39" i="1"/>
  <c r="JK39" i="1"/>
  <c r="JK40" i="1"/>
  <c r="BV40" i="1"/>
  <c r="BV39" i="1"/>
  <c r="VC39" i="1"/>
  <c r="VC40" i="1"/>
  <c r="NO39" i="1"/>
  <c r="NO40" i="1"/>
  <c r="LW39" i="1"/>
  <c r="LW40" i="1"/>
  <c r="DQ40" i="1"/>
  <c r="DQ39" i="1"/>
  <c r="JR33" i="1"/>
  <c r="DQ33" i="1"/>
  <c r="DP34" i="1"/>
  <c r="DQ34" i="1"/>
  <c r="CP34" i="1"/>
  <c r="VC33" i="1"/>
  <c r="LX34" i="1"/>
  <c r="ML34" i="1"/>
  <c r="JR34" i="1"/>
  <c r="JK33" i="1"/>
  <c r="LX33" i="1"/>
  <c r="VC34" i="1"/>
  <c r="DP33" i="1"/>
  <c r="CP33" i="1"/>
  <c r="BR33" i="1"/>
  <c r="DK33" i="1"/>
  <c r="CL34" i="1"/>
  <c r="BV33" i="1"/>
  <c r="EE34" i="1"/>
  <c r="BR34" i="1"/>
  <c r="BV34" i="1"/>
  <c r="DK34" i="1"/>
  <c r="LZ34" i="1"/>
  <c r="LZ33" i="1"/>
  <c r="ML33" i="1"/>
  <c r="EE33" i="1"/>
  <c r="LW33" i="1"/>
  <c r="BT34" i="1"/>
  <c r="JS33" i="1"/>
  <c r="CZ34" i="1"/>
  <c r="LW34" i="1"/>
  <c r="CL33" i="1"/>
  <c r="CZ33" i="1"/>
  <c r="NO34" i="1"/>
  <c r="BT33" i="1"/>
  <c r="JS34" i="1"/>
  <c r="JK34" i="1"/>
  <c r="NO33" i="1"/>
  <c r="NV39" i="1" l="1"/>
  <c r="NV40" i="1"/>
  <c r="NV41" i="1"/>
  <c r="NV42" i="1"/>
  <c r="NU39" i="1"/>
  <c r="NU40" i="1"/>
  <c r="NU41" i="1"/>
  <c r="NU42" i="1"/>
  <c r="NT39" i="1"/>
  <c r="NT40" i="1"/>
  <c r="NT41" i="1"/>
  <c r="NT42" i="1"/>
  <c r="NS39" i="1"/>
  <c r="NS40" i="1"/>
  <c r="NS41" i="1"/>
  <c r="NS42" i="1"/>
  <c r="NR39" i="1"/>
  <c r="NR40" i="1"/>
  <c r="NR41" i="1"/>
  <c r="NR42" i="1"/>
  <c r="NQ39" i="1"/>
  <c r="NQ40" i="1"/>
  <c r="NQ41" i="1"/>
  <c r="NQ42" i="1"/>
  <c r="NP39" i="1"/>
  <c r="NP40" i="1"/>
  <c r="NP41" i="1"/>
  <c r="NP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107" i="1" s="1"/>
  <c r="MV5" i="1"/>
  <c r="MV107" i="1" s="1"/>
  <c r="MU5" i="1"/>
  <c r="MU107" i="1" s="1"/>
  <c r="JQ5" i="1"/>
  <c r="JQ107" i="1" s="1"/>
  <c r="JP5" i="1"/>
  <c r="JP107" i="1" s="1"/>
  <c r="JM5" i="1"/>
  <c r="JM107" i="1" s="1"/>
  <c r="JL5" i="1"/>
  <c r="JL107" i="1" s="1"/>
  <c r="JI5" i="1"/>
  <c r="JI107" i="1" s="1"/>
  <c r="KZ5" i="1"/>
  <c r="KZ107" i="1" s="1"/>
  <c r="KX5" i="1"/>
  <c r="KX107" i="1" s="1"/>
  <c r="DN5" i="1"/>
  <c r="DN107" i="1" s="1"/>
  <c r="DM5" i="1"/>
  <c r="DM107" i="1" s="1"/>
  <c r="DL5" i="1"/>
  <c r="DL107" i="1" s="1"/>
  <c r="DJ5" i="1"/>
  <c r="DJ107" i="1" s="1"/>
  <c r="DI5" i="1"/>
  <c r="DI107" i="1" s="1"/>
  <c r="DH5" i="1"/>
  <c r="DH107" i="1" s="1"/>
  <c r="DG5" i="1"/>
  <c r="DG107" i="1" s="1"/>
  <c r="DF5" i="1"/>
  <c r="DF107" i="1" s="1"/>
  <c r="BB5" i="1"/>
  <c r="BB107" i="1" s="1"/>
  <c r="BA5" i="1"/>
  <c r="BA107" i="1" s="1"/>
  <c r="AX5" i="1"/>
  <c r="AX107" i="1" s="1"/>
  <c r="AW5" i="1"/>
  <c r="AW107" i="1" s="1"/>
  <c r="AV5" i="1"/>
  <c r="BU5" i="1"/>
  <c r="BU107" i="1" s="1"/>
  <c r="BP5" i="1"/>
  <c r="BP107" i="1" s="1"/>
  <c r="KW5" i="1"/>
  <c r="KW107" i="1" s="1"/>
  <c r="JC5" i="1"/>
  <c r="JC107" i="1" s="1"/>
  <c r="JB5" i="1"/>
  <c r="JB107" i="1" s="1"/>
  <c r="CY5" i="1"/>
  <c r="CY107" i="1" s="1"/>
  <c r="DE22" i="1"/>
  <c r="DD22" i="1"/>
  <c r="KU5" i="1"/>
  <c r="KU107" i="1" s="1"/>
  <c r="KS5" i="1"/>
  <c r="KS107" i="1" s="1"/>
  <c r="BE5" i="1"/>
  <c r="BE107"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46" i="1" l="1"/>
  <c r="AS46" i="1" s="1"/>
  <c r="CY55" i="1"/>
  <c r="CY90" i="1"/>
  <c r="CY96" i="1"/>
  <c r="CY79" i="1"/>
  <c r="CY74" i="1"/>
  <c r="CY88" i="1"/>
  <c r="CY82" i="1"/>
  <c r="CY85" i="1"/>
  <c r="CY95" i="1"/>
  <c r="CY81" i="1"/>
  <c r="CY97" i="1"/>
  <c r="CY84" i="1"/>
  <c r="CY83" i="1"/>
  <c r="CY94" i="1"/>
  <c r="CY98" i="1"/>
  <c r="CY89" i="1"/>
  <c r="CY92" i="1"/>
  <c r="CY93" i="1"/>
  <c r="CY91" i="1"/>
  <c r="CY80" i="1"/>
  <c r="CY86" i="1"/>
  <c r="CY87" i="1"/>
  <c r="CY78" i="1"/>
  <c r="CY102" i="1"/>
  <c r="AS102" i="1" s="1"/>
  <c r="CY64" i="1"/>
  <c r="CY76" i="1"/>
  <c r="CY73" i="1"/>
  <c r="CY75" i="1"/>
  <c r="CY77" i="1"/>
  <c r="CY70" i="1"/>
  <c r="CY69" i="1"/>
  <c r="CY72" i="1"/>
  <c r="CY71" i="1"/>
  <c r="CY68" i="1"/>
  <c r="CY66" i="1"/>
  <c r="CY65" i="1"/>
  <c r="CY63" i="1"/>
  <c r="CY67" i="1"/>
  <c r="CY54" i="1"/>
  <c r="CY59" i="1"/>
  <c r="AS59" i="1" s="1"/>
  <c r="G508" i="4"/>
  <c r="H557" i="4"/>
  <c r="U557" i="4" s="1"/>
  <c r="I558" i="4"/>
  <c r="CY27" i="1"/>
  <c r="CY26" i="1"/>
  <c r="P495" i="4"/>
  <c r="C496" i="4"/>
  <c r="B496" i="4" s="1"/>
  <c r="F560" i="4"/>
  <c r="E560" i="4"/>
  <c r="R560" i="4" s="1"/>
  <c r="D560" i="4"/>
  <c r="Q560" i="4" s="1"/>
  <c r="V496" i="4"/>
  <c r="S479" i="4"/>
  <c r="CY38" i="1"/>
  <c r="A561" i="4"/>
  <c r="CY32" i="1"/>
  <c r="AS54" i="1" l="1"/>
  <c r="AS55" i="1" s="1"/>
  <c r="CY48" i="1"/>
  <c r="CY47" i="1"/>
  <c r="AS47" i="1"/>
  <c r="AS63" i="1"/>
  <c r="AS64" i="1" s="1"/>
  <c r="AS65" i="1" s="1"/>
  <c r="AS66" i="1" s="1"/>
  <c r="AS67" i="1" s="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48"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49" i="1" l="1"/>
  <c r="AS68" i="1"/>
  <c r="AS69" i="1" s="1"/>
  <c r="AS70" i="1" s="1"/>
  <c r="AS71" i="1" s="1"/>
  <c r="AS72" i="1" s="1"/>
  <c r="AS73" i="1" s="1"/>
  <c r="H560" i="4"/>
  <c r="U560" i="4" s="1"/>
  <c r="I561" i="4"/>
  <c r="G511" i="4"/>
  <c r="P498" i="4"/>
  <c r="C499" i="4"/>
  <c r="B499" i="4" s="1"/>
  <c r="F563" i="4"/>
  <c r="E563" i="4"/>
  <c r="R563" i="4" s="1"/>
  <c r="D563" i="4"/>
  <c r="Q563" i="4" s="1"/>
  <c r="V499" i="4"/>
  <c r="S482" i="4"/>
  <c r="A564" i="4"/>
  <c r="JQ25" i="1"/>
  <c r="JQ23" i="1"/>
  <c r="BB22" i="1"/>
  <c r="JQ46" i="1" l="1"/>
  <c r="JQ47" i="1" s="1"/>
  <c r="JQ55" i="1"/>
  <c r="AS50" i="1"/>
  <c r="JQ90" i="1"/>
  <c r="JQ96" i="1"/>
  <c r="JQ79" i="1"/>
  <c r="JQ74" i="1"/>
  <c r="AS74" i="1"/>
  <c r="JQ78" i="1"/>
  <c r="JQ91" i="1"/>
  <c r="JQ80" i="1"/>
  <c r="JQ87" i="1"/>
  <c r="JQ97" i="1"/>
  <c r="JQ88" i="1"/>
  <c r="JQ85" i="1"/>
  <c r="JQ86" i="1"/>
  <c r="JQ95" i="1"/>
  <c r="JQ92" i="1"/>
  <c r="JQ89" i="1"/>
  <c r="JQ82" i="1"/>
  <c r="JQ93" i="1"/>
  <c r="JQ83" i="1"/>
  <c r="JQ81" i="1"/>
  <c r="JQ84" i="1"/>
  <c r="JQ98" i="1"/>
  <c r="JQ94" i="1"/>
  <c r="JQ102" i="1"/>
  <c r="JQ64" i="1"/>
  <c r="JQ75" i="1"/>
  <c r="JQ77" i="1"/>
  <c r="JQ76" i="1"/>
  <c r="JQ73" i="1"/>
  <c r="JQ70" i="1"/>
  <c r="JQ71" i="1"/>
  <c r="JQ69" i="1"/>
  <c r="JQ72" i="1"/>
  <c r="JQ68" i="1"/>
  <c r="JQ66" i="1"/>
  <c r="JQ65" i="1"/>
  <c r="JQ63" i="1"/>
  <c r="JQ67" i="1"/>
  <c r="JQ54" i="1"/>
  <c r="JQ59" i="1"/>
  <c r="G512" i="4"/>
  <c r="H561" i="4"/>
  <c r="U561" i="4" s="1"/>
  <c r="I562" i="4"/>
  <c r="JQ27" i="1"/>
  <c r="JQ26" i="1"/>
  <c r="P499" i="4"/>
  <c r="C500" i="4"/>
  <c r="B500" i="4" s="1"/>
  <c r="F564" i="4"/>
  <c r="E564" i="4"/>
  <c r="R564" i="4" s="1"/>
  <c r="D564" i="4"/>
  <c r="Q564" i="4" s="1"/>
  <c r="V500" i="4"/>
  <c r="S483" i="4"/>
  <c r="JQ38" i="1"/>
  <c r="A565" i="4"/>
  <c r="JQ32" i="1"/>
  <c r="BB23" i="1"/>
  <c r="BB55" i="1" s="1"/>
  <c r="JQ49" i="1" l="1"/>
  <c r="JQ50" i="1"/>
  <c r="JQ48" i="1"/>
  <c r="BB90" i="1"/>
  <c r="BB96" i="1"/>
  <c r="BB79" i="1"/>
  <c r="BB74" i="1"/>
  <c r="AS75" i="1"/>
  <c r="AS76" i="1" s="1"/>
  <c r="AS77" i="1" s="1"/>
  <c r="BB64" i="1"/>
  <c r="BB92" i="1"/>
  <c r="BB95" i="1"/>
  <c r="BB88" i="1"/>
  <c r="BB78" i="1"/>
  <c r="BB82" i="1"/>
  <c r="BB86" i="1"/>
  <c r="BB97" i="1"/>
  <c r="BB83" i="1"/>
  <c r="BB81" i="1"/>
  <c r="BB84" i="1"/>
  <c r="BB80" i="1"/>
  <c r="BB89" i="1"/>
  <c r="BB93" i="1"/>
  <c r="BB87" i="1"/>
  <c r="BB98" i="1"/>
  <c r="BB85" i="1"/>
  <c r="BB94" i="1"/>
  <c r="BB91" i="1"/>
  <c r="BB77" i="1"/>
  <c r="BB73" i="1"/>
  <c r="BB76" i="1"/>
  <c r="BB75" i="1"/>
  <c r="BB71" i="1"/>
  <c r="BB70" i="1"/>
  <c r="BB69" i="1"/>
  <c r="BB68" i="1"/>
  <c r="BB72" i="1"/>
  <c r="BB65" i="1"/>
  <c r="BB66" i="1"/>
  <c r="BB63" i="1"/>
  <c r="BB67" i="1"/>
  <c r="BB54" i="1"/>
  <c r="BB59"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G514" i="4" l="1"/>
  <c r="H563" i="4"/>
  <c r="U563" i="4" s="1"/>
  <c r="I564" i="4"/>
  <c r="P501" i="4"/>
  <c r="C502" i="4"/>
  <c r="B502" i="4" s="1"/>
  <c r="F566" i="4"/>
  <c r="E566" i="4"/>
  <c r="R566" i="4" s="1"/>
  <c r="D566" i="4"/>
  <c r="Q566" i="4" s="1"/>
  <c r="V502" i="4"/>
  <c r="S485" i="4"/>
  <c r="A567" i="4"/>
  <c r="BB33" i="1"/>
  <c r="BB34" i="1"/>
  <c r="DI22" i="1"/>
  <c r="DI25" i="1" s="1"/>
  <c r="DJ22" i="1"/>
  <c r="DJ25" i="1" s="1"/>
  <c r="KX22" i="1"/>
  <c r="KZ22" i="1"/>
  <c r="AS78" i="1" l="1"/>
  <c r="H564" i="4"/>
  <c r="U564" i="4" s="1"/>
  <c r="I565" i="4"/>
  <c r="G515" i="4"/>
  <c r="DJ26" i="1"/>
  <c r="DJ27" i="1"/>
  <c r="DI26" i="1"/>
  <c r="DI27" i="1"/>
  <c r="P502" i="4"/>
  <c r="C503" i="4"/>
  <c r="D567" i="4"/>
  <c r="Q567" i="4" s="1"/>
  <c r="F567" i="4"/>
  <c r="E567" i="4"/>
  <c r="R567" i="4" s="1"/>
  <c r="V503" i="4"/>
  <c r="S486" i="4"/>
  <c r="A568" i="4"/>
  <c r="KZ25" i="1"/>
  <c r="DJ23" i="1"/>
  <c r="DI23" i="1"/>
  <c r="KX25" i="1"/>
  <c r="KX23" i="1"/>
  <c r="KZ23" i="1"/>
  <c r="DI46" i="1" l="1"/>
  <c r="DI47" i="1" s="1"/>
  <c r="DI55" i="1"/>
  <c r="DJ46" i="1"/>
  <c r="DJ47" i="1" s="1"/>
  <c r="DJ55" i="1"/>
  <c r="DI90" i="1"/>
  <c r="DI96" i="1"/>
  <c r="DJ90" i="1"/>
  <c r="DJ96" i="1"/>
  <c r="DI79" i="1"/>
  <c r="DJ79" i="1"/>
  <c r="AS79" i="1"/>
  <c r="DI74" i="1"/>
  <c r="DJ74" i="1"/>
  <c r="DJ85" i="1"/>
  <c r="DJ84" i="1"/>
  <c r="DJ88" i="1"/>
  <c r="DJ98" i="1"/>
  <c r="DJ82" i="1"/>
  <c r="DJ89" i="1"/>
  <c r="DJ83" i="1"/>
  <c r="DJ92" i="1"/>
  <c r="DJ91" i="1"/>
  <c r="DJ81" i="1"/>
  <c r="DJ87" i="1"/>
  <c r="DJ86" i="1"/>
  <c r="DJ95" i="1"/>
  <c r="DJ97" i="1"/>
  <c r="DJ80" i="1"/>
  <c r="DJ94" i="1"/>
  <c r="DJ93" i="1"/>
  <c r="DJ78" i="1"/>
  <c r="DI80" i="1"/>
  <c r="DI92" i="1"/>
  <c r="DI86" i="1"/>
  <c r="DI87" i="1"/>
  <c r="DI89" i="1"/>
  <c r="DI93" i="1"/>
  <c r="DI94" i="1"/>
  <c r="DI85" i="1"/>
  <c r="DI95" i="1"/>
  <c r="DI98" i="1"/>
  <c r="DI82" i="1"/>
  <c r="DI83" i="1"/>
  <c r="DI81" i="1"/>
  <c r="DI97" i="1"/>
  <c r="DI78" i="1"/>
  <c r="DI91" i="1"/>
  <c r="DI84" i="1"/>
  <c r="DI88" i="1"/>
  <c r="DJ102" i="1"/>
  <c r="DJ64" i="1"/>
  <c r="DI102" i="1"/>
  <c r="DI64" i="1"/>
  <c r="DJ75" i="1"/>
  <c r="DJ77" i="1"/>
  <c r="DJ76" i="1"/>
  <c r="DJ73" i="1"/>
  <c r="DI73" i="1"/>
  <c r="DI76" i="1"/>
  <c r="DI75" i="1"/>
  <c r="DI77" i="1"/>
  <c r="DJ71" i="1"/>
  <c r="DJ68" i="1"/>
  <c r="DJ72" i="1"/>
  <c r="DJ70" i="1"/>
  <c r="DJ69" i="1"/>
  <c r="DI71" i="1"/>
  <c r="DI69" i="1"/>
  <c r="DI72" i="1"/>
  <c r="DI70" i="1"/>
  <c r="DI68" i="1"/>
  <c r="DI66" i="1"/>
  <c r="DI65" i="1"/>
  <c r="DJ65" i="1"/>
  <c r="DJ66" i="1"/>
  <c r="DJ63" i="1"/>
  <c r="DJ67" i="1"/>
  <c r="DI63" i="1"/>
  <c r="DI67" i="1"/>
  <c r="DJ54" i="1"/>
  <c r="DJ59" i="1"/>
  <c r="DI54" i="1"/>
  <c r="DI59"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DI50" i="1" l="1"/>
  <c r="DI49" i="1"/>
  <c r="DI48" i="1"/>
  <c r="DJ50" i="1"/>
  <c r="DJ49" i="1"/>
  <c r="DJ48" i="1"/>
  <c r="AS80" i="1"/>
  <c r="AS81" i="1" s="1"/>
  <c r="AS82" i="1" s="1"/>
  <c r="AS83" i="1" s="1"/>
  <c r="AS84" i="1" s="1"/>
  <c r="AS85" i="1" s="1"/>
  <c r="AS86" i="1" s="1"/>
  <c r="AS87" i="1" s="1"/>
  <c r="AS88" i="1" s="1"/>
  <c r="AS89" i="1" s="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90" i="1" l="1"/>
  <c r="G518" i="4"/>
  <c r="H567" i="4"/>
  <c r="U567" i="4" s="1"/>
  <c r="I568" i="4"/>
  <c r="P505" i="4"/>
  <c r="C506" i="4"/>
  <c r="B506" i="4" s="1"/>
  <c r="F570" i="4"/>
  <c r="E570" i="4"/>
  <c r="R570" i="4" s="1"/>
  <c r="D570" i="4"/>
  <c r="Q570" i="4" s="1"/>
  <c r="V506" i="4"/>
  <c r="S489" i="4"/>
  <c r="A571" i="4"/>
  <c r="BA22" i="1"/>
  <c r="AS91" i="1" l="1"/>
  <c r="AS92" i="1" s="1"/>
  <c r="AS93" i="1" s="1"/>
  <c r="AS94" i="1" s="1"/>
  <c r="AS95" i="1" s="1"/>
  <c r="H568" i="4"/>
  <c r="U568" i="4" s="1"/>
  <c r="I569" i="4"/>
  <c r="G519" i="4"/>
  <c r="P506" i="4"/>
  <c r="C507" i="4"/>
  <c r="B507" i="4" s="1"/>
  <c r="F571" i="4"/>
  <c r="E571" i="4"/>
  <c r="R571" i="4" s="1"/>
  <c r="D571" i="4"/>
  <c r="Q571" i="4" s="1"/>
  <c r="V507" i="4"/>
  <c r="S490" i="4"/>
  <c r="A572" i="4"/>
  <c r="BA23" i="1"/>
  <c r="BA55" i="1" s="1"/>
  <c r="MV22" i="1"/>
  <c r="BP22" i="1"/>
  <c r="BA90" i="1" l="1"/>
  <c r="BA96" i="1"/>
  <c r="AS96" i="1"/>
  <c r="BA79" i="1"/>
  <c r="BA74" i="1"/>
  <c r="BA64" i="1"/>
  <c r="BA78" i="1"/>
  <c r="BA93" i="1"/>
  <c r="BA86" i="1"/>
  <c r="BA87" i="1"/>
  <c r="BA83" i="1"/>
  <c r="BA84" i="1"/>
  <c r="BA80" i="1"/>
  <c r="BA85" i="1"/>
  <c r="BA88" i="1"/>
  <c r="BA98" i="1"/>
  <c r="BA95" i="1"/>
  <c r="BA81" i="1"/>
  <c r="BA97" i="1"/>
  <c r="BA91" i="1"/>
  <c r="BA82" i="1"/>
  <c r="BA92" i="1"/>
  <c r="BA94" i="1"/>
  <c r="BA89" i="1"/>
  <c r="BA73" i="1"/>
  <c r="BA76" i="1"/>
  <c r="BA75" i="1"/>
  <c r="BA77" i="1"/>
  <c r="BA70" i="1"/>
  <c r="BA69" i="1"/>
  <c r="BA72" i="1"/>
  <c r="BA71" i="1"/>
  <c r="BA68" i="1"/>
  <c r="BA66" i="1"/>
  <c r="BA65" i="1"/>
  <c r="BA63" i="1"/>
  <c r="BA67" i="1"/>
  <c r="BA54" i="1"/>
  <c r="BA59" i="1"/>
  <c r="BA39" i="1"/>
  <c r="BA40" i="1"/>
  <c r="BA41" i="1"/>
  <c r="BA42" i="1"/>
  <c r="G520" i="4"/>
  <c r="H569" i="4"/>
  <c r="U569" i="4" s="1"/>
  <c r="I570" i="4"/>
  <c r="P507" i="4"/>
  <c r="C508" i="4"/>
  <c r="B508" i="4" s="1"/>
  <c r="E572" i="4"/>
  <c r="R572" i="4" s="1"/>
  <c r="D572" i="4"/>
  <c r="Q572" i="4" s="1"/>
  <c r="F572" i="4"/>
  <c r="V508" i="4"/>
  <c r="S491" i="4"/>
  <c r="A573" i="4"/>
  <c r="BA32" i="1"/>
  <c r="MV25" i="1"/>
  <c r="BP25" i="1"/>
  <c r="BP23" i="1"/>
  <c r="MW22" i="1"/>
  <c r="MU22" i="1"/>
  <c r="AV107" i="1"/>
  <c r="BU22" i="1"/>
  <c r="BU23" i="1" s="1"/>
  <c r="BP46" i="1" l="1"/>
  <c r="BP47" i="1" s="1"/>
  <c r="BP55" i="1"/>
  <c r="BU46" i="1"/>
  <c r="BU47" i="1" s="1"/>
  <c r="BU55" i="1"/>
  <c r="AS97" i="1"/>
  <c r="AS98" i="1" s="1"/>
  <c r="BU90" i="1"/>
  <c r="BU96" i="1"/>
  <c r="BP90" i="1"/>
  <c r="BP96" i="1"/>
  <c r="BP79" i="1"/>
  <c r="BU79" i="1"/>
  <c r="BU74" i="1"/>
  <c r="BP74" i="1"/>
  <c r="BU97" i="1"/>
  <c r="BU85" i="1"/>
  <c r="BU98" i="1"/>
  <c r="BU91" i="1"/>
  <c r="BU94" i="1"/>
  <c r="BU86" i="1"/>
  <c r="BU80" i="1"/>
  <c r="BU78" i="1"/>
  <c r="BU82" i="1"/>
  <c r="BU93" i="1"/>
  <c r="BU92" i="1"/>
  <c r="BU89" i="1"/>
  <c r="BU83" i="1"/>
  <c r="BU95" i="1"/>
  <c r="BU81" i="1"/>
  <c r="BU87" i="1"/>
  <c r="BU84" i="1"/>
  <c r="BU88" i="1"/>
  <c r="BP86" i="1"/>
  <c r="BP97" i="1"/>
  <c r="BP98" i="1"/>
  <c r="BP82" i="1"/>
  <c r="BP95" i="1"/>
  <c r="BP83" i="1"/>
  <c r="BP81" i="1"/>
  <c r="BP87" i="1"/>
  <c r="BP84" i="1"/>
  <c r="BP88" i="1"/>
  <c r="BP78" i="1"/>
  <c r="BP91" i="1"/>
  <c r="BP94" i="1"/>
  <c r="BP85" i="1"/>
  <c r="BP80" i="1"/>
  <c r="BP92" i="1"/>
  <c r="BP93" i="1"/>
  <c r="BP89" i="1"/>
  <c r="BP102" i="1"/>
  <c r="BP64" i="1"/>
  <c r="BU102" i="1"/>
  <c r="BU64" i="1"/>
  <c r="BP76" i="1"/>
  <c r="BP77" i="1"/>
  <c r="BP75" i="1"/>
  <c r="BP73" i="1"/>
  <c r="BU75" i="1"/>
  <c r="BU73" i="1"/>
  <c r="BU77" i="1"/>
  <c r="BU76" i="1"/>
  <c r="BU70" i="1"/>
  <c r="BU69" i="1"/>
  <c r="BU72" i="1"/>
  <c r="BU71" i="1"/>
  <c r="BU68" i="1"/>
  <c r="BP71" i="1"/>
  <c r="BP68" i="1"/>
  <c r="BP69" i="1"/>
  <c r="BP70" i="1"/>
  <c r="BP72" i="1"/>
  <c r="BP66" i="1"/>
  <c r="BP65" i="1"/>
  <c r="BU65" i="1"/>
  <c r="BU66" i="1"/>
  <c r="BP63" i="1"/>
  <c r="BP67" i="1"/>
  <c r="BU63" i="1"/>
  <c r="BU67" i="1"/>
  <c r="BP54" i="1"/>
  <c r="BP59" i="1"/>
  <c r="BU54" i="1"/>
  <c r="BU59"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BP49" i="1" l="1"/>
  <c r="BU49" i="1"/>
  <c r="BP50" i="1"/>
  <c r="BP48" i="1"/>
  <c r="BU50" i="1"/>
  <c r="BU48" i="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BU42" i="1" l="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G524" i="4" l="1"/>
  <c r="H573" i="4"/>
  <c r="U573" i="4" s="1"/>
  <c r="I574" i="4"/>
  <c r="DL26" i="1"/>
  <c r="DL27" i="1"/>
  <c r="P511" i="4"/>
  <c r="C512" i="4"/>
  <c r="B512" i="4" s="1"/>
  <c r="F576" i="4"/>
  <c r="E576" i="4"/>
  <c r="R576" i="4" s="1"/>
  <c r="D576" i="4"/>
  <c r="Q576" i="4" s="1"/>
  <c r="V512" i="4"/>
  <c r="S495" i="4"/>
  <c r="A577" i="4"/>
  <c r="DN25" i="1"/>
  <c r="DN23" i="1"/>
  <c r="DN55" i="1" s="1"/>
  <c r="DM25" i="1"/>
  <c r="DM23" i="1"/>
  <c r="DM55" i="1" s="1"/>
  <c r="DN90" i="1" l="1"/>
  <c r="DN96" i="1"/>
  <c r="DM90" i="1"/>
  <c r="DM96" i="1"/>
  <c r="DN79" i="1"/>
  <c r="DM79" i="1"/>
  <c r="DN74" i="1"/>
  <c r="DM74" i="1"/>
  <c r="DN84" i="1"/>
  <c r="DN82" i="1"/>
  <c r="DN92" i="1"/>
  <c r="DN80" i="1"/>
  <c r="DN78" i="1"/>
  <c r="DN91" i="1"/>
  <c r="DN93" i="1"/>
  <c r="DN83" i="1"/>
  <c r="DN94" i="1"/>
  <c r="DN87" i="1"/>
  <c r="DN88" i="1"/>
  <c r="DN89" i="1"/>
  <c r="DN81" i="1"/>
  <c r="DN97" i="1"/>
  <c r="DN85" i="1"/>
  <c r="DN86" i="1"/>
  <c r="DN95" i="1"/>
  <c r="DN98" i="1"/>
  <c r="DM85" i="1"/>
  <c r="DM95" i="1"/>
  <c r="DM97" i="1"/>
  <c r="DM87" i="1"/>
  <c r="DM82" i="1"/>
  <c r="DM91" i="1"/>
  <c r="DM83" i="1"/>
  <c r="DM92" i="1"/>
  <c r="DM81" i="1"/>
  <c r="DM89" i="1"/>
  <c r="DM84" i="1"/>
  <c r="DM86" i="1"/>
  <c r="DM88" i="1"/>
  <c r="DM98" i="1"/>
  <c r="DM93" i="1"/>
  <c r="DM94" i="1"/>
  <c r="DM80" i="1"/>
  <c r="DM78" i="1"/>
  <c r="DN102" i="1"/>
  <c r="DN64" i="1"/>
  <c r="DM102" i="1"/>
  <c r="DM64" i="1"/>
  <c r="DN77" i="1"/>
  <c r="DN75" i="1"/>
  <c r="DN76" i="1"/>
  <c r="DN73" i="1"/>
  <c r="DM77" i="1"/>
  <c r="DM75" i="1"/>
  <c r="DM76" i="1"/>
  <c r="DM73" i="1"/>
  <c r="DN68" i="1"/>
  <c r="DN72" i="1"/>
  <c r="DN71" i="1"/>
  <c r="DN70" i="1"/>
  <c r="DN69" i="1"/>
  <c r="DM71" i="1"/>
  <c r="DM68" i="1"/>
  <c r="DM70" i="1"/>
  <c r="DM69" i="1"/>
  <c r="DM72" i="1"/>
  <c r="DN66" i="1"/>
  <c r="DN65" i="1"/>
  <c r="DM65" i="1"/>
  <c r="DM66" i="1"/>
  <c r="DN63" i="1"/>
  <c r="DN67" i="1"/>
  <c r="DM63" i="1"/>
  <c r="DM67" i="1"/>
  <c r="DN54" i="1"/>
  <c r="DN59" i="1"/>
  <c r="DM54" i="1"/>
  <c r="DM59"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G526" i="4" l="1"/>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H23" i="1"/>
  <c r="DH46" i="1" l="1"/>
  <c r="DN46" i="1" s="1"/>
  <c r="DH55" i="1"/>
  <c r="DG46" i="1"/>
  <c r="DM46" i="1" s="1"/>
  <c r="DG55" i="1"/>
  <c r="DH90" i="1"/>
  <c r="DH96" i="1"/>
  <c r="DG90" i="1"/>
  <c r="DG96" i="1"/>
  <c r="DH79" i="1"/>
  <c r="DG79" i="1"/>
  <c r="DH74" i="1"/>
  <c r="DG74" i="1"/>
  <c r="DH81" i="1"/>
  <c r="DH91" i="1"/>
  <c r="DH94" i="1"/>
  <c r="DH85" i="1"/>
  <c r="DH82" i="1"/>
  <c r="DH88" i="1"/>
  <c r="DH78" i="1"/>
  <c r="DH93" i="1"/>
  <c r="DH92" i="1"/>
  <c r="DH87" i="1"/>
  <c r="DH95" i="1"/>
  <c r="DH89" i="1"/>
  <c r="DH97" i="1"/>
  <c r="DH98" i="1"/>
  <c r="DH84" i="1"/>
  <c r="DH86" i="1"/>
  <c r="DH80" i="1"/>
  <c r="DH83" i="1"/>
  <c r="DG95" i="1"/>
  <c r="DG84" i="1"/>
  <c r="DG78" i="1"/>
  <c r="DG92" i="1"/>
  <c r="DG83" i="1"/>
  <c r="DG94" i="1"/>
  <c r="DG81" i="1"/>
  <c r="DG97" i="1"/>
  <c r="DG91" i="1"/>
  <c r="DG88" i="1"/>
  <c r="DG93" i="1"/>
  <c r="DG85" i="1"/>
  <c r="DG86" i="1"/>
  <c r="DG98" i="1"/>
  <c r="DG89" i="1"/>
  <c r="DG80" i="1"/>
  <c r="DG87" i="1"/>
  <c r="DG82" i="1"/>
  <c r="DG102" i="1"/>
  <c r="DG64" i="1"/>
  <c r="DH102" i="1"/>
  <c r="DH64" i="1"/>
  <c r="DH76" i="1"/>
  <c r="DH77" i="1"/>
  <c r="DH73" i="1"/>
  <c r="DH75" i="1"/>
  <c r="DG77" i="1"/>
  <c r="DG75" i="1"/>
  <c r="DG76" i="1"/>
  <c r="DG73" i="1"/>
  <c r="DH71" i="1"/>
  <c r="DH72" i="1"/>
  <c r="DH68" i="1"/>
  <c r="DH70" i="1"/>
  <c r="DH69" i="1"/>
  <c r="DG70" i="1"/>
  <c r="DG71" i="1"/>
  <c r="DG69" i="1"/>
  <c r="DG72" i="1"/>
  <c r="DG68" i="1"/>
  <c r="DH66" i="1"/>
  <c r="DH65" i="1"/>
  <c r="DG66" i="1"/>
  <c r="DG65" i="1"/>
  <c r="DH67" i="1"/>
  <c r="DG67" i="1"/>
  <c r="DH59" i="1"/>
  <c r="DH63" i="1"/>
  <c r="DG59" i="1"/>
  <c r="DG63" i="1"/>
  <c r="DH38" i="1"/>
  <c r="DN38" i="1" s="1"/>
  <c r="DH54" i="1"/>
  <c r="DG38" i="1"/>
  <c r="DM38" i="1" s="1"/>
  <c r="DG54"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DF42" i="1" l="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P25" i="1"/>
  <c r="JP23" i="1"/>
  <c r="JI25" i="1"/>
  <c r="JI23" i="1"/>
  <c r="JL25" i="1"/>
  <c r="JL23" i="1"/>
  <c r="JM46" i="1" l="1"/>
  <c r="JM47" i="1" s="1"/>
  <c r="JM55" i="1"/>
  <c r="JL46" i="1"/>
  <c r="JL47" i="1" s="1"/>
  <c r="JL55" i="1"/>
  <c r="JP46" i="1"/>
  <c r="JP49" i="1" s="1"/>
  <c r="JP55" i="1"/>
  <c r="JM90" i="1"/>
  <c r="JM96" i="1"/>
  <c r="JL90" i="1"/>
  <c r="JL96" i="1"/>
  <c r="JP90" i="1"/>
  <c r="JP96" i="1"/>
  <c r="JM79" i="1"/>
  <c r="JL79" i="1"/>
  <c r="JP79" i="1"/>
  <c r="JL74" i="1"/>
  <c r="JM74" i="1"/>
  <c r="JP74" i="1"/>
  <c r="JM92" i="1"/>
  <c r="JM78" i="1"/>
  <c r="JM82" i="1"/>
  <c r="JM93" i="1"/>
  <c r="JM86" i="1"/>
  <c r="JM97" i="1"/>
  <c r="JM80" i="1"/>
  <c r="JM83" i="1"/>
  <c r="JM94" i="1"/>
  <c r="JM95" i="1"/>
  <c r="JM84" i="1"/>
  <c r="JM89" i="1"/>
  <c r="JM85" i="1"/>
  <c r="JM81" i="1"/>
  <c r="JM87" i="1"/>
  <c r="JM88" i="1"/>
  <c r="JM91" i="1"/>
  <c r="JM98" i="1"/>
  <c r="JL92" i="1"/>
  <c r="JL84" i="1"/>
  <c r="JL98" i="1"/>
  <c r="JL85" i="1"/>
  <c r="JL94" i="1"/>
  <c r="JL86" i="1"/>
  <c r="JL95" i="1"/>
  <c r="JL81" i="1"/>
  <c r="JL97" i="1"/>
  <c r="JL89" i="1"/>
  <c r="JL87" i="1"/>
  <c r="JL88" i="1"/>
  <c r="JL80" i="1"/>
  <c r="JL91" i="1"/>
  <c r="JL82" i="1"/>
  <c r="JL78" i="1"/>
  <c r="JL93" i="1"/>
  <c r="JL83" i="1"/>
  <c r="JP86" i="1"/>
  <c r="JP93" i="1"/>
  <c r="JP80" i="1"/>
  <c r="JP78" i="1"/>
  <c r="JP82" i="1"/>
  <c r="JP94" i="1"/>
  <c r="JP92" i="1"/>
  <c r="JP87" i="1"/>
  <c r="JP84" i="1"/>
  <c r="JP88" i="1"/>
  <c r="JP85" i="1"/>
  <c r="JP81" i="1"/>
  <c r="JP98" i="1"/>
  <c r="JP91" i="1"/>
  <c r="JP97" i="1"/>
  <c r="JP89" i="1"/>
  <c r="JP95" i="1"/>
  <c r="JP83" i="1"/>
  <c r="JM102" i="1"/>
  <c r="JM64" i="1"/>
  <c r="JL102" i="1"/>
  <c r="JL64" i="1"/>
  <c r="JP102" i="1"/>
  <c r="JP64" i="1"/>
  <c r="JL73" i="1"/>
  <c r="JL75" i="1"/>
  <c r="JL77" i="1"/>
  <c r="JL76" i="1"/>
  <c r="JM75" i="1"/>
  <c r="JM77" i="1"/>
  <c r="JM76" i="1"/>
  <c r="JM73" i="1"/>
  <c r="JP75" i="1"/>
  <c r="JP77" i="1"/>
  <c r="JP76" i="1"/>
  <c r="JP73" i="1"/>
  <c r="JL72" i="1"/>
  <c r="JL71" i="1"/>
  <c r="JL69" i="1"/>
  <c r="JL68" i="1"/>
  <c r="JL70" i="1"/>
  <c r="JM69" i="1"/>
  <c r="JM70" i="1"/>
  <c r="JM68" i="1"/>
  <c r="JM71" i="1"/>
  <c r="JM72" i="1"/>
  <c r="JP72" i="1"/>
  <c r="JP70" i="1"/>
  <c r="JP71" i="1"/>
  <c r="JP69" i="1"/>
  <c r="JP68" i="1"/>
  <c r="JL66" i="1"/>
  <c r="JL65" i="1"/>
  <c r="JM66" i="1"/>
  <c r="JM65" i="1"/>
  <c r="JP66" i="1"/>
  <c r="JP65" i="1"/>
  <c r="JM63" i="1"/>
  <c r="JM67" i="1"/>
  <c r="JL63" i="1"/>
  <c r="JL67" i="1"/>
  <c r="JP63" i="1"/>
  <c r="JP67" i="1"/>
  <c r="JM54" i="1"/>
  <c r="JM59" i="1"/>
  <c r="JL54" i="1"/>
  <c r="JL59" i="1"/>
  <c r="JP54" i="1"/>
  <c r="JP59"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M49" i="1" l="1"/>
  <c r="JM50" i="1"/>
  <c r="JL50" i="1"/>
  <c r="JL49" i="1"/>
  <c r="JL48" i="1"/>
  <c r="JP48" i="1"/>
  <c r="JM48" i="1"/>
  <c r="JP47" i="1"/>
  <c r="JP50" i="1"/>
  <c r="JL42" i="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W55" i="1" s="1"/>
  <c r="AX23" i="1"/>
  <c r="AX55" i="1" s="1"/>
  <c r="AW90" i="1" l="1"/>
  <c r="AW96" i="1"/>
  <c r="AX90" i="1"/>
  <c r="AX96" i="1"/>
  <c r="AW79" i="1"/>
  <c r="AX79" i="1"/>
  <c r="AX74" i="1"/>
  <c r="AW74" i="1"/>
  <c r="AW64" i="1"/>
  <c r="AW92" i="1"/>
  <c r="AW93" i="1"/>
  <c r="AW86" i="1"/>
  <c r="AW82" i="1"/>
  <c r="AW83" i="1"/>
  <c r="AW87" i="1"/>
  <c r="AW78" i="1"/>
  <c r="AW94" i="1"/>
  <c r="AW98" i="1"/>
  <c r="AW81" i="1"/>
  <c r="AW97" i="1"/>
  <c r="AW88" i="1"/>
  <c r="AW89" i="1"/>
  <c r="AW84" i="1"/>
  <c r="AW95" i="1"/>
  <c r="AW91" i="1"/>
  <c r="AW85" i="1"/>
  <c r="AW80" i="1"/>
  <c r="AX64" i="1"/>
  <c r="AX88" i="1"/>
  <c r="AX92" i="1"/>
  <c r="AX81" i="1"/>
  <c r="AX80" i="1"/>
  <c r="AX78" i="1"/>
  <c r="AX82" i="1"/>
  <c r="AX83" i="1"/>
  <c r="AX97" i="1"/>
  <c r="AX98" i="1"/>
  <c r="AX85" i="1"/>
  <c r="AX87" i="1"/>
  <c r="AX84" i="1"/>
  <c r="AX91" i="1"/>
  <c r="AX94" i="1"/>
  <c r="AX86" i="1"/>
  <c r="AX95" i="1"/>
  <c r="AX93" i="1"/>
  <c r="AX89" i="1"/>
  <c r="AX76" i="1"/>
  <c r="AX77" i="1"/>
  <c r="AX73" i="1"/>
  <c r="AX75" i="1"/>
  <c r="AW75" i="1"/>
  <c r="AW77" i="1"/>
  <c r="AW76" i="1"/>
  <c r="AW73" i="1"/>
  <c r="AX70" i="1"/>
  <c r="AX72" i="1"/>
  <c r="AX71" i="1"/>
  <c r="AX69" i="1"/>
  <c r="AX68" i="1"/>
  <c r="AW70" i="1"/>
  <c r="AW69" i="1"/>
  <c r="AW71" i="1"/>
  <c r="AW68" i="1"/>
  <c r="AW72" i="1"/>
  <c r="AW65" i="1"/>
  <c r="AW66" i="1"/>
  <c r="AX66" i="1"/>
  <c r="AX65" i="1"/>
  <c r="AW63" i="1"/>
  <c r="AW67" i="1"/>
  <c r="AX63" i="1"/>
  <c r="AX67" i="1"/>
  <c r="AW54" i="1"/>
  <c r="AW59" i="1"/>
  <c r="AX54" i="1"/>
  <c r="AX59"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55" i="1" s="1"/>
  <c r="AV90" i="1" l="1"/>
  <c r="AV96" i="1"/>
  <c r="AV79" i="1"/>
  <c r="AV74" i="1"/>
  <c r="AV64" i="1"/>
  <c r="AV85" i="1"/>
  <c r="AV86" i="1"/>
  <c r="AV78" i="1"/>
  <c r="AV95" i="1"/>
  <c r="AV98" i="1"/>
  <c r="AV91" i="1"/>
  <c r="AV97" i="1"/>
  <c r="AV80" i="1"/>
  <c r="AV83" i="1"/>
  <c r="AV81" i="1"/>
  <c r="AV92" i="1"/>
  <c r="AV82" i="1"/>
  <c r="AV93" i="1"/>
  <c r="AV88" i="1"/>
  <c r="AV94" i="1"/>
  <c r="AV87" i="1"/>
  <c r="AV89" i="1"/>
  <c r="AV84" i="1"/>
  <c r="AV73" i="1"/>
  <c r="AV76" i="1"/>
  <c r="AV77" i="1"/>
  <c r="AV75" i="1"/>
  <c r="AV72" i="1"/>
  <c r="AV70" i="1"/>
  <c r="AV71" i="1"/>
  <c r="AV68" i="1"/>
  <c r="AV69" i="1"/>
  <c r="AV65" i="1"/>
  <c r="AV66" i="1"/>
  <c r="AV63" i="1"/>
  <c r="AV67" i="1"/>
  <c r="AV54" i="1"/>
  <c r="AV59"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UB32" i="1"/>
  <c r="UA32" i="1"/>
  <c r="TZ32" i="1"/>
  <c r="TY32" i="1"/>
  <c r="TX32" i="1"/>
  <c r="TW32" i="1"/>
  <c r="RR32" i="1"/>
  <c r="RQ32" i="1"/>
  <c r="RP32" i="1"/>
  <c r="RO32" i="1"/>
  <c r="RN32" i="1"/>
  <c r="RM32" i="1"/>
  <c r="PH32" i="1"/>
  <c r="PG32" i="1"/>
  <c r="PF32" i="1"/>
  <c r="PE32" i="1"/>
  <c r="PD32" i="1"/>
  <c r="OD32" i="1"/>
  <c r="TB32" i="1"/>
  <c r="QR32" i="1"/>
  <c r="QQ32" i="1"/>
  <c r="QP32" i="1"/>
  <c r="QO32" i="1"/>
  <c r="QN32" i="1"/>
  <c r="QM32" i="1"/>
  <c r="PB32" i="1"/>
  <c r="PA32" i="1"/>
  <c r="OZ32" i="1"/>
  <c r="PC32" i="1"/>
  <c r="OY32" i="1"/>
  <c r="OB32" i="1"/>
  <c r="SZ32" i="1"/>
  <c r="TA32" i="1"/>
  <c r="SY32" i="1"/>
  <c r="SW32" i="1"/>
  <c r="SX32" i="1"/>
  <c r="MQ33" i="1"/>
  <c r="AM33" i="1"/>
  <c r="MD33" i="1"/>
  <c r="C33" i="1"/>
  <c r="MC33" i="1"/>
  <c r="AN33" i="1"/>
  <c r="MR33" i="1"/>
  <c r="MM33" i="1"/>
  <c r="AP33" i="1"/>
  <c r="BM33" i="1"/>
  <c r="JC33" i="1"/>
  <c r="G33" i="1" s="1"/>
  <c r="MP33" i="1"/>
  <c r="RK32" i="1"/>
  <c r="TV32" i="1"/>
  <c r="RE32" i="1"/>
  <c r="OI32" i="1"/>
  <c r="RG32" i="1"/>
  <c r="RB32" i="1"/>
  <c r="TM32" i="1"/>
  <c r="NY32" i="1"/>
  <c r="TN32" i="1"/>
  <c r="TC32" i="1"/>
  <c r="RD32" i="1"/>
  <c r="OH32" i="1"/>
  <c r="RH32" i="1"/>
  <c r="OP32" i="1"/>
  <c r="OT32" i="1"/>
  <c r="ST32" i="1"/>
  <c r="QK32" i="1"/>
  <c r="OQ32" i="1"/>
  <c r="OR32" i="1"/>
  <c r="OS32" i="1"/>
  <c r="TS32" i="1"/>
  <c r="RA32" i="1"/>
  <c r="QJ32" i="1"/>
  <c r="OX32" i="1"/>
  <c r="TE32" i="1"/>
  <c r="TR32" i="1"/>
  <c r="QU32" i="1"/>
  <c r="NZ32" i="1"/>
  <c r="OK32" i="1"/>
  <c r="RL32" i="1"/>
  <c r="OW32" i="1"/>
  <c r="QX32" i="1"/>
  <c r="QV32" i="1"/>
  <c r="ON32" i="1"/>
  <c r="RC32" i="1"/>
  <c r="TP32" i="1"/>
  <c r="TG32" i="1"/>
  <c r="QT32" i="1"/>
  <c r="CU32" i="1"/>
  <c r="QW32" i="1"/>
  <c r="SV32" i="1"/>
  <c r="EF32" i="1"/>
  <c r="QI32" i="1"/>
  <c r="EG32" i="1"/>
  <c r="TH32" i="1"/>
  <c r="OJ32" i="1"/>
  <c r="CR32" i="1"/>
  <c r="OU32" i="1"/>
  <c r="OO32" i="1"/>
  <c r="CS32" i="1"/>
  <c r="CV32" i="1"/>
  <c r="QZ32" i="1"/>
  <c r="TJ32" i="1"/>
  <c r="OC32" i="1"/>
  <c r="RI32" i="1"/>
  <c r="OF32" i="1"/>
  <c r="QS32" i="1"/>
  <c r="OA32" i="1"/>
  <c r="OL32" i="1"/>
  <c r="QL32" i="1"/>
  <c r="OM32" i="1"/>
  <c r="OG32" i="1"/>
  <c r="TI32" i="1"/>
  <c r="TK32" i="1"/>
  <c r="TT32" i="1"/>
  <c r="CW32" i="1"/>
  <c r="RF32" i="1"/>
  <c r="TD32" i="1"/>
  <c r="CT32" i="1"/>
  <c r="TF32" i="1"/>
  <c r="SU32" i="1"/>
  <c r="TL32" i="1"/>
  <c r="SS32" i="1"/>
  <c r="OE32" i="1"/>
  <c r="RJ32" i="1"/>
  <c r="OV32" i="1"/>
  <c r="QY32" i="1"/>
  <c r="TO32" i="1"/>
  <c r="TQ32" i="1"/>
  <c r="TU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H34" i="1" s="1"/>
  <c r="AL34" i="1"/>
  <c r="MC34" i="1"/>
  <c r="MQ34" i="1"/>
  <c r="ME34" i="1"/>
  <c r="MD34" i="1"/>
  <c r="C34" i="1"/>
  <c r="BS34" i="1"/>
  <c r="MN34" i="1"/>
  <c r="JF33" i="1"/>
  <c r="KG33" i="1"/>
  <c r="KI33" i="1"/>
  <c r="KH33" i="1"/>
  <c r="KF33" i="1"/>
  <c r="LD33" i="1"/>
  <c r="LC33" i="1"/>
  <c r="LB33" i="1"/>
  <c r="LA33" i="1"/>
  <c r="KZ33" i="1"/>
  <c r="KY33" i="1"/>
  <c r="KX33" i="1"/>
  <c r="RR33" i="1"/>
  <c r="RQ33" i="1"/>
  <c r="PH33" i="1"/>
  <c r="PG33" i="1"/>
  <c r="PF33" i="1"/>
  <c r="PE33" i="1"/>
  <c r="PD33" i="1"/>
  <c r="OD33" i="1"/>
  <c r="UB33" i="1"/>
  <c r="UA33" i="1"/>
  <c r="TZ33" i="1"/>
  <c r="TY33" i="1"/>
  <c r="TX33" i="1"/>
  <c r="TW33" i="1"/>
  <c r="RP33" i="1"/>
  <c r="RO33" i="1"/>
  <c r="RN33" i="1"/>
  <c r="RM33" i="1"/>
  <c r="TB33" i="1"/>
  <c r="TA33" i="1"/>
  <c r="SZ33" i="1"/>
  <c r="SY33" i="1"/>
  <c r="SX33" i="1"/>
  <c r="SW33" i="1"/>
  <c r="QR33" i="1"/>
  <c r="QQ33" i="1"/>
  <c r="QP33" i="1"/>
  <c r="QO33" i="1"/>
  <c r="QN33" i="1"/>
  <c r="QM33" i="1"/>
  <c r="PC33" i="1"/>
  <c r="PB33" i="1"/>
  <c r="PA33" i="1"/>
  <c r="OZ33" i="1"/>
  <c r="OY33" i="1"/>
  <c r="OB33" i="1"/>
  <c r="QZ33" i="1"/>
  <c r="OJ33" i="1"/>
  <c r="OP33" i="1"/>
  <c r="TV33" i="1"/>
  <c r="OG33" i="1"/>
  <c r="CW33" i="1"/>
  <c r="OC33" i="1"/>
  <c r="TT33" i="1"/>
  <c r="OW33" i="1"/>
  <c r="OI33" i="1"/>
  <c r="EG33" i="1"/>
  <c r="RH33" i="1"/>
  <c r="OT33" i="1"/>
  <c r="RD33" i="1"/>
  <c r="RL33" i="1"/>
  <c r="QK33" i="1"/>
  <c r="QY33" i="1"/>
  <c r="QX33" i="1"/>
  <c r="TP33" i="1"/>
  <c r="ON33" i="1"/>
  <c r="OF33" i="1"/>
  <c r="EF33" i="1"/>
  <c r="RC33" i="1"/>
  <c r="OS33" i="1"/>
  <c r="TD33" i="1"/>
  <c r="OL33" i="1"/>
  <c r="TE33" i="1"/>
  <c r="CU33" i="1"/>
  <c r="SV33" i="1"/>
  <c r="OK33" i="1"/>
  <c r="OV33" i="1"/>
  <c r="RE33" i="1"/>
  <c r="OH33" i="1"/>
  <c r="TR33" i="1"/>
  <c r="SU33" i="1"/>
  <c r="QW33" i="1"/>
  <c r="QI33" i="1"/>
  <c r="TG33" i="1"/>
  <c r="OE33" i="1"/>
  <c r="TQ33" i="1"/>
  <c r="SS33" i="1"/>
  <c r="NY33" i="1"/>
  <c r="TN33" i="1"/>
  <c r="TJ33" i="1"/>
  <c r="TI33" i="1"/>
  <c r="CV33" i="1"/>
  <c r="CR33" i="1"/>
  <c r="QS33" i="1"/>
  <c r="TL33" i="1"/>
  <c r="NZ33" i="1"/>
  <c r="QJ33" i="1"/>
  <c r="QT33" i="1"/>
  <c r="QU33" i="1"/>
  <c r="CS33" i="1"/>
  <c r="OX33" i="1"/>
  <c r="TC33" i="1"/>
  <c r="OQ33" i="1"/>
  <c r="RJ33" i="1"/>
  <c r="TF33" i="1"/>
  <c r="OM33" i="1"/>
  <c r="TS33" i="1"/>
  <c r="RF33" i="1"/>
  <c r="OA33" i="1"/>
  <c r="ST33" i="1"/>
  <c r="TM33" i="1"/>
  <c r="TU33" i="1"/>
  <c r="RK33" i="1"/>
  <c r="OU33" i="1"/>
  <c r="RA33" i="1"/>
  <c r="RB33" i="1"/>
  <c r="RG33" i="1"/>
  <c r="OR33" i="1"/>
  <c r="TH33" i="1"/>
  <c r="CT33" i="1"/>
  <c r="TO33" i="1"/>
  <c r="TK33" i="1"/>
  <c r="QL33" i="1"/>
  <c r="RI33" i="1"/>
  <c r="OO33" i="1"/>
  <c r="QV33" i="1"/>
  <c r="G32" i="1"/>
  <c r="KH34" i="1" l="1"/>
  <c r="RF34" i="1"/>
  <c r="JF34" i="1"/>
  <c r="CW34" i="1"/>
  <c r="OC34" i="1"/>
  <c r="OM34" i="1"/>
  <c r="RG34" i="1"/>
  <c r="SV34" i="1"/>
  <c r="TM34" i="1"/>
  <c r="OF34" i="1"/>
  <c r="TG34" i="1"/>
  <c r="SS34" i="1"/>
  <c r="QZ34" i="1"/>
  <c r="QW34" i="1"/>
  <c r="TU34" i="1"/>
  <c r="OE34" i="1"/>
  <c r="RD34" i="1"/>
  <c r="OO34" i="1"/>
  <c r="KF34" i="1"/>
  <c r="RB34" i="1"/>
  <c r="RC34" i="1"/>
  <c r="OK34" i="1"/>
  <c r="NZ34" i="1"/>
  <c r="CT34" i="1"/>
  <c r="TH34" i="1"/>
  <c r="TN34" i="1"/>
  <c r="OP34" i="1"/>
  <c r="CU34" i="1"/>
  <c r="TK34" i="1"/>
  <c r="OV34" i="1"/>
  <c r="QT34" i="1"/>
  <c r="TC34" i="1"/>
  <c r="CR34" i="1"/>
  <c r="OS34" i="1"/>
  <c r="EG34" i="1"/>
  <c r="TD34" i="1"/>
  <c r="TS34" i="1"/>
  <c r="QI34" i="1"/>
  <c r="OU34" i="1"/>
  <c r="OR34" i="1"/>
  <c r="CV34" i="1"/>
  <c r="TX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H34" i="1"/>
  <c r="OJ34" i="1"/>
  <c r="QX34" i="1"/>
  <c r="TP34" i="1"/>
  <c r="OW34" i="1"/>
  <c r="TO34" i="1"/>
  <c r="RK34" i="1"/>
  <c r="OL34" i="1"/>
  <c r="QV34" i="1"/>
  <c r="TL34" i="1"/>
  <c r="QJ34" i="1"/>
  <c r="RL34" i="1"/>
  <c r="TT34" i="1"/>
  <c r="TE34" i="1"/>
  <c r="QL34" i="1"/>
  <c r="TI34" i="1"/>
  <c r="EF34" i="1"/>
  <c r="QY34" i="1"/>
  <c r="LD34" i="1"/>
  <c r="TF34" i="1"/>
  <c r="QS34" i="1"/>
  <c r="NY34" i="1"/>
  <c r="OA34" i="1"/>
  <c r="TV34" i="1"/>
  <c r="QK34" i="1"/>
  <c r="OX34" i="1"/>
  <c r="QU34" i="1"/>
  <c r="KG34" i="1"/>
  <c r="TR34" i="1"/>
  <c r="RE34" i="1"/>
  <c r="OT34" i="1"/>
  <c r="OG34" i="1"/>
  <c r="RA34" i="1"/>
  <c r="KI34" i="1"/>
  <c r="ST34" i="1"/>
  <c r="OQ34" i="1"/>
  <c r="ON34" i="1"/>
  <c r="CS34" i="1"/>
  <c r="TJ34" i="1"/>
  <c r="SU34" i="1"/>
  <c r="OI34" i="1"/>
  <c r="RJ34" i="1"/>
  <c r="TQ34" i="1"/>
  <c r="RI34" i="1"/>
  <c r="KZ34" i="1"/>
  <c r="OD34" i="1"/>
  <c r="PD34" i="1"/>
  <c r="PE34" i="1"/>
  <c r="PG34" i="1"/>
  <c r="PH34" i="1"/>
  <c r="PF34" i="1"/>
  <c r="RN34" i="1"/>
  <c r="SX34" i="1"/>
  <c r="TB34" i="1"/>
  <c r="TA34" i="1"/>
  <c r="OB34" i="1"/>
  <c r="OY34" i="1"/>
  <c r="OZ34" i="1"/>
  <c r="SZ34" i="1"/>
  <c r="RO34" i="1"/>
  <c r="SY34" i="1"/>
  <c r="PA34" i="1"/>
  <c r="RM34" i="1"/>
  <c r="PB34" i="1"/>
  <c r="PC34" i="1"/>
  <c r="QN34" i="1"/>
  <c r="RP34" i="1"/>
  <c r="QO34" i="1"/>
  <c r="QP34" i="1"/>
  <c r="QQ34" i="1"/>
  <c r="RQ34" i="1"/>
  <c r="QM34" i="1"/>
  <c r="SW34" i="1"/>
  <c r="QR34" i="1"/>
  <c r="RR34" i="1"/>
  <c r="TY34" i="1"/>
  <c r="TZ34" i="1"/>
  <c r="UA34" i="1"/>
  <c r="UB34" i="1"/>
  <c r="TW34" i="1"/>
  <c r="LC34" i="1"/>
  <c r="LB34" i="1"/>
  <c r="KY34" i="1"/>
  <c r="LA34" i="1"/>
  <c r="KX34" i="1"/>
  <c r="F4" i="1" l="1"/>
  <c r="E4" i="1"/>
  <c r="G4" i="1" l="1"/>
  <c r="KU26" i="1" l="1"/>
  <c r="CQ26" i="1"/>
  <c r="KT26" i="1"/>
  <c r="SS26" i="1"/>
  <c r="QI26" i="1"/>
  <c r="KS26" i="1"/>
  <c r="NY26" i="1"/>
  <c r="QI27" i="1"/>
  <c r="KU27" i="1"/>
  <c r="NY27" i="1"/>
  <c r="CQ27" i="1"/>
  <c r="KT27" i="1"/>
  <c r="KS27" i="1"/>
  <c r="SS27" i="1"/>
  <c r="NY29" i="1"/>
  <c r="QI29" i="1"/>
  <c r="SS29" i="1"/>
  <c r="KT29" i="1"/>
  <c r="KS29" i="1"/>
  <c r="KU29" i="1"/>
  <c r="NY28" i="1"/>
  <c r="QI28" i="1"/>
  <c r="SS28" i="1"/>
  <c r="KT28" i="1"/>
  <c r="KS28" i="1"/>
  <c r="KU28" i="1"/>
  <c r="CQ25" i="1"/>
  <c r="CQ28" i="1" s="1"/>
  <c r="NY25" i="1"/>
  <c r="QI25" i="1"/>
  <c r="SS25" i="1"/>
  <c r="KT25" i="1"/>
  <c r="KS25" i="1"/>
  <c r="KU25" i="1"/>
  <c r="CQ29" i="1" l="1"/>
  <c r="AT30" i="1" l="1"/>
  <c r="AT31" i="1" l="1"/>
  <c r="AS32" i="1"/>
  <c r="AT32" i="1" l="1"/>
  <c r="AS33" i="1"/>
  <c r="AS34" i="1" l="1"/>
  <c r="AT64" i="1" s="1"/>
  <c r="AT33" i="1"/>
  <c r="AT55" i="1" l="1"/>
  <c r="AT51" i="1"/>
  <c r="AT45" i="1"/>
  <c r="AT46" i="1"/>
  <c r="AT47" i="1"/>
  <c r="AT48" i="1"/>
  <c r="AT49" i="1"/>
  <c r="AT50" i="1"/>
  <c r="AT44" i="1"/>
  <c r="AT96" i="1"/>
  <c r="AT90" i="1"/>
  <c r="AT79" i="1"/>
  <c r="AT74" i="1"/>
  <c r="AT80" i="1"/>
  <c r="AT86" i="1"/>
  <c r="AT81" i="1"/>
  <c r="AT98" i="1"/>
  <c r="AT84" i="1"/>
  <c r="AT85" i="1"/>
  <c r="AT82" i="1"/>
  <c r="AT93" i="1"/>
  <c r="AT91" i="1"/>
  <c r="AT94" i="1"/>
  <c r="AT87" i="1"/>
  <c r="AT83" i="1"/>
  <c r="AT95" i="1"/>
  <c r="AT88" i="1"/>
  <c r="AT89" i="1"/>
  <c r="AT97" i="1"/>
  <c r="AT92" i="1"/>
  <c r="AT78" i="1"/>
  <c r="AT52" i="1"/>
  <c r="AT99" i="1"/>
  <c r="AT101" i="1"/>
  <c r="AT102" i="1"/>
  <c r="AT100" i="1"/>
  <c r="AT76" i="1"/>
  <c r="AT77" i="1"/>
  <c r="AT75" i="1"/>
  <c r="AT73" i="1"/>
  <c r="AT70" i="1"/>
  <c r="AT69" i="1"/>
  <c r="AT71" i="1"/>
  <c r="AT72" i="1"/>
  <c r="AT68" i="1"/>
  <c r="AT66" i="1"/>
  <c r="AT65" i="1"/>
  <c r="AT67" i="1"/>
  <c r="AT62" i="1"/>
  <c r="AT63" i="1"/>
  <c r="AT61" i="1"/>
  <c r="AT58" i="1"/>
  <c r="AT60" i="1"/>
  <c r="AT59" i="1"/>
  <c r="AT57" i="1"/>
  <c r="AT56" i="1"/>
  <c r="AT53" i="1"/>
  <c r="AT54" i="1"/>
  <c r="AT34" i="1"/>
  <c r="AT36" i="1" l="1"/>
  <c r="AT39" i="1"/>
  <c r="AT41" i="1"/>
  <c r="AT40" i="1"/>
  <c r="AT37" i="1"/>
  <c r="AT42" i="1"/>
  <c r="AT43" i="1"/>
  <c r="AT38" i="1"/>
  <c r="AT35" i="1"/>
  <c r="B3" i="1" l="1"/>
  <c r="AT105" i="1" l="1"/>
  <c r="AT106" i="1"/>
  <c r="AT103" i="1"/>
  <c r="AT104" i="1"/>
  <c r="AT107"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family val="2"/>
          </rPr>
          <t>Michael Young (21512438):</t>
        </r>
        <r>
          <rPr>
            <sz val="9"/>
            <color indexed="81"/>
            <rFont val="Tahoma"/>
            <family val="2"/>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P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Q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R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S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T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V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O3" authorId="2" shapeId="0" xr:uid="{B954CDF6-1ABF-48D4-9FEA-F3C077148276}">
      <text>
        <r>
          <rPr>
            <b/>
            <sz val="9"/>
            <color indexed="81"/>
            <rFont val="Tahoma"/>
            <family val="2"/>
          </rPr>
          <t>John:</t>
        </r>
        <r>
          <rPr>
            <sz val="9"/>
            <color indexed="81"/>
            <rFont val="Tahoma"/>
            <family val="2"/>
          </rPr>
          <t xml:space="preserve">
Pasture type</t>
        </r>
      </text>
    </comment>
    <comment ref="NP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Y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Y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I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S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Y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I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S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FE5D27B9-E8BA-4463-9788-A3FAA7CFBB0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5" authorId="2" shapeId="0" xr:uid="{29E75FC2-D632-48D9-A83C-D534D44C89E1}">
      <text>
        <r>
          <rPr>
            <b/>
            <sz val="9"/>
            <color indexed="81"/>
            <rFont val="Tahoma"/>
            <family val="2"/>
          </rPr>
          <t>John:</t>
        </r>
        <r>
          <rPr>
            <sz val="9"/>
            <color indexed="81"/>
            <rFont val="Tahoma"/>
            <family val="2"/>
          </rPr>
          <t xml:space="preserve">
Yellow highlight means that this value has been altered for this experiment</t>
        </r>
      </text>
    </comment>
    <comment ref="AS45" authorId="2" shapeId="0" xr:uid="{7F91C52A-A467-4D33-9A18-D46B9CFDFDA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6" authorId="2" shapeId="0" xr:uid="{7FA2053F-5D2A-4F8A-9CF0-198DAF23E51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46" authorId="2" shapeId="0" xr:uid="{3B452124-1BCB-4969-8C86-CCF7DE8D5910}">
      <text>
        <r>
          <rPr>
            <b/>
            <sz val="9"/>
            <color indexed="81"/>
            <rFont val="Tahoma"/>
            <family val="2"/>
          </rPr>
          <t>John:</t>
        </r>
        <r>
          <rPr>
            <sz val="9"/>
            <color indexed="81"/>
            <rFont val="Tahoma"/>
            <family val="2"/>
          </rPr>
          <t xml:space="preserve">
Manually entered options</t>
        </r>
      </text>
    </comment>
    <comment ref="AS46" authorId="2" shapeId="0" xr:uid="{7F902C20-5E98-4AE5-A691-5809ED8402DA}">
      <text>
        <r>
          <rPr>
            <b/>
            <sz val="9"/>
            <color indexed="81"/>
            <rFont val="Tahoma"/>
            <family val="2"/>
          </rPr>
          <t>John:</t>
        </r>
        <r>
          <rPr>
            <sz val="9"/>
            <color indexed="81"/>
            <rFont val="Tahoma"/>
            <family val="2"/>
          </rPr>
          <t xml:space="preserve">
Start with Excel feed supply without the t axis.
Nut spread 2</t>
        </r>
      </text>
    </comment>
    <comment ref="BJ46" authorId="2" shapeId="0" xr:uid="{D67ACA0C-5B69-4C19-9740-186E72C170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46" authorId="2" shapeId="0" xr:uid="{72AB03EB-B266-4BD8-996A-F62EFA73832B}">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46" authorId="2" shapeId="0" xr:uid="{846E1390-C01A-4AD6-8EC2-D3ABF9107446}">
      <text>
        <r>
          <rPr>
            <b/>
            <sz val="9"/>
            <color indexed="81"/>
            <rFont val="Tahoma"/>
            <family val="2"/>
          </rPr>
          <t>John:</t>
        </r>
        <r>
          <rPr>
            <sz val="9"/>
            <color indexed="81"/>
            <rFont val="Tahoma"/>
            <family val="2"/>
          </rPr>
          <t xml:space="preserve">
Can start with the final pkl_fs from the previous optimisation</t>
        </r>
      </text>
    </comment>
    <comment ref="CN46" authorId="2" shapeId="0" xr:uid="{9213C386-EEE0-4217-9770-DCB4B4040B87}">
      <text>
        <r>
          <rPr>
            <b/>
            <sz val="9"/>
            <color indexed="81"/>
            <rFont val="Tahoma"/>
            <family val="2"/>
          </rPr>
          <t>John:</t>
        </r>
        <r>
          <rPr>
            <sz val="9"/>
            <color indexed="81"/>
            <rFont val="Tahoma"/>
            <family val="2"/>
          </rPr>
          <t xml:space="preserve">
Include r2 adjust if using Property.xl feed supply</t>
        </r>
      </text>
    </comment>
    <comment ref="CQ46" authorId="2" shapeId="0" xr:uid="{FDAFE7D9-7136-4907-8463-2303BA33E22A}">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46" authorId="2" shapeId="0" xr:uid="{C2653A2F-184B-4D8D-AAE8-EED09C22E58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46" authorId="2" shapeId="0" xr:uid="{72ECFE2E-F74F-4F92-9326-6D0AA686FE92}">
      <text>
        <r>
          <rPr>
            <b/>
            <sz val="9"/>
            <color indexed="81"/>
            <rFont val="Tahoma"/>
            <family val="2"/>
          </rPr>
          <t>John:</t>
        </r>
        <r>
          <rPr>
            <sz val="9"/>
            <color indexed="81"/>
            <rFont val="Tahoma"/>
            <family val="2"/>
          </rPr>
          <t xml:space="preserve">
Allow sales of dams prior to v[17]</t>
        </r>
      </text>
    </comment>
    <comment ref="G47" authorId="2" shapeId="0" xr:uid="{DA10FB7A-5A60-4B6A-8B51-F46F3D457B02}">
      <text>
        <r>
          <rPr>
            <b/>
            <sz val="9"/>
            <color indexed="81"/>
            <rFont val="Tahoma"/>
            <family val="2"/>
          </rPr>
          <t>John:</t>
        </r>
        <r>
          <rPr>
            <sz val="9"/>
            <color indexed="81"/>
            <rFont val="Tahoma"/>
            <family val="2"/>
          </rPr>
          <t xml:space="preserve">
These reports are removed so that they aren't reported when doing a jont run withLWCj</t>
        </r>
      </text>
    </comment>
    <comment ref="AS47" authorId="2" shapeId="0" xr:uid="{624D2FE3-2B5D-4D6B-BFC3-DD05F3BB9435}">
      <text>
        <r>
          <rPr>
            <b/>
            <sz val="9"/>
            <color indexed="81"/>
            <rFont val="Tahoma"/>
            <family val="2"/>
          </rPr>
          <t>John:</t>
        </r>
        <r>
          <rPr>
            <sz val="9"/>
            <color indexed="81"/>
            <rFont val="Tahoma"/>
            <family val="2"/>
          </rPr>
          <t xml:space="preserve">
N33F33 Nutspread 2.0</t>
        </r>
      </text>
    </comment>
    <comment ref="BJ47" authorId="2" shapeId="0" xr:uid="{5AD3EC4C-BF57-428D-8A6E-81F2CD74D2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8" authorId="2" shapeId="0" xr:uid="{B37F307A-F853-4996-911A-97EB5C2BB274}">
      <text>
        <r>
          <rPr>
            <b/>
            <sz val="9"/>
            <color indexed="81"/>
            <rFont val="Tahoma"/>
            <family val="2"/>
          </rPr>
          <t>John:</t>
        </r>
        <r>
          <rPr>
            <sz val="9"/>
            <color indexed="81"/>
            <rFont val="Tahoma"/>
            <family val="2"/>
          </rPr>
          <t xml:space="preserve">
N33F33 Nutspread 2.0</t>
        </r>
      </text>
    </comment>
    <comment ref="BJ48" authorId="2" shapeId="0" xr:uid="{CA0FA5BF-A124-448A-B640-CD66720D7E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9" authorId="2" shapeId="0" xr:uid="{A6293AF2-1BE7-4A2F-A1EE-B2C99245938F}">
      <text>
        <r>
          <rPr>
            <b/>
            <sz val="9"/>
            <color indexed="81"/>
            <rFont val="Tahoma"/>
            <family val="2"/>
          </rPr>
          <t>John:</t>
        </r>
        <r>
          <rPr>
            <sz val="9"/>
            <color indexed="81"/>
            <rFont val="Tahoma"/>
            <family val="2"/>
          </rPr>
          <t xml:space="preserve">
N33 include weaning FVP.
Nutspread 1</t>
        </r>
      </text>
    </comment>
    <comment ref="BJ49" authorId="2" shapeId="0" xr:uid="{C82ACD67-B390-490C-A48A-B39B9934AC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50" authorId="2" shapeId="0" xr:uid="{82DEFC1C-CF04-4560-A2B6-6A0DC4EB57A3}">
      <text>
        <r>
          <rPr>
            <b/>
            <sz val="9"/>
            <color indexed="81"/>
            <rFont val="Tahoma"/>
            <family val="2"/>
          </rPr>
          <t>John:</t>
        </r>
        <r>
          <rPr>
            <sz val="9"/>
            <color indexed="81"/>
            <rFont val="Tahoma"/>
            <family val="2"/>
          </rPr>
          <t xml:space="preserve">
N33 include autumn FVP.
Nutspread 1</t>
        </r>
      </text>
    </comment>
    <comment ref="BJ50" authorId="2" shapeId="0" xr:uid="{EEE9BC65-35CF-482E-9E8B-268CDA32B6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51" authorId="2" shapeId="0" xr:uid="{E7E4ECA7-C120-49EA-B09D-B5B8ADB38DAE}">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52"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53"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D29F5028-5F6E-46BB-8485-9A2A53AEE8A0}">
      <text>
        <r>
          <rPr>
            <b/>
            <sz val="9"/>
            <color indexed="81"/>
            <rFont val="Tahoma"/>
            <family val="2"/>
          </rPr>
          <t>John:</t>
        </r>
        <r>
          <rPr>
            <sz val="9"/>
            <color indexed="81"/>
            <rFont val="Tahoma"/>
            <family val="2"/>
          </rPr>
          <t xml:space="preserve">
Manually entered options</t>
        </r>
      </text>
    </comment>
    <comment ref="P54"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54"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54"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O55" authorId="2" shapeId="0" xr:uid="{6EF73F92-25A4-4034-91CA-A219D6BB7918}">
      <text>
        <r>
          <rPr>
            <b/>
            <sz val="9"/>
            <color indexed="81"/>
            <rFont val="Tahoma"/>
            <family val="2"/>
          </rPr>
          <t>John:</t>
        </r>
        <r>
          <rPr>
            <sz val="9"/>
            <color indexed="81"/>
            <rFont val="Tahoma"/>
            <family val="2"/>
          </rPr>
          <t xml:space="preserve">
Manually entered options</t>
        </r>
      </text>
    </comment>
    <comment ref="P55" authorId="2" shapeId="0" xr:uid="{948B5667-8A45-4859-9BAD-03D9812C19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2AD0D56A-2B54-4E0B-872C-B6CA3445EB5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07F4AE4B-9B3A-436B-8877-51D84ACAC4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E54E3652-6D16-4D03-8DFD-6A992CEB96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F330C306-B014-48E2-8E93-36E728EF2B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413C929E-48CC-4CC0-9C2D-6E764FCF141E}">
      <text>
        <r>
          <rPr>
            <b/>
            <sz val="9"/>
            <color indexed="81"/>
            <rFont val="Tahoma"/>
            <family val="2"/>
          </rPr>
          <t>John:</t>
        </r>
        <r>
          <rPr>
            <sz val="9"/>
            <color indexed="81"/>
            <rFont val="Tahoma"/>
            <family val="2"/>
          </rPr>
          <t xml:space="preserve">
Use the MU (LMAT) equations if maternal genotype</t>
        </r>
      </text>
    </comment>
    <comment ref="EF55" authorId="2" shapeId="0" xr:uid="{D7CA1896-9FE7-492F-B413-0A37F8FE626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CE1C0BF0-FC9D-432B-A5D0-55B8B0DEDE0E}">
      <text>
        <r>
          <rPr>
            <b/>
            <sz val="9"/>
            <color indexed="81"/>
            <rFont val="Tahoma"/>
            <family val="2"/>
          </rPr>
          <t>John:</t>
        </r>
        <r>
          <rPr>
            <sz val="9"/>
            <color indexed="81"/>
            <rFont val="Tahoma"/>
            <family val="2"/>
          </rPr>
          <t xml:space="preserve">
Feed supply changes in individual periods</t>
        </r>
      </text>
    </comment>
    <comment ref="GQ55" authorId="2" shapeId="0" xr:uid="{114FE9DD-10FA-408B-A365-5733E0E0F150}">
      <text>
        <r>
          <rPr>
            <b/>
            <sz val="9"/>
            <color indexed="81"/>
            <rFont val="Tahoma"/>
            <family val="2"/>
          </rPr>
          <t>John:</t>
        </r>
        <r>
          <rPr>
            <sz val="9"/>
            <color indexed="81"/>
            <rFont val="Tahoma"/>
            <family val="2"/>
          </rPr>
          <t xml:space="preserve">
Feed supply changes in individual periods</t>
        </r>
      </text>
    </comment>
    <comment ref="AS57"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8"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58"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58"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58"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58"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58"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58"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9" authorId="2" shapeId="0" xr:uid="{6BD3F680-045D-4119-951E-4127CDC1CFDD}">
      <text>
        <r>
          <rPr>
            <b/>
            <sz val="9"/>
            <color indexed="81"/>
            <rFont val="Tahoma"/>
            <family val="2"/>
          </rPr>
          <t>John:</t>
        </r>
        <r>
          <rPr>
            <sz val="9"/>
            <color indexed="81"/>
            <rFont val="Tahoma"/>
            <family val="2"/>
          </rPr>
          <t xml:space="preserve">
Manually entered options</t>
        </r>
      </text>
    </comment>
    <comment ref="P59"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9"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9"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61"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62"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62"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62"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62"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62"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62"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62"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NM62" authorId="1" shapeId="0" xr:uid="{494B2281-CA10-4CAF-89D8-C775B8BE5DCF}">
      <text>
        <r>
          <rPr>
            <b/>
            <sz val="9"/>
            <color indexed="81"/>
            <rFont val="Tahoma"/>
            <family val="2"/>
          </rPr>
          <t>Michael Young:</t>
        </r>
        <r>
          <rPr>
            <sz val="9"/>
            <color indexed="81"/>
            <rFont val="Tahoma"/>
            <family val="2"/>
          </rPr>
          <t xml:space="preserve">
total farm area
</t>
        </r>
      </text>
    </comment>
    <comment ref="O63" authorId="2" shapeId="0" xr:uid="{07F58255-2DDB-4CD4-9222-A5320EE277F7}">
      <text>
        <r>
          <rPr>
            <b/>
            <sz val="9"/>
            <color indexed="81"/>
            <rFont val="Tahoma"/>
            <family val="2"/>
          </rPr>
          <t>John:</t>
        </r>
        <r>
          <rPr>
            <sz val="9"/>
            <color indexed="81"/>
            <rFont val="Tahoma"/>
            <family val="2"/>
          </rPr>
          <t xml:space="preserve">
Manually entered options</t>
        </r>
      </text>
    </comment>
    <comment ref="P63"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63"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63"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64" authorId="2" shapeId="0" xr:uid="{92047296-DF7D-499C-830E-8F80711CCDD8}">
      <text>
        <r>
          <rPr>
            <b/>
            <sz val="9"/>
            <color indexed="81"/>
            <rFont val="Tahoma"/>
            <family val="2"/>
          </rPr>
          <t>John:</t>
        </r>
        <r>
          <rPr>
            <sz val="9"/>
            <color indexed="81"/>
            <rFont val="Tahoma"/>
            <family val="2"/>
          </rPr>
          <t xml:space="preserve">
Manually entered options</t>
        </r>
      </text>
    </comment>
    <comment ref="P64" authorId="2" shapeId="0" xr:uid="{03C22F47-66C6-4D25-8CE2-C467FD361CB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18DB084F-7AE9-4AF1-B391-12C1930922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61294002-BB03-4CD7-8FA9-DF3570890FC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F6C69A80-B218-4DAE-A809-E4008034F1B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60BD301C-3FA4-4EAA-8E15-FCA7FB6A680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9DD692C2-F4EE-4585-B716-3C6E4F7F2785}">
      <text>
        <r>
          <rPr>
            <b/>
            <sz val="9"/>
            <color indexed="81"/>
            <rFont val="Tahoma"/>
            <family val="2"/>
          </rPr>
          <t>John:</t>
        </r>
        <r>
          <rPr>
            <sz val="9"/>
            <color indexed="81"/>
            <rFont val="Tahoma"/>
            <family val="2"/>
          </rPr>
          <t xml:space="preserve">
Use the MU (LMAT) equations if maternal genotype</t>
        </r>
      </text>
    </comment>
    <comment ref="EF64" authorId="2" shapeId="0" xr:uid="{ACED6FA7-AC96-4C56-80BF-B64C5013344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A5B69B7E-9DA3-4984-9456-E8EFD3A8C4EF}">
      <text>
        <r>
          <rPr>
            <b/>
            <sz val="9"/>
            <color indexed="81"/>
            <rFont val="Tahoma"/>
            <family val="2"/>
          </rPr>
          <t>John:</t>
        </r>
        <r>
          <rPr>
            <sz val="9"/>
            <color indexed="81"/>
            <rFont val="Tahoma"/>
            <family val="2"/>
          </rPr>
          <t xml:space="preserve">
Feed supply changes in individual periods</t>
        </r>
      </text>
    </comment>
    <comment ref="GQ64" authorId="2" shapeId="0" xr:uid="{4F95D260-87EC-4CFB-8B21-939645585686}">
      <text>
        <r>
          <rPr>
            <b/>
            <sz val="9"/>
            <color indexed="81"/>
            <rFont val="Tahoma"/>
            <family val="2"/>
          </rPr>
          <t>John:</t>
        </r>
        <r>
          <rPr>
            <sz val="9"/>
            <color indexed="81"/>
            <rFont val="Tahoma"/>
            <family val="2"/>
          </rPr>
          <t xml:space="preserve">
Feed supply changes in individual periods</t>
        </r>
      </text>
    </comment>
    <comment ref="O65" authorId="2" shapeId="0" xr:uid="{D1E42850-B607-4453-BDE2-E74ED07A73AF}">
      <text>
        <r>
          <rPr>
            <b/>
            <sz val="9"/>
            <color indexed="81"/>
            <rFont val="Tahoma"/>
            <family val="2"/>
          </rPr>
          <t>John:</t>
        </r>
        <r>
          <rPr>
            <sz val="9"/>
            <color indexed="81"/>
            <rFont val="Tahoma"/>
            <family val="2"/>
          </rPr>
          <t xml:space="preserve">
Manually entered options</t>
        </r>
      </text>
    </comment>
    <comment ref="P6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6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6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66" authorId="2" shapeId="0" xr:uid="{90A1E4C8-0E72-483A-8FD8-B8770FF4AAAB}">
      <text>
        <r>
          <rPr>
            <b/>
            <sz val="9"/>
            <color indexed="81"/>
            <rFont val="Tahoma"/>
            <family val="2"/>
          </rPr>
          <t>John:</t>
        </r>
        <r>
          <rPr>
            <sz val="9"/>
            <color indexed="81"/>
            <rFont val="Tahoma"/>
            <family val="2"/>
          </rPr>
          <t xml:space="preserve">
Manually entered options</t>
        </r>
      </text>
    </comment>
    <comment ref="P6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6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6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67" authorId="2" shapeId="0" xr:uid="{F49987D1-244E-4712-9598-C8B88F8996B6}">
      <text>
        <r>
          <rPr>
            <b/>
            <sz val="9"/>
            <color indexed="81"/>
            <rFont val="Tahoma"/>
            <family val="2"/>
          </rPr>
          <t>John:</t>
        </r>
        <r>
          <rPr>
            <sz val="9"/>
            <color indexed="81"/>
            <rFont val="Tahoma"/>
            <family val="2"/>
          </rPr>
          <t xml:space="preserve">
Manually entered options</t>
        </r>
      </text>
    </comment>
    <comment ref="P6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6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6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68" authorId="2" shapeId="0" xr:uid="{BCEFA597-9062-4327-928E-C60A1007CF07}">
      <text>
        <r>
          <rPr>
            <b/>
            <sz val="9"/>
            <color indexed="81"/>
            <rFont val="Tahoma"/>
            <family val="2"/>
          </rPr>
          <t>John:</t>
        </r>
        <r>
          <rPr>
            <sz val="9"/>
            <color indexed="81"/>
            <rFont val="Tahoma"/>
            <family val="2"/>
          </rPr>
          <t xml:space="preserve">
Manually entered options</t>
        </r>
      </text>
    </comment>
    <comment ref="P68"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68"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68"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9" authorId="2" shapeId="0" xr:uid="{1BBD492F-94AD-47F6-A042-BE82430DE55F}">
      <text>
        <r>
          <rPr>
            <b/>
            <sz val="9"/>
            <color indexed="81"/>
            <rFont val="Tahoma"/>
            <family val="2"/>
          </rPr>
          <t>John:</t>
        </r>
        <r>
          <rPr>
            <sz val="9"/>
            <color indexed="81"/>
            <rFont val="Tahoma"/>
            <family val="2"/>
          </rPr>
          <t xml:space="preserve">
Manually entered options</t>
        </r>
      </text>
    </comment>
    <comment ref="P69"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9"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9"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70" authorId="2" shapeId="0" xr:uid="{8E79D8F6-30CD-4D4A-BC92-4D33218D4E58}">
      <text>
        <r>
          <rPr>
            <b/>
            <sz val="9"/>
            <color indexed="81"/>
            <rFont val="Tahoma"/>
            <family val="2"/>
          </rPr>
          <t>John:</t>
        </r>
        <r>
          <rPr>
            <sz val="9"/>
            <color indexed="81"/>
            <rFont val="Tahoma"/>
            <family val="2"/>
          </rPr>
          <t xml:space="preserve">
Manually entered options</t>
        </r>
      </text>
    </comment>
    <comment ref="P70"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70"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70"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71" authorId="2" shapeId="0" xr:uid="{FD461097-EF7A-41E6-A563-057EEA5F3C22}">
      <text>
        <r>
          <rPr>
            <b/>
            <sz val="9"/>
            <color indexed="81"/>
            <rFont val="Tahoma"/>
            <family val="2"/>
          </rPr>
          <t>John:</t>
        </r>
        <r>
          <rPr>
            <sz val="9"/>
            <color indexed="81"/>
            <rFont val="Tahoma"/>
            <family val="2"/>
          </rPr>
          <t xml:space="preserve">
Manually entered options</t>
        </r>
      </text>
    </comment>
    <comment ref="P71"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71"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71"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72" authorId="2" shapeId="0" xr:uid="{D971D63C-80DC-4343-B9FF-BD664AF1E17D}">
      <text>
        <r>
          <rPr>
            <b/>
            <sz val="9"/>
            <color indexed="81"/>
            <rFont val="Tahoma"/>
            <family val="2"/>
          </rPr>
          <t>John:</t>
        </r>
        <r>
          <rPr>
            <sz val="9"/>
            <color indexed="81"/>
            <rFont val="Tahoma"/>
            <family val="2"/>
          </rPr>
          <t xml:space="preserve">
Manually entered options</t>
        </r>
      </text>
    </comment>
    <comment ref="P72"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72"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72"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73" authorId="2" shapeId="0" xr:uid="{7D464363-6B69-41DE-B420-BA779E09C4D0}">
      <text>
        <r>
          <rPr>
            <b/>
            <sz val="9"/>
            <color indexed="81"/>
            <rFont val="Tahoma"/>
            <family val="2"/>
          </rPr>
          <t>John:</t>
        </r>
        <r>
          <rPr>
            <sz val="9"/>
            <color indexed="81"/>
            <rFont val="Tahoma"/>
            <family val="2"/>
          </rPr>
          <t xml:space="preserve">
Manually entered options</t>
        </r>
      </text>
    </comment>
    <comment ref="P73"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73"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73"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74" authorId="2" shapeId="0" xr:uid="{E1B4CA10-D8FE-4B85-B25E-737224409053}">
      <text>
        <r>
          <rPr>
            <b/>
            <sz val="9"/>
            <color indexed="81"/>
            <rFont val="Tahoma"/>
            <family val="2"/>
          </rPr>
          <t>John:</t>
        </r>
        <r>
          <rPr>
            <sz val="9"/>
            <color indexed="81"/>
            <rFont val="Tahoma"/>
            <family val="2"/>
          </rPr>
          <t xml:space="preserve">
Manually entered options</t>
        </r>
      </text>
    </comment>
    <comment ref="P74" authorId="2" shapeId="0" xr:uid="{879F61E7-7D36-4D01-86A8-F42DD90E1C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3B7F1C71-9177-431C-A415-91E643F4354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B449A9CD-DCDC-4DF4-9AE3-8996F6CCD12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64897C11-766E-4D29-A672-03C980FFA1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2D37E94D-3790-4E79-9339-D4F6246A13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5ADB5337-6FB8-46DF-9B03-FADE651FAB4A}">
      <text>
        <r>
          <rPr>
            <b/>
            <sz val="9"/>
            <color indexed="81"/>
            <rFont val="Tahoma"/>
            <family val="2"/>
          </rPr>
          <t>John:</t>
        </r>
        <r>
          <rPr>
            <sz val="9"/>
            <color indexed="81"/>
            <rFont val="Tahoma"/>
            <family val="2"/>
          </rPr>
          <t xml:space="preserve">
Use the MU (LMAT) equations if maternal genotype</t>
        </r>
      </text>
    </comment>
    <comment ref="EF74" authorId="2" shapeId="0" xr:uid="{73E32882-78B6-46BC-AAD5-9E4FB22A29E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EDF43B3-B2F2-4C9B-A68C-5E5E7FB16B3B}">
      <text>
        <r>
          <rPr>
            <b/>
            <sz val="9"/>
            <color indexed="81"/>
            <rFont val="Tahoma"/>
            <family val="2"/>
          </rPr>
          <t>John:</t>
        </r>
        <r>
          <rPr>
            <sz val="9"/>
            <color indexed="81"/>
            <rFont val="Tahoma"/>
            <family val="2"/>
          </rPr>
          <t xml:space="preserve">
Feed supply changes in individual periods</t>
        </r>
      </text>
    </comment>
    <comment ref="GQ74" authorId="2" shapeId="0" xr:uid="{40DD8E51-6161-44C6-9E31-99B61D31CC85}">
      <text>
        <r>
          <rPr>
            <b/>
            <sz val="9"/>
            <color indexed="81"/>
            <rFont val="Tahoma"/>
            <family val="2"/>
          </rPr>
          <t>John:</t>
        </r>
        <r>
          <rPr>
            <sz val="9"/>
            <color indexed="81"/>
            <rFont val="Tahoma"/>
            <family val="2"/>
          </rPr>
          <t xml:space="preserve">
Feed supply changes in individual periods</t>
        </r>
      </text>
    </comment>
    <comment ref="O75" authorId="2" shapeId="0" xr:uid="{40FA7684-DC5F-4E2E-98F6-9E8F5C3F2C71}">
      <text>
        <r>
          <rPr>
            <b/>
            <sz val="9"/>
            <color indexed="81"/>
            <rFont val="Tahoma"/>
            <family val="2"/>
          </rPr>
          <t>John:</t>
        </r>
        <r>
          <rPr>
            <sz val="9"/>
            <color indexed="81"/>
            <rFont val="Tahoma"/>
            <family val="2"/>
          </rPr>
          <t xml:space="preserve">
Manually entered options</t>
        </r>
      </text>
    </comment>
    <comment ref="P7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7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7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76" authorId="2" shapeId="0" xr:uid="{C5D7B428-5DC1-485B-ABB8-E948613DFA42}">
      <text>
        <r>
          <rPr>
            <b/>
            <sz val="9"/>
            <color indexed="81"/>
            <rFont val="Tahoma"/>
            <family val="2"/>
          </rPr>
          <t>John:</t>
        </r>
        <r>
          <rPr>
            <sz val="9"/>
            <color indexed="81"/>
            <rFont val="Tahoma"/>
            <family val="2"/>
          </rPr>
          <t xml:space="preserve">
Manually entered options</t>
        </r>
      </text>
    </comment>
    <comment ref="P7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7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7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77" authorId="2" shapeId="0" xr:uid="{41335CE7-4EC0-464F-9BD3-DF9EA8DD9EAD}">
      <text>
        <r>
          <rPr>
            <b/>
            <sz val="9"/>
            <color indexed="81"/>
            <rFont val="Tahoma"/>
            <family val="2"/>
          </rPr>
          <t>John:</t>
        </r>
        <r>
          <rPr>
            <sz val="9"/>
            <color indexed="81"/>
            <rFont val="Tahoma"/>
            <family val="2"/>
          </rPr>
          <t xml:space="preserve">
Manually entered options</t>
        </r>
      </text>
    </comment>
    <comment ref="P7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7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7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78" authorId="2" shapeId="0" xr:uid="{7B80FFDE-7104-42E9-9D9F-F573EDB2C34C}">
      <text>
        <r>
          <rPr>
            <b/>
            <sz val="9"/>
            <color indexed="81"/>
            <rFont val="Tahoma"/>
            <family val="2"/>
          </rPr>
          <t>John:</t>
        </r>
        <r>
          <rPr>
            <sz val="9"/>
            <color indexed="81"/>
            <rFont val="Tahoma"/>
            <family val="2"/>
          </rPr>
          <t xml:space="preserve">
Manually entered options</t>
        </r>
      </text>
    </comment>
    <comment ref="P78" authorId="2" shapeId="0" xr:uid="{25AAD3EA-392B-4F78-AED6-2977E68F3FF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3811BAEE-7029-4719-969A-B0AA6335881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55C5F3A3-4E8D-42FD-A97B-A4283B015ED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0B8B4F72-5F20-4E40-9AF5-4EB010CAFF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FAA103D8-5800-4A5B-AB76-0A4973C89F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314D9C17-4B0D-477F-8CBD-43F1418932F8}">
      <text>
        <r>
          <rPr>
            <b/>
            <sz val="9"/>
            <color indexed="81"/>
            <rFont val="Tahoma"/>
            <family val="2"/>
          </rPr>
          <t>John:</t>
        </r>
        <r>
          <rPr>
            <sz val="9"/>
            <color indexed="81"/>
            <rFont val="Tahoma"/>
            <family val="2"/>
          </rPr>
          <t xml:space="preserve">
Use the MU (LMAT) equations if maternal genotype</t>
        </r>
      </text>
    </comment>
    <comment ref="EF78" authorId="2" shapeId="0" xr:uid="{BED956D9-D9BC-44DC-9FBC-2CB7D6CCD3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F19F29E4-D370-44AE-A530-01C3CCC3CA88}">
      <text>
        <r>
          <rPr>
            <b/>
            <sz val="9"/>
            <color indexed="81"/>
            <rFont val="Tahoma"/>
            <family val="2"/>
          </rPr>
          <t>John:</t>
        </r>
        <r>
          <rPr>
            <sz val="9"/>
            <color indexed="81"/>
            <rFont val="Tahoma"/>
            <family val="2"/>
          </rPr>
          <t xml:space="preserve">
Feed supply changes in individual periods</t>
        </r>
      </text>
    </comment>
    <comment ref="GQ78" authorId="2" shapeId="0" xr:uid="{1B965B34-85EC-4005-B6F4-3EA1297A13EB}">
      <text>
        <r>
          <rPr>
            <b/>
            <sz val="9"/>
            <color indexed="81"/>
            <rFont val="Tahoma"/>
            <family val="2"/>
          </rPr>
          <t>John:</t>
        </r>
        <r>
          <rPr>
            <sz val="9"/>
            <color indexed="81"/>
            <rFont val="Tahoma"/>
            <family val="2"/>
          </rPr>
          <t xml:space="preserve">
Feed supply changes in individual periods</t>
        </r>
      </text>
    </comment>
    <comment ref="O79" authorId="2" shapeId="0" xr:uid="{6C3AC90B-D29F-4CFF-B2EA-E4B0A6F78022}">
      <text>
        <r>
          <rPr>
            <b/>
            <sz val="9"/>
            <color indexed="81"/>
            <rFont val="Tahoma"/>
            <family val="2"/>
          </rPr>
          <t>John:</t>
        </r>
        <r>
          <rPr>
            <sz val="9"/>
            <color indexed="81"/>
            <rFont val="Tahoma"/>
            <family val="2"/>
          </rPr>
          <t xml:space="preserve">
Manually entered options</t>
        </r>
      </text>
    </comment>
    <comment ref="P79" authorId="2" shapeId="0" xr:uid="{73CF36CC-EFDC-4A02-A40C-99C99929EF7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B9981E28-0D43-4E13-8038-9BEEED1A03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746AF418-D841-42ED-9500-CB91594C992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63B7B807-90CF-4BF1-B79A-46E152A5259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A61DE9F-96F9-4718-B1B0-0564CBE690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B879BC8D-AF53-432B-98E7-62C62ADF2554}">
      <text>
        <r>
          <rPr>
            <b/>
            <sz val="9"/>
            <color indexed="81"/>
            <rFont val="Tahoma"/>
            <family val="2"/>
          </rPr>
          <t>John:</t>
        </r>
        <r>
          <rPr>
            <sz val="9"/>
            <color indexed="81"/>
            <rFont val="Tahoma"/>
            <family val="2"/>
          </rPr>
          <t xml:space="preserve">
Use the MU (LMAT) equations if maternal genotype</t>
        </r>
      </text>
    </comment>
    <comment ref="EF79" authorId="2" shapeId="0" xr:uid="{030E53E2-8B4B-455F-9185-D64DC21BA69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2F22973E-A568-4DC7-AA5C-AC939984C656}">
      <text>
        <r>
          <rPr>
            <b/>
            <sz val="9"/>
            <color indexed="81"/>
            <rFont val="Tahoma"/>
            <family val="2"/>
          </rPr>
          <t>John:</t>
        </r>
        <r>
          <rPr>
            <sz val="9"/>
            <color indexed="81"/>
            <rFont val="Tahoma"/>
            <family val="2"/>
          </rPr>
          <t xml:space="preserve">
Feed supply changes in individual periods</t>
        </r>
      </text>
    </comment>
    <comment ref="GQ79" authorId="2" shapeId="0" xr:uid="{AA4503A0-1BDE-4B36-8812-2EC39850E021}">
      <text>
        <r>
          <rPr>
            <b/>
            <sz val="9"/>
            <color indexed="81"/>
            <rFont val="Tahoma"/>
            <family val="2"/>
          </rPr>
          <t>John:</t>
        </r>
        <r>
          <rPr>
            <sz val="9"/>
            <color indexed="81"/>
            <rFont val="Tahoma"/>
            <family val="2"/>
          </rPr>
          <t xml:space="preserve">
Feed supply changes in individual periods</t>
        </r>
      </text>
    </comment>
    <comment ref="O80" authorId="2" shapeId="0" xr:uid="{8B15ADEA-D79F-44A3-A596-B42BE8DB1603}">
      <text>
        <r>
          <rPr>
            <b/>
            <sz val="9"/>
            <color indexed="81"/>
            <rFont val="Tahoma"/>
            <family val="2"/>
          </rPr>
          <t>John:</t>
        </r>
        <r>
          <rPr>
            <sz val="9"/>
            <color indexed="81"/>
            <rFont val="Tahoma"/>
            <family val="2"/>
          </rPr>
          <t xml:space="preserve">
Manually entered options</t>
        </r>
      </text>
    </comment>
    <comment ref="P80" authorId="2" shapeId="0" xr:uid="{23F5F795-F0C8-4E76-9E38-AD169F65A4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0" authorId="2" shapeId="0" xr:uid="{EE8A0675-6633-430B-98A9-F96361D709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0" authorId="2" shapeId="0" xr:uid="{19F45C64-46AA-4035-B862-FDC646E4D58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0" authorId="2" shapeId="0" xr:uid="{A88E8102-A5B7-4119-8C81-A0D716FA11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0" authorId="2" shapeId="0" xr:uid="{5886D9F0-BE52-47EC-A687-6875823FDE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0" authorId="2" shapeId="0" xr:uid="{DB24F999-EEA3-468D-91D4-D4A8478E8183}">
      <text>
        <r>
          <rPr>
            <b/>
            <sz val="9"/>
            <color indexed="81"/>
            <rFont val="Tahoma"/>
            <family val="2"/>
          </rPr>
          <t>John:</t>
        </r>
        <r>
          <rPr>
            <sz val="9"/>
            <color indexed="81"/>
            <rFont val="Tahoma"/>
            <family val="2"/>
          </rPr>
          <t xml:space="preserve">
Use the MU (LMAT) equations if maternal genotype</t>
        </r>
      </text>
    </comment>
    <comment ref="EF80" authorId="2" shapeId="0" xr:uid="{6FCE93A9-FB06-4EA2-B901-43D16D16A5B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0" authorId="2" shapeId="0" xr:uid="{996DC94D-74F3-4D1A-B50A-538516F471D8}">
      <text>
        <r>
          <rPr>
            <b/>
            <sz val="9"/>
            <color indexed="81"/>
            <rFont val="Tahoma"/>
            <family val="2"/>
          </rPr>
          <t>John:</t>
        </r>
        <r>
          <rPr>
            <sz val="9"/>
            <color indexed="81"/>
            <rFont val="Tahoma"/>
            <family val="2"/>
          </rPr>
          <t xml:space="preserve">
Feed supply changes in individual periods</t>
        </r>
      </text>
    </comment>
    <comment ref="GQ80" authorId="2" shapeId="0" xr:uid="{C035F8F0-FACD-4498-A0C1-440D1960AB9A}">
      <text>
        <r>
          <rPr>
            <b/>
            <sz val="9"/>
            <color indexed="81"/>
            <rFont val="Tahoma"/>
            <family val="2"/>
          </rPr>
          <t>John:</t>
        </r>
        <r>
          <rPr>
            <sz val="9"/>
            <color indexed="81"/>
            <rFont val="Tahoma"/>
            <family val="2"/>
          </rPr>
          <t xml:space="preserve">
Feed supply changes in individual periods</t>
        </r>
      </text>
    </comment>
    <comment ref="O81" authorId="2" shapeId="0" xr:uid="{F5CAEEE9-0E06-47C8-A4D2-8E86AC1F012C}">
      <text>
        <r>
          <rPr>
            <b/>
            <sz val="9"/>
            <color indexed="81"/>
            <rFont val="Tahoma"/>
            <family val="2"/>
          </rPr>
          <t>John:</t>
        </r>
        <r>
          <rPr>
            <sz val="9"/>
            <color indexed="81"/>
            <rFont val="Tahoma"/>
            <family val="2"/>
          </rPr>
          <t xml:space="preserve">
Manually entered options</t>
        </r>
      </text>
    </comment>
    <comment ref="P81" authorId="2" shapeId="0" xr:uid="{A1B3F0B8-E0ED-4E8D-87E3-B367E8DB363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1" authorId="2" shapeId="0" xr:uid="{A51E1B64-A23B-4CD3-B7F0-EF00AB83F6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1" authorId="2" shapeId="0" xr:uid="{57BCF64C-289A-4D37-AE31-70AAFF6950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1" authorId="2" shapeId="0" xr:uid="{A51C9741-8576-4C9F-92B1-9621A58DE8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1" authorId="2" shapeId="0" xr:uid="{1EFACF7F-84B6-40B6-9526-F566B342151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1" authorId="2" shapeId="0" xr:uid="{5213494B-251D-45A4-AA63-43196B779077}">
      <text>
        <r>
          <rPr>
            <b/>
            <sz val="9"/>
            <color indexed="81"/>
            <rFont val="Tahoma"/>
            <family val="2"/>
          </rPr>
          <t>John:</t>
        </r>
        <r>
          <rPr>
            <sz val="9"/>
            <color indexed="81"/>
            <rFont val="Tahoma"/>
            <family val="2"/>
          </rPr>
          <t xml:space="preserve">
Use the MU (LMAT) equations if maternal genotype</t>
        </r>
      </text>
    </comment>
    <comment ref="EF81" authorId="2" shapeId="0" xr:uid="{D6C99430-C6E4-41CA-B5DC-4CE484F8A26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1" authorId="2" shapeId="0" xr:uid="{4C18265B-352B-44FF-8629-B4C7F0868901}">
      <text>
        <r>
          <rPr>
            <b/>
            <sz val="9"/>
            <color indexed="81"/>
            <rFont val="Tahoma"/>
            <family val="2"/>
          </rPr>
          <t>John:</t>
        </r>
        <r>
          <rPr>
            <sz val="9"/>
            <color indexed="81"/>
            <rFont val="Tahoma"/>
            <family val="2"/>
          </rPr>
          <t xml:space="preserve">
Feed supply changes in individual periods</t>
        </r>
      </text>
    </comment>
    <comment ref="GQ81" authorId="2" shapeId="0" xr:uid="{337ED25E-471F-4635-8F39-88E58BE4AB83}">
      <text>
        <r>
          <rPr>
            <b/>
            <sz val="9"/>
            <color indexed="81"/>
            <rFont val="Tahoma"/>
            <family val="2"/>
          </rPr>
          <t>John:</t>
        </r>
        <r>
          <rPr>
            <sz val="9"/>
            <color indexed="81"/>
            <rFont val="Tahoma"/>
            <family val="2"/>
          </rPr>
          <t xml:space="preserve">
Feed supply changes in individual periods</t>
        </r>
      </text>
    </comment>
    <comment ref="O82" authorId="2" shapeId="0" xr:uid="{D1A9E371-2EE5-4CA2-8E8C-D8A3194C6AF2}">
      <text>
        <r>
          <rPr>
            <b/>
            <sz val="9"/>
            <color indexed="81"/>
            <rFont val="Tahoma"/>
            <family val="2"/>
          </rPr>
          <t>John:</t>
        </r>
        <r>
          <rPr>
            <sz val="9"/>
            <color indexed="81"/>
            <rFont val="Tahoma"/>
            <family val="2"/>
          </rPr>
          <t xml:space="preserve">
Manually entered options</t>
        </r>
      </text>
    </comment>
    <comment ref="P82" authorId="2" shapeId="0" xr:uid="{58DED8BD-F594-4498-BAA4-DC4A9934F9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2" authorId="2" shapeId="0" xr:uid="{9CD4FF66-1AC5-404F-8A81-A56ED2D6766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2" authorId="2" shapeId="0" xr:uid="{860368A7-F53A-42B7-8B32-C3497B766D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2" authorId="2" shapeId="0" xr:uid="{3DC655B8-5EC4-48B5-81E9-E3E164F2A4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2" authorId="2" shapeId="0" xr:uid="{104A72BE-BA3D-47B0-88C2-49D396FB4B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2" authorId="2" shapeId="0" xr:uid="{F8EC3D09-8AC1-4256-BF08-5D875BB89928}">
      <text>
        <r>
          <rPr>
            <b/>
            <sz val="9"/>
            <color indexed="81"/>
            <rFont val="Tahoma"/>
            <family val="2"/>
          </rPr>
          <t>John:</t>
        </r>
        <r>
          <rPr>
            <sz val="9"/>
            <color indexed="81"/>
            <rFont val="Tahoma"/>
            <family val="2"/>
          </rPr>
          <t xml:space="preserve">
Use the MU (LMAT) equations if maternal genotype</t>
        </r>
      </text>
    </comment>
    <comment ref="EF82" authorId="2" shapeId="0" xr:uid="{25E36BBF-9A20-42F5-BCAD-FCDC6EE367E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2" authorId="2" shapeId="0" xr:uid="{388A0A93-1B3E-4037-BFC4-029BF29E55C5}">
      <text>
        <r>
          <rPr>
            <b/>
            <sz val="9"/>
            <color indexed="81"/>
            <rFont val="Tahoma"/>
            <family val="2"/>
          </rPr>
          <t>John:</t>
        </r>
        <r>
          <rPr>
            <sz val="9"/>
            <color indexed="81"/>
            <rFont val="Tahoma"/>
            <family val="2"/>
          </rPr>
          <t xml:space="preserve">
Feed supply changes in individual periods</t>
        </r>
      </text>
    </comment>
    <comment ref="GQ82" authorId="2" shapeId="0" xr:uid="{755654D1-0485-4709-AABD-5474FE5DD8C7}">
      <text>
        <r>
          <rPr>
            <b/>
            <sz val="9"/>
            <color indexed="81"/>
            <rFont val="Tahoma"/>
            <family val="2"/>
          </rPr>
          <t>John:</t>
        </r>
        <r>
          <rPr>
            <sz val="9"/>
            <color indexed="81"/>
            <rFont val="Tahoma"/>
            <family val="2"/>
          </rPr>
          <t xml:space="preserve">
Feed supply changes in individual periods</t>
        </r>
      </text>
    </comment>
    <comment ref="O83" authorId="2" shapeId="0" xr:uid="{65F0A436-848B-4685-809A-73D6F78F25EB}">
      <text>
        <r>
          <rPr>
            <b/>
            <sz val="9"/>
            <color indexed="81"/>
            <rFont val="Tahoma"/>
            <family val="2"/>
          </rPr>
          <t>John:</t>
        </r>
        <r>
          <rPr>
            <sz val="9"/>
            <color indexed="81"/>
            <rFont val="Tahoma"/>
            <family val="2"/>
          </rPr>
          <t xml:space="preserve">
Manually entered options</t>
        </r>
      </text>
    </comment>
    <comment ref="P83" authorId="2" shapeId="0" xr:uid="{97E3E0B3-82B8-44B3-8F6A-BAB3A629E05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FE94B797-CDDF-499B-9172-D55024CC08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93BB4B59-5BBF-4D6E-9F1C-6316777D79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F6678FDA-EFB2-4F53-BCD0-A284E6AB6E2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A65E0773-C372-4844-BF41-89D905606F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9DD9A5FA-932C-4380-BB20-0297AA3EC756}">
      <text>
        <r>
          <rPr>
            <b/>
            <sz val="9"/>
            <color indexed="81"/>
            <rFont val="Tahoma"/>
            <family val="2"/>
          </rPr>
          <t>John:</t>
        </r>
        <r>
          <rPr>
            <sz val="9"/>
            <color indexed="81"/>
            <rFont val="Tahoma"/>
            <family val="2"/>
          </rPr>
          <t xml:space="preserve">
Use the MU (LMAT) equations if maternal genotype</t>
        </r>
      </text>
    </comment>
    <comment ref="EF83" authorId="2" shapeId="0" xr:uid="{E42306D9-1C06-488A-BC71-FF41D138203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6F03D042-FB56-4DAF-9379-0355F081EE17}">
      <text>
        <r>
          <rPr>
            <b/>
            <sz val="9"/>
            <color indexed="81"/>
            <rFont val="Tahoma"/>
            <family val="2"/>
          </rPr>
          <t>John:</t>
        </r>
        <r>
          <rPr>
            <sz val="9"/>
            <color indexed="81"/>
            <rFont val="Tahoma"/>
            <family val="2"/>
          </rPr>
          <t xml:space="preserve">
Feed supply changes in individual periods</t>
        </r>
      </text>
    </comment>
    <comment ref="GQ83" authorId="2" shapeId="0" xr:uid="{CE01C2C8-9DC5-4F29-BD90-1E21014E5CB8}">
      <text>
        <r>
          <rPr>
            <b/>
            <sz val="9"/>
            <color indexed="81"/>
            <rFont val="Tahoma"/>
            <family val="2"/>
          </rPr>
          <t>John:</t>
        </r>
        <r>
          <rPr>
            <sz val="9"/>
            <color indexed="81"/>
            <rFont val="Tahoma"/>
            <family val="2"/>
          </rPr>
          <t xml:space="preserve">
Feed supply changes in individual periods</t>
        </r>
      </text>
    </comment>
    <comment ref="O84" authorId="2" shapeId="0" xr:uid="{3EA23935-7670-4BF2-A5E6-057D4E360157}">
      <text>
        <r>
          <rPr>
            <b/>
            <sz val="9"/>
            <color indexed="81"/>
            <rFont val="Tahoma"/>
            <family val="2"/>
          </rPr>
          <t>John:</t>
        </r>
        <r>
          <rPr>
            <sz val="9"/>
            <color indexed="81"/>
            <rFont val="Tahoma"/>
            <family val="2"/>
          </rPr>
          <t xml:space="preserve">
Manually entered options</t>
        </r>
      </text>
    </comment>
    <comment ref="P84" authorId="2" shapeId="0" xr:uid="{DF83FCFE-B127-444D-8155-3803B4A024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4" authorId="2" shapeId="0" xr:uid="{3AF805F2-D720-45FA-AAF1-31FEB9A891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4" authorId="2" shapeId="0" xr:uid="{488B34A4-E089-4054-BDBC-DDBD3C8FADC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4" authorId="2" shapeId="0" xr:uid="{227C2116-4539-4905-98E4-FD8B75966CD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4" authorId="2" shapeId="0" xr:uid="{938C64B6-DA9B-4F35-9BE8-88CF7F971A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4" authorId="2" shapeId="0" xr:uid="{54113D3F-A67F-4A63-9056-4B788F3B40CC}">
      <text>
        <r>
          <rPr>
            <b/>
            <sz val="9"/>
            <color indexed="81"/>
            <rFont val="Tahoma"/>
            <family val="2"/>
          </rPr>
          <t>John:</t>
        </r>
        <r>
          <rPr>
            <sz val="9"/>
            <color indexed="81"/>
            <rFont val="Tahoma"/>
            <family val="2"/>
          </rPr>
          <t xml:space="preserve">
Use the MU (LMAT) equations if maternal genotype</t>
        </r>
      </text>
    </comment>
    <comment ref="EF84" authorId="2" shapeId="0" xr:uid="{16EDA3B4-10BC-4394-A025-455A78C17CC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4" authorId="2" shapeId="0" xr:uid="{EED3D44B-344A-445A-BB47-326FF0D6760A}">
      <text>
        <r>
          <rPr>
            <b/>
            <sz val="9"/>
            <color indexed="81"/>
            <rFont val="Tahoma"/>
            <family val="2"/>
          </rPr>
          <t>John:</t>
        </r>
        <r>
          <rPr>
            <sz val="9"/>
            <color indexed="81"/>
            <rFont val="Tahoma"/>
            <family val="2"/>
          </rPr>
          <t xml:space="preserve">
Feed supply changes in individual periods</t>
        </r>
      </text>
    </comment>
    <comment ref="GQ84" authorId="2" shapeId="0" xr:uid="{531D1A9C-6CB0-451D-B34A-A889A5E946A7}">
      <text>
        <r>
          <rPr>
            <b/>
            <sz val="9"/>
            <color indexed="81"/>
            <rFont val="Tahoma"/>
            <family val="2"/>
          </rPr>
          <t>John:</t>
        </r>
        <r>
          <rPr>
            <sz val="9"/>
            <color indexed="81"/>
            <rFont val="Tahoma"/>
            <family val="2"/>
          </rPr>
          <t xml:space="preserve">
Feed supply changes in individual periods</t>
        </r>
      </text>
    </comment>
    <comment ref="O85" authorId="2" shapeId="0" xr:uid="{DFB97868-A6F9-49E9-BBBB-0EE62B62FBF7}">
      <text>
        <r>
          <rPr>
            <b/>
            <sz val="9"/>
            <color indexed="81"/>
            <rFont val="Tahoma"/>
            <family val="2"/>
          </rPr>
          <t>John:</t>
        </r>
        <r>
          <rPr>
            <sz val="9"/>
            <color indexed="81"/>
            <rFont val="Tahoma"/>
            <family val="2"/>
          </rPr>
          <t xml:space="preserve">
Manually entered options</t>
        </r>
      </text>
    </comment>
    <comment ref="P85" authorId="2" shapeId="0" xr:uid="{16E2B736-BD96-4598-A98F-375AA989777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5" authorId="2" shapeId="0" xr:uid="{35427097-690C-4714-91E1-8699BA8432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5" authorId="2" shapeId="0" xr:uid="{76C888F9-53B1-4211-A944-8852AFBC5A6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5" authorId="2" shapeId="0" xr:uid="{65A84989-DBE3-4315-A8A6-34ECB848B5B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5" authorId="2" shapeId="0" xr:uid="{B1FB00DC-66D1-49AB-9828-0B5415C5C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5" authorId="2" shapeId="0" xr:uid="{8E200C6E-F247-44CB-A4A2-43298348C272}">
      <text>
        <r>
          <rPr>
            <b/>
            <sz val="9"/>
            <color indexed="81"/>
            <rFont val="Tahoma"/>
            <family val="2"/>
          </rPr>
          <t>John:</t>
        </r>
        <r>
          <rPr>
            <sz val="9"/>
            <color indexed="81"/>
            <rFont val="Tahoma"/>
            <family val="2"/>
          </rPr>
          <t xml:space="preserve">
Use the MU (LMAT) equations if maternal genotype</t>
        </r>
      </text>
    </comment>
    <comment ref="EF85" authorId="2" shapeId="0" xr:uid="{30CC5F93-4C59-4CC5-804E-D75CD20214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5" authorId="2" shapeId="0" xr:uid="{97521C2F-12A9-4FF7-8DD9-CD200B1A1A11}">
      <text>
        <r>
          <rPr>
            <b/>
            <sz val="9"/>
            <color indexed="81"/>
            <rFont val="Tahoma"/>
            <family val="2"/>
          </rPr>
          <t>John:</t>
        </r>
        <r>
          <rPr>
            <sz val="9"/>
            <color indexed="81"/>
            <rFont val="Tahoma"/>
            <family val="2"/>
          </rPr>
          <t xml:space="preserve">
Feed supply changes in individual periods</t>
        </r>
      </text>
    </comment>
    <comment ref="GQ85" authorId="2" shapeId="0" xr:uid="{23B18F65-3D91-4FB6-BD6C-34C56E44F28D}">
      <text>
        <r>
          <rPr>
            <b/>
            <sz val="9"/>
            <color indexed="81"/>
            <rFont val="Tahoma"/>
            <family val="2"/>
          </rPr>
          <t>John:</t>
        </r>
        <r>
          <rPr>
            <sz val="9"/>
            <color indexed="81"/>
            <rFont val="Tahoma"/>
            <family val="2"/>
          </rPr>
          <t xml:space="preserve">
Feed supply changes in individual periods</t>
        </r>
      </text>
    </comment>
    <comment ref="O86" authorId="2" shapeId="0" xr:uid="{BC27466E-71A3-49E2-AF75-2A846585C060}">
      <text>
        <r>
          <rPr>
            <b/>
            <sz val="9"/>
            <color indexed="81"/>
            <rFont val="Tahoma"/>
            <family val="2"/>
          </rPr>
          <t>John:</t>
        </r>
        <r>
          <rPr>
            <sz val="9"/>
            <color indexed="81"/>
            <rFont val="Tahoma"/>
            <family val="2"/>
          </rPr>
          <t xml:space="preserve">
Manually entered options</t>
        </r>
      </text>
    </comment>
    <comment ref="P86" authorId="2" shapeId="0" xr:uid="{F7EEE091-2F7A-41F8-9BE1-B8D04C9148D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6" authorId="2" shapeId="0" xr:uid="{AD951767-C8D2-46D9-85B3-C924B27789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6" authorId="2" shapeId="0" xr:uid="{DB21771B-8FDD-4D8D-8E54-8FE4E62FA6B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6" authorId="2" shapeId="0" xr:uid="{FB5F7AD6-A20D-462C-90D0-40AEB10CC6F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6" authorId="2" shapeId="0" xr:uid="{0F905E4C-E0C8-4DBE-8C25-F69CAC1B650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6" authorId="2" shapeId="0" xr:uid="{B0121360-B69A-4D0A-A0EE-745ACBB319F9}">
      <text>
        <r>
          <rPr>
            <b/>
            <sz val="9"/>
            <color indexed="81"/>
            <rFont val="Tahoma"/>
            <family val="2"/>
          </rPr>
          <t>John:</t>
        </r>
        <r>
          <rPr>
            <sz val="9"/>
            <color indexed="81"/>
            <rFont val="Tahoma"/>
            <family val="2"/>
          </rPr>
          <t xml:space="preserve">
Use the MU (LMAT) equations if maternal genotype</t>
        </r>
      </text>
    </comment>
    <comment ref="EF86" authorId="2" shapeId="0" xr:uid="{18DD8547-0418-45B3-A0AA-C6004EC0026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6" authorId="2" shapeId="0" xr:uid="{BC66320D-F651-42F6-A3BF-A88EEEB66CE5}">
      <text>
        <r>
          <rPr>
            <b/>
            <sz val="9"/>
            <color indexed="81"/>
            <rFont val="Tahoma"/>
            <family val="2"/>
          </rPr>
          <t>John:</t>
        </r>
        <r>
          <rPr>
            <sz val="9"/>
            <color indexed="81"/>
            <rFont val="Tahoma"/>
            <family val="2"/>
          </rPr>
          <t xml:space="preserve">
Feed supply changes in individual periods</t>
        </r>
      </text>
    </comment>
    <comment ref="GQ86" authorId="2" shapeId="0" xr:uid="{49CB70F4-47C1-41C6-A0C4-A1EA89E8A8D6}">
      <text>
        <r>
          <rPr>
            <b/>
            <sz val="9"/>
            <color indexed="81"/>
            <rFont val="Tahoma"/>
            <family val="2"/>
          </rPr>
          <t>John:</t>
        </r>
        <r>
          <rPr>
            <sz val="9"/>
            <color indexed="81"/>
            <rFont val="Tahoma"/>
            <family val="2"/>
          </rPr>
          <t xml:space="preserve">
Feed supply changes in individual periods</t>
        </r>
      </text>
    </comment>
    <comment ref="O87" authorId="2" shapeId="0" xr:uid="{B6535865-D2A4-454E-885F-941C1C9DBAFF}">
      <text>
        <r>
          <rPr>
            <b/>
            <sz val="9"/>
            <color indexed="81"/>
            <rFont val="Tahoma"/>
            <family val="2"/>
          </rPr>
          <t>John:</t>
        </r>
        <r>
          <rPr>
            <sz val="9"/>
            <color indexed="81"/>
            <rFont val="Tahoma"/>
            <family val="2"/>
          </rPr>
          <t xml:space="preserve">
Manually entered options</t>
        </r>
      </text>
    </comment>
    <comment ref="P87" authorId="2" shapeId="0" xr:uid="{A8E2F97B-E17F-4966-8834-9C9A18DC61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7" authorId="2" shapeId="0" xr:uid="{57137B1D-6FFA-462E-93A9-1C22F733DB8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7" authorId="2" shapeId="0" xr:uid="{F9797278-D135-40ED-8E8C-AE3DC035AB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7" authorId="2" shapeId="0" xr:uid="{9A6387BA-7DA2-47BF-918A-8D4AAD2C446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7" authorId="2" shapeId="0" xr:uid="{465E60C0-26C5-494D-BB66-654515782F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7" authorId="2" shapeId="0" xr:uid="{9CEE4E03-F119-4EA0-BFAE-88E802F25171}">
      <text>
        <r>
          <rPr>
            <b/>
            <sz val="9"/>
            <color indexed="81"/>
            <rFont val="Tahoma"/>
            <family val="2"/>
          </rPr>
          <t>John:</t>
        </r>
        <r>
          <rPr>
            <sz val="9"/>
            <color indexed="81"/>
            <rFont val="Tahoma"/>
            <family val="2"/>
          </rPr>
          <t xml:space="preserve">
Use the MU (LMAT) equations if maternal genotype</t>
        </r>
      </text>
    </comment>
    <comment ref="EF87" authorId="2" shapeId="0" xr:uid="{20B1DF64-5B2F-478B-9838-BB8121DE578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7" authorId="2" shapeId="0" xr:uid="{2518AE25-8CFA-4BCE-A3B9-FF76D963AA73}">
      <text>
        <r>
          <rPr>
            <b/>
            <sz val="9"/>
            <color indexed="81"/>
            <rFont val="Tahoma"/>
            <family val="2"/>
          </rPr>
          <t>John:</t>
        </r>
        <r>
          <rPr>
            <sz val="9"/>
            <color indexed="81"/>
            <rFont val="Tahoma"/>
            <family val="2"/>
          </rPr>
          <t xml:space="preserve">
Feed supply changes in individual periods</t>
        </r>
      </text>
    </comment>
    <comment ref="GQ87" authorId="2" shapeId="0" xr:uid="{92352C7D-FDBB-4A13-B44E-BF22437BDE9C}">
      <text>
        <r>
          <rPr>
            <b/>
            <sz val="9"/>
            <color indexed="81"/>
            <rFont val="Tahoma"/>
            <family val="2"/>
          </rPr>
          <t>John:</t>
        </r>
        <r>
          <rPr>
            <sz val="9"/>
            <color indexed="81"/>
            <rFont val="Tahoma"/>
            <family val="2"/>
          </rPr>
          <t xml:space="preserve">
Feed supply changes in individual periods</t>
        </r>
      </text>
    </comment>
    <comment ref="NK87" authorId="1" shapeId="0" xr:uid="{F7E398F2-541E-4316-AB7C-31CF2A5DFE26}">
      <text>
        <r>
          <rPr>
            <b/>
            <sz val="9"/>
            <color indexed="81"/>
            <rFont val="Tahoma"/>
            <family val="2"/>
          </rPr>
          <t>Michael Young:</t>
        </r>
        <r>
          <rPr>
            <sz val="9"/>
            <color indexed="81"/>
            <rFont val="Tahoma"/>
            <family val="2"/>
          </rPr>
          <t xml:space="preserve">
This is Ians current level</t>
        </r>
      </text>
    </comment>
    <comment ref="O88" authorId="2" shapeId="0" xr:uid="{CD0856CD-7E43-49CC-A4EA-D73FC74797CE}">
      <text>
        <r>
          <rPr>
            <b/>
            <sz val="9"/>
            <color indexed="81"/>
            <rFont val="Tahoma"/>
            <family val="2"/>
          </rPr>
          <t>John:</t>
        </r>
        <r>
          <rPr>
            <sz val="9"/>
            <color indexed="81"/>
            <rFont val="Tahoma"/>
            <family val="2"/>
          </rPr>
          <t xml:space="preserve">
Manually entered options</t>
        </r>
      </text>
    </comment>
    <comment ref="P88" authorId="2" shapeId="0" xr:uid="{9155EA6B-ABA1-44D0-A2E4-0A2408916D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8" authorId="2" shapeId="0" xr:uid="{FB97371C-A543-487D-8C6A-720303B7E12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8" authorId="2" shapeId="0" xr:uid="{3FE4F85D-16A9-4B3C-BE8A-E1B321E974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8" authorId="2" shapeId="0" xr:uid="{AFBB0CDC-77BB-4A06-800E-8AFAEFE382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8" authorId="2" shapeId="0" xr:uid="{C01CA6CA-AF68-4A8D-81AE-B27305D7FD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8" authorId="2" shapeId="0" xr:uid="{9FBF91E7-2C6D-4156-81EE-FF3BD8B5A6D4}">
      <text>
        <r>
          <rPr>
            <b/>
            <sz val="9"/>
            <color indexed="81"/>
            <rFont val="Tahoma"/>
            <family val="2"/>
          </rPr>
          <t>John:</t>
        </r>
        <r>
          <rPr>
            <sz val="9"/>
            <color indexed="81"/>
            <rFont val="Tahoma"/>
            <family val="2"/>
          </rPr>
          <t xml:space="preserve">
Use the MU (LMAT) equations if maternal genotype</t>
        </r>
      </text>
    </comment>
    <comment ref="EF88" authorId="2" shapeId="0" xr:uid="{FC7C1DE2-5D83-498D-A70F-ABB45672B76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8" authorId="2" shapeId="0" xr:uid="{2DB64F90-637C-4BBC-A2D5-8EB15C39ADCF}">
      <text>
        <r>
          <rPr>
            <b/>
            <sz val="9"/>
            <color indexed="81"/>
            <rFont val="Tahoma"/>
            <family val="2"/>
          </rPr>
          <t>John:</t>
        </r>
        <r>
          <rPr>
            <sz val="9"/>
            <color indexed="81"/>
            <rFont val="Tahoma"/>
            <family val="2"/>
          </rPr>
          <t xml:space="preserve">
Feed supply changes in individual periods</t>
        </r>
      </text>
    </comment>
    <comment ref="GQ88" authorId="2" shapeId="0" xr:uid="{56E8C724-72F0-49F3-AEA0-13986141870C}">
      <text>
        <r>
          <rPr>
            <b/>
            <sz val="9"/>
            <color indexed="81"/>
            <rFont val="Tahoma"/>
            <family val="2"/>
          </rPr>
          <t>John:</t>
        </r>
        <r>
          <rPr>
            <sz val="9"/>
            <color indexed="81"/>
            <rFont val="Tahoma"/>
            <family val="2"/>
          </rPr>
          <t xml:space="preserve">
Feed supply changes in individual periods</t>
        </r>
      </text>
    </comment>
    <comment ref="O89" authorId="2" shapeId="0" xr:uid="{D064689B-79F4-4FB9-ADC8-6E034E595CEF}">
      <text>
        <r>
          <rPr>
            <b/>
            <sz val="9"/>
            <color indexed="81"/>
            <rFont val="Tahoma"/>
            <family val="2"/>
          </rPr>
          <t>John:</t>
        </r>
        <r>
          <rPr>
            <sz val="9"/>
            <color indexed="81"/>
            <rFont val="Tahoma"/>
            <family val="2"/>
          </rPr>
          <t xml:space="preserve">
Manually entered options</t>
        </r>
      </text>
    </comment>
    <comment ref="P89" authorId="2" shapeId="0" xr:uid="{610DE890-6269-4E6E-8FFE-1661AF03716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9" authorId="2" shapeId="0" xr:uid="{7BF51A97-FDD2-4565-9D61-8DBAA9B0B9C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9" authorId="2" shapeId="0" xr:uid="{822737F5-B5EC-4662-8DBF-51A88B338E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9" authorId="2" shapeId="0" xr:uid="{6356584D-77A2-4D73-81D5-737F4B90FC4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9" authorId="2" shapeId="0" xr:uid="{3EFA3276-AC31-4800-8437-807C80C3C9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9" authorId="2" shapeId="0" xr:uid="{81E98656-1C87-4820-BA03-219C7AE06341}">
      <text>
        <r>
          <rPr>
            <b/>
            <sz val="9"/>
            <color indexed="81"/>
            <rFont val="Tahoma"/>
            <family val="2"/>
          </rPr>
          <t>John:</t>
        </r>
        <r>
          <rPr>
            <sz val="9"/>
            <color indexed="81"/>
            <rFont val="Tahoma"/>
            <family val="2"/>
          </rPr>
          <t xml:space="preserve">
Use the MU (LMAT) equations if maternal genotype</t>
        </r>
      </text>
    </comment>
    <comment ref="EF89" authorId="2" shapeId="0" xr:uid="{FAA1BD13-70FA-4A88-B8D6-A0DB7CE116F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9" authorId="2" shapeId="0" xr:uid="{A6B289B9-BFD1-4144-AE98-611A41CB0824}">
      <text>
        <r>
          <rPr>
            <b/>
            <sz val="9"/>
            <color indexed="81"/>
            <rFont val="Tahoma"/>
            <family val="2"/>
          </rPr>
          <t>John:</t>
        </r>
        <r>
          <rPr>
            <sz val="9"/>
            <color indexed="81"/>
            <rFont val="Tahoma"/>
            <family val="2"/>
          </rPr>
          <t xml:space="preserve">
Feed supply changes in individual periods</t>
        </r>
      </text>
    </comment>
    <comment ref="GQ89" authorId="2" shapeId="0" xr:uid="{DCC19298-7347-4149-B106-430A386B1F72}">
      <text>
        <r>
          <rPr>
            <b/>
            <sz val="9"/>
            <color indexed="81"/>
            <rFont val="Tahoma"/>
            <family val="2"/>
          </rPr>
          <t>John:</t>
        </r>
        <r>
          <rPr>
            <sz val="9"/>
            <color indexed="81"/>
            <rFont val="Tahoma"/>
            <family val="2"/>
          </rPr>
          <t xml:space="preserve">
Feed supply changes in individual periods</t>
        </r>
      </text>
    </comment>
    <comment ref="O90" authorId="2" shapeId="0" xr:uid="{C60FAC98-18FB-41A1-A567-0F22E85E0EE5}">
      <text>
        <r>
          <rPr>
            <b/>
            <sz val="9"/>
            <color indexed="81"/>
            <rFont val="Tahoma"/>
            <family val="2"/>
          </rPr>
          <t>John:</t>
        </r>
        <r>
          <rPr>
            <sz val="9"/>
            <color indexed="81"/>
            <rFont val="Tahoma"/>
            <family val="2"/>
          </rPr>
          <t xml:space="preserve">
Manually entered options</t>
        </r>
      </text>
    </comment>
    <comment ref="P90" authorId="2" shapeId="0" xr:uid="{F8DC874E-3C66-4C8D-A197-F786C73539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0" authorId="2" shapeId="0" xr:uid="{E1CE1FF2-1056-4F13-8A1D-517B09FAC01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0" authorId="2" shapeId="0" xr:uid="{763FF1D1-4230-459F-B784-F28BD78F2B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0" authorId="2" shapeId="0" xr:uid="{0031578B-AE43-459D-B87C-73A746D3B0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0" authorId="2" shapeId="0" xr:uid="{0FCF9566-7784-4910-AC59-07E243BE145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0" authorId="2" shapeId="0" xr:uid="{92372716-5CE0-4BF8-80FC-887AE23549B6}">
      <text>
        <r>
          <rPr>
            <b/>
            <sz val="9"/>
            <color indexed="81"/>
            <rFont val="Tahoma"/>
            <family val="2"/>
          </rPr>
          <t>John:</t>
        </r>
        <r>
          <rPr>
            <sz val="9"/>
            <color indexed="81"/>
            <rFont val="Tahoma"/>
            <family val="2"/>
          </rPr>
          <t xml:space="preserve">
Use the MU (LMAT) equations if maternal genotype</t>
        </r>
      </text>
    </comment>
    <comment ref="EF90" authorId="2" shapeId="0" xr:uid="{2A74D6B3-0F25-42D3-9243-8845FE6F8C8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0" authorId="2" shapeId="0" xr:uid="{AAE99000-E2F0-4715-BDBD-3E33A1308190}">
      <text>
        <r>
          <rPr>
            <b/>
            <sz val="9"/>
            <color indexed="81"/>
            <rFont val="Tahoma"/>
            <family val="2"/>
          </rPr>
          <t>John:</t>
        </r>
        <r>
          <rPr>
            <sz val="9"/>
            <color indexed="81"/>
            <rFont val="Tahoma"/>
            <family val="2"/>
          </rPr>
          <t xml:space="preserve">
Feed supply changes in individual periods</t>
        </r>
      </text>
    </comment>
    <comment ref="GQ90" authorId="2" shapeId="0" xr:uid="{FDAE8B1E-DB00-424C-A9D7-86F10E9ADE03}">
      <text>
        <r>
          <rPr>
            <b/>
            <sz val="9"/>
            <color indexed="81"/>
            <rFont val="Tahoma"/>
            <family val="2"/>
          </rPr>
          <t>John:</t>
        </r>
        <r>
          <rPr>
            <sz val="9"/>
            <color indexed="81"/>
            <rFont val="Tahoma"/>
            <family val="2"/>
          </rPr>
          <t xml:space="preserve">
Feed supply changes in individual periods</t>
        </r>
      </text>
    </comment>
    <comment ref="O91" authorId="2" shapeId="0" xr:uid="{141A206B-7C9E-4FEF-801A-2945F2FB7053}">
      <text>
        <r>
          <rPr>
            <b/>
            <sz val="9"/>
            <color indexed="81"/>
            <rFont val="Tahoma"/>
            <family val="2"/>
          </rPr>
          <t>John:</t>
        </r>
        <r>
          <rPr>
            <sz val="9"/>
            <color indexed="81"/>
            <rFont val="Tahoma"/>
            <family val="2"/>
          </rPr>
          <t xml:space="preserve">
Manually entered options</t>
        </r>
      </text>
    </comment>
    <comment ref="P91" authorId="2" shapeId="0" xr:uid="{259FBFA8-ECEF-4CD0-BDEC-E7B52180E6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1" authorId="2" shapeId="0" xr:uid="{B6092B3E-91AB-43D6-8A0E-B85CD10EBF0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1" authorId="2" shapeId="0" xr:uid="{89780E78-2D40-485B-955E-D1A7CD847E7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1" authorId="2" shapeId="0" xr:uid="{2439AF3A-5A68-4BD8-B2DD-2A71B89EFDB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1" authorId="2" shapeId="0" xr:uid="{0914CF26-ED8F-4FFE-A4E9-27CAC001994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1" authorId="2" shapeId="0" xr:uid="{E787B407-C3A7-4D1C-B449-C348168FCA9E}">
      <text>
        <r>
          <rPr>
            <b/>
            <sz val="9"/>
            <color indexed="81"/>
            <rFont val="Tahoma"/>
            <family val="2"/>
          </rPr>
          <t>John:</t>
        </r>
        <r>
          <rPr>
            <sz val="9"/>
            <color indexed="81"/>
            <rFont val="Tahoma"/>
            <family val="2"/>
          </rPr>
          <t xml:space="preserve">
Use the MU (LMAT) equations if maternal genotype</t>
        </r>
      </text>
    </comment>
    <comment ref="EF91" authorId="2" shapeId="0" xr:uid="{7C7A0AD3-5A29-4E51-95CE-05E93454783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1" authorId="2" shapeId="0" xr:uid="{174C66A6-9829-4E0D-B632-BA30042AC93E}">
      <text>
        <r>
          <rPr>
            <b/>
            <sz val="9"/>
            <color indexed="81"/>
            <rFont val="Tahoma"/>
            <family val="2"/>
          </rPr>
          <t>John:</t>
        </r>
        <r>
          <rPr>
            <sz val="9"/>
            <color indexed="81"/>
            <rFont val="Tahoma"/>
            <family val="2"/>
          </rPr>
          <t xml:space="preserve">
Feed supply changes in individual periods</t>
        </r>
      </text>
    </comment>
    <comment ref="GQ91" authorId="2" shapeId="0" xr:uid="{D4A1E634-57FE-4788-8694-18477BE3553F}">
      <text>
        <r>
          <rPr>
            <b/>
            <sz val="9"/>
            <color indexed="81"/>
            <rFont val="Tahoma"/>
            <family val="2"/>
          </rPr>
          <t>John:</t>
        </r>
        <r>
          <rPr>
            <sz val="9"/>
            <color indexed="81"/>
            <rFont val="Tahoma"/>
            <family val="2"/>
          </rPr>
          <t xml:space="preserve">
Feed supply changes in individual periods</t>
        </r>
      </text>
    </comment>
    <comment ref="O92" authorId="2" shapeId="0" xr:uid="{9222E06F-EE83-4BF8-B4EC-B8E4B55D520D}">
      <text>
        <r>
          <rPr>
            <b/>
            <sz val="9"/>
            <color indexed="81"/>
            <rFont val="Tahoma"/>
            <family val="2"/>
          </rPr>
          <t>John:</t>
        </r>
        <r>
          <rPr>
            <sz val="9"/>
            <color indexed="81"/>
            <rFont val="Tahoma"/>
            <family val="2"/>
          </rPr>
          <t xml:space="preserve">
Manually entered options</t>
        </r>
      </text>
    </comment>
    <comment ref="P92" authorId="2" shapeId="0" xr:uid="{BCBC4F9E-A727-40A5-8B63-04D688AB30F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2" authorId="2" shapeId="0" xr:uid="{D4A25F8A-1CEA-406A-B1F9-C5FACFBF716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2" authorId="2" shapeId="0" xr:uid="{7A443E23-3E6C-4618-A958-5CD4C6CD944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2" authorId="2" shapeId="0" xr:uid="{EBBA6F77-CBF4-4A3F-846F-1EC28ECA97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2" authorId="2" shapeId="0" xr:uid="{F9AF8CAC-5352-4FF0-99A6-C9B0395DB5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2" authorId="2" shapeId="0" xr:uid="{F44EE9AE-8E72-463C-9B92-DE0CCDD3AC46}">
      <text>
        <r>
          <rPr>
            <b/>
            <sz val="9"/>
            <color indexed="81"/>
            <rFont val="Tahoma"/>
            <family val="2"/>
          </rPr>
          <t>John:</t>
        </r>
        <r>
          <rPr>
            <sz val="9"/>
            <color indexed="81"/>
            <rFont val="Tahoma"/>
            <family val="2"/>
          </rPr>
          <t xml:space="preserve">
Use the MU (LMAT) equations if maternal genotype</t>
        </r>
      </text>
    </comment>
    <comment ref="EF92" authorId="2" shapeId="0" xr:uid="{D20DBD08-8751-49F7-8579-3FD56434681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2" authorId="2" shapeId="0" xr:uid="{B8B2DDE8-DE73-4D46-A811-AA72F80F0894}">
      <text>
        <r>
          <rPr>
            <b/>
            <sz val="9"/>
            <color indexed="81"/>
            <rFont val="Tahoma"/>
            <family val="2"/>
          </rPr>
          <t>John:</t>
        </r>
        <r>
          <rPr>
            <sz val="9"/>
            <color indexed="81"/>
            <rFont val="Tahoma"/>
            <family val="2"/>
          </rPr>
          <t xml:space="preserve">
Feed supply changes in individual periods</t>
        </r>
      </text>
    </comment>
    <comment ref="GQ92" authorId="2" shapeId="0" xr:uid="{75A1DA34-0959-42DE-A6C6-D5A6B91C55D9}">
      <text>
        <r>
          <rPr>
            <b/>
            <sz val="9"/>
            <color indexed="81"/>
            <rFont val="Tahoma"/>
            <family val="2"/>
          </rPr>
          <t>John:</t>
        </r>
        <r>
          <rPr>
            <sz val="9"/>
            <color indexed="81"/>
            <rFont val="Tahoma"/>
            <family val="2"/>
          </rPr>
          <t xml:space="preserve">
Feed supply changes in individual periods</t>
        </r>
      </text>
    </comment>
    <comment ref="O93" authorId="2" shapeId="0" xr:uid="{395A8E8A-C277-4492-BB91-4C9B48681DCD}">
      <text>
        <r>
          <rPr>
            <b/>
            <sz val="9"/>
            <color indexed="81"/>
            <rFont val="Tahoma"/>
            <family val="2"/>
          </rPr>
          <t>John:</t>
        </r>
        <r>
          <rPr>
            <sz val="9"/>
            <color indexed="81"/>
            <rFont val="Tahoma"/>
            <family val="2"/>
          </rPr>
          <t xml:space="preserve">
Manually entered options</t>
        </r>
      </text>
    </comment>
    <comment ref="P93" authorId="2" shapeId="0" xr:uid="{9AF64E01-1F24-4B2D-9CC8-B8CAB364B69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3" authorId="2" shapeId="0" xr:uid="{0B9ED543-4A4F-47D8-A497-5FDF8B3A087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3" authorId="2" shapeId="0" xr:uid="{5E547393-2AA3-4804-89EC-8CF5622A61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3" authorId="2" shapeId="0" xr:uid="{4DA6D727-D6DB-45D4-8414-9880E9D6467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3" authorId="2" shapeId="0" xr:uid="{83225B56-32E8-4BB9-9C52-33D752F8D9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3" authorId="2" shapeId="0" xr:uid="{527BBD9A-85A5-46A9-89B4-C9A615CD2B61}">
      <text>
        <r>
          <rPr>
            <b/>
            <sz val="9"/>
            <color indexed="81"/>
            <rFont val="Tahoma"/>
            <family val="2"/>
          </rPr>
          <t>John:</t>
        </r>
        <r>
          <rPr>
            <sz val="9"/>
            <color indexed="81"/>
            <rFont val="Tahoma"/>
            <family val="2"/>
          </rPr>
          <t xml:space="preserve">
Use the MU (LMAT) equations if maternal genotype</t>
        </r>
      </text>
    </comment>
    <comment ref="EF93" authorId="2" shapeId="0" xr:uid="{37B8897F-5765-4463-8BDD-80A0662F2D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3" authorId="2" shapeId="0" xr:uid="{B5F5418E-663F-4F29-90F8-D2720E653E57}">
      <text>
        <r>
          <rPr>
            <b/>
            <sz val="9"/>
            <color indexed="81"/>
            <rFont val="Tahoma"/>
            <family val="2"/>
          </rPr>
          <t>John:</t>
        </r>
        <r>
          <rPr>
            <sz val="9"/>
            <color indexed="81"/>
            <rFont val="Tahoma"/>
            <family val="2"/>
          </rPr>
          <t xml:space="preserve">
Feed supply changes in individual periods</t>
        </r>
      </text>
    </comment>
    <comment ref="GQ93" authorId="2" shapeId="0" xr:uid="{339A939A-716A-490E-84CE-2231A4244808}">
      <text>
        <r>
          <rPr>
            <b/>
            <sz val="9"/>
            <color indexed="81"/>
            <rFont val="Tahoma"/>
            <family val="2"/>
          </rPr>
          <t>John:</t>
        </r>
        <r>
          <rPr>
            <sz val="9"/>
            <color indexed="81"/>
            <rFont val="Tahoma"/>
            <family val="2"/>
          </rPr>
          <t xml:space="preserve">
Feed supply changes in individual periods</t>
        </r>
      </text>
    </comment>
    <comment ref="O94" authorId="2" shapeId="0" xr:uid="{C98C90A1-54AA-4BC1-8751-24A8AD090D80}">
      <text>
        <r>
          <rPr>
            <b/>
            <sz val="9"/>
            <color indexed="81"/>
            <rFont val="Tahoma"/>
            <family val="2"/>
          </rPr>
          <t>John:</t>
        </r>
        <r>
          <rPr>
            <sz val="9"/>
            <color indexed="81"/>
            <rFont val="Tahoma"/>
            <family val="2"/>
          </rPr>
          <t xml:space="preserve">
Manually entered options</t>
        </r>
      </text>
    </comment>
    <comment ref="P94" authorId="2" shapeId="0" xr:uid="{CD2AD31A-7257-4928-A2CC-1F22E4EB2CA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4" authorId="2" shapeId="0" xr:uid="{90465182-BB96-47C7-A317-95B442F82E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4" authorId="2" shapeId="0" xr:uid="{E431486E-C376-4B2E-9A2C-3B39C7C741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4" authorId="2" shapeId="0" xr:uid="{6194606E-4F93-4523-B423-A6D5F07950A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4" authorId="2" shapeId="0" xr:uid="{5CFC24B0-A295-4F99-B58F-604F2DD85D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4" authorId="2" shapeId="0" xr:uid="{01B7C377-E536-4F3F-90A1-9313AE1617FD}">
      <text>
        <r>
          <rPr>
            <b/>
            <sz val="9"/>
            <color indexed="81"/>
            <rFont val="Tahoma"/>
            <family val="2"/>
          </rPr>
          <t>John:</t>
        </r>
        <r>
          <rPr>
            <sz val="9"/>
            <color indexed="81"/>
            <rFont val="Tahoma"/>
            <family val="2"/>
          </rPr>
          <t xml:space="preserve">
Use the MU (LMAT) equations if maternal genotype</t>
        </r>
      </text>
    </comment>
    <comment ref="EF94" authorId="2" shapeId="0" xr:uid="{FF692967-7114-4CDD-A895-1CAA99C3B60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4" authorId="2" shapeId="0" xr:uid="{0774E169-0169-49D4-B1C7-F7C79F5A5796}">
      <text>
        <r>
          <rPr>
            <b/>
            <sz val="9"/>
            <color indexed="81"/>
            <rFont val="Tahoma"/>
            <family val="2"/>
          </rPr>
          <t>John:</t>
        </r>
        <r>
          <rPr>
            <sz val="9"/>
            <color indexed="81"/>
            <rFont val="Tahoma"/>
            <family val="2"/>
          </rPr>
          <t xml:space="preserve">
Feed supply changes in individual periods</t>
        </r>
      </text>
    </comment>
    <comment ref="GQ94" authorId="2" shapeId="0" xr:uid="{9F0F19AF-FAC7-4C7C-890D-7D4D7FA6765A}">
      <text>
        <r>
          <rPr>
            <b/>
            <sz val="9"/>
            <color indexed="81"/>
            <rFont val="Tahoma"/>
            <family val="2"/>
          </rPr>
          <t>John:</t>
        </r>
        <r>
          <rPr>
            <sz val="9"/>
            <color indexed="81"/>
            <rFont val="Tahoma"/>
            <family val="2"/>
          </rPr>
          <t xml:space="preserve">
Feed supply changes in individual periods</t>
        </r>
      </text>
    </comment>
    <comment ref="O95" authorId="2" shapeId="0" xr:uid="{A0061FB8-B5B7-4DED-BDA3-A880A39D735B}">
      <text>
        <r>
          <rPr>
            <b/>
            <sz val="9"/>
            <color indexed="81"/>
            <rFont val="Tahoma"/>
            <family val="2"/>
          </rPr>
          <t>John:</t>
        </r>
        <r>
          <rPr>
            <sz val="9"/>
            <color indexed="81"/>
            <rFont val="Tahoma"/>
            <family val="2"/>
          </rPr>
          <t xml:space="preserve">
Manually entered options</t>
        </r>
      </text>
    </comment>
    <comment ref="P95" authorId="2" shapeId="0" xr:uid="{014E0D32-FA98-4295-90C9-71FC4E085FB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5" authorId="2" shapeId="0" xr:uid="{73643876-FC0C-4E14-B6B0-0854D131BB5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5" authorId="2" shapeId="0" xr:uid="{65ACA14F-DFC5-404D-9080-9A24A8B9112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5" authorId="2" shapeId="0" xr:uid="{4D065B1A-463F-469D-96A7-A755FCACC57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5" authorId="2" shapeId="0" xr:uid="{DBFECA87-6D60-4F7D-93CD-18DB42CF9F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5" authorId="2" shapeId="0" xr:uid="{3F375A41-B458-4323-AEB2-43DEDA02E8E4}">
      <text>
        <r>
          <rPr>
            <b/>
            <sz val="9"/>
            <color indexed="81"/>
            <rFont val="Tahoma"/>
            <family val="2"/>
          </rPr>
          <t>John:</t>
        </r>
        <r>
          <rPr>
            <sz val="9"/>
            <color indexed="81"/>
            <rFont val="Tahoma"/>
            <family val="2"/>
          </rPr>
          <t xml:space="preserve">
Use the MU (LMAT) equations if maternal genotype</t>
        </r>
      </text>
    </comment>
    <comment ref="EF95" authorId="2" shapeId="0" xr:uid="{2744E18B-952C-492B-80B2-DB6FCD9F747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5" authorId="2" shapeId="0" xr:uid="{2BC69748-CBC1-40D9-BEA4-44CAA8DD36FD}">
      <text>
        <r>
          <rPr>
            <b/>
            <sz val="9"/>
            <color indexed="81"/>
            <rFont val="Tahoma"/>
            <family val="2"/>
          </rPr>
          <t>John:</t>
        </r>
        <r>
          <rPr>
            <sz val="9"/>
            <color indexed="81"/>
            <rFont val="Tahoma"/>
            <family val="2"/>
          </rPr>
          <t xml:space="preserve">
Feed supply changes in individual periods</t>
        </r>
      </text>
    </comment>
    <comment ref="GQ95" authorId="2" shapeId="0" xr:uid="{76270927-569E-44E4-A5FD-3C07EBD345AD}">
      <text>
        <r>
          <rPr>
            <b/>
            <sz val="9"/>
            <color indexed="81"/>
            <rFont val="Tahoma"/>
            <family val="2"/>
          </rPr>
          <t>John:</t>
        </r>
        <r>
          <rPr>
            <sz val="9"/>
            <color indexed="81"/>
            <rFont val="Tahoma"/>
            <family val="2"/>
          </rPr>
          <t xml:space="preserve">
Feed supply changes in individual periods</t>
        </r>
      </text>
    </comment>
    <comment ref="O96" authorId="2" shapeId="0" xr:uid="{E4871C1C-672F-4761-BFA0-BF6F616E6115}">
      <text>
        <r>
          <rPr>
            <b/>
            <sz val="9"/>
            <color indexed="81"/>
            <rFont val="Tahoma"/>
            <family val="2"/>
          </rPr>
          <t>John:</t>
        </r>
        <r>
          <rPr>
            <sz val="9"/>
            <color indexed="81"/>
            <rFont val="Tahoma"/>
            <family val="2"/>
          </rPr>
          <t xml:space="preserve">
Manually entered options</t>
        </r>
      </text>
    </comment>
    <comment ref="P96" authorId="2" shapeId="0" xr:uid="{B0B5B529-521A-4F07-8A23-812D1FF52C4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6" authorId="2" shapeId="0" xr:uid="{8ACCD9E0-6308-48BE-81B3-6F5DEB3D78B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6" authorId="2" shapeId="0" xr:uid="{7E9CCE2A-38BE-4D33-8BF1-4076E28E280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6" authorId="2" shapeId="0" xr:uid="{6A8E8D95-2E5E-430B-9FE3-EED3EF69870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6" authorId="2" shapeId="0" xr:uid="{99B81707-FBC8-4C3F-B1A0-50D0293BC7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6" authorId="2" shapeId="0" xr:uid="{1986223C-7F76-45A1-B825-4689B98B19A2}">
      <text>
        <r>
          <rPr>
            <b/>
            <sz val="9"/>
            <color indexed="81"/>
            <rFont val="Tahoma"/>
            <family val="2"/>
          </rPr>
          <t>John:</t>
        </r>
        <r>
          <rPr>
            <sz val="9"/>
            <color indexed="81"/>
            <rFont val="Tahoma"/>
            <family val="2"/>
          </rPr>
          <t xml:space="preserve">
Use the MU (LMAT) equations if maternal genotype</t>
        </r>
      </text>
    </comment>
    <comment ref="EF96" authorId="2" shapeId="0" xr:uid="{39C33A2C-46D1-4141-B441-98EA0081F86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6" authorId="2" shapeId="0" xr:uid="{A5F98F9D-497E-46CA-8722-F89D2F51C402}">
      <text>
        <r>
          <rPr>
            <b/>
            <sz val="9"/>
            <color indexed="81"/>
            <rFont val="Tahoma"/>
            <family val="2"/>
          </rPr>
          <t>John:</t>
        </r>
        <r>
          <rPr>
            <sz val="9"/>
            <color indexed="81"/>
            <rFont val="Tahoma"/>
            <family val="2"/>
          </rPr>
          <t xml:space="preserve">
Feed supply changes in individual periods</t>
        </r>
      </text>
    </comment>
    <comment ref="GQ96" authorId="2" shapeId="0" xr:uid="{C1916309-D85A-468C-8740-EF32720C6D7D}">
      <text>
        <r>
          <rPr>
            <b/>
            <sz val="9"/>
            <color indexed="81"/>
            <rFont val="Tahoma"/>
            <family val="2"/>
          </rPr>
          <t>John:</t>
        </r>
        <r>
          <rPr>
            <sz val="9"/>
            <color indexed="81"/>
            <rFont val="Tahoma"/>
            <family val="2"/>
          </rPr>
          <t xml:space="preserve">
Feed supply changes in individual periods</t>
        </r>
      </text>
    </comment>
    <comment ref="O97" authorId="2" shapeId="0" xr:uid="{E38AEF76-A86F-4936-86B3-DE80710A344F}">
      <text>
        <r>
          <rPr>
            <b/>
            <sz val="9"/>
            <color indexed="81"/>
            <rFont val="Tahoma"/>
            <family val="2"/>
          </rPr>
          <t>John:</t>
        </r>
        <r>
          <rPr>
            <sz val="9"/>
            <color indexed="81"/>
            <rFont val="Tahoma"/>
            <family val="2"/>
          </rPr>
          <t xml:space="preserve">
Manually entered options</t>
        </r>
      </text>
    </comment>
    <comment ref="P97" authorId="2" shapeId="0" xr:uid="{62A60985-769C-43D0-9B6E-921EC25D5C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7" authorId="2" shapeId="0" xr:uid="{6ADD5905-3A56-4B56-A99E-B1961361F7C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7" authorId="2" shapeId="0" xr:uid="{12C41AF0-DF62-468B-9B1E-93157B38A17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7" authorId="2" shapeId="0" xr:uid="{D79714BC-FDF1-459D-91CB-4855067409E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7" authorId="2" shapeId="0" xr:uid="{BA87748B-549A-47E9-B957-085A362B88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7" authorId="2" shapeId="0" xr:uid="{30998F8D-E000-400F-818C-612A640F614B}">
      <text>
        <r>
          <rPr>
            <b/>
            <sz val="9"/>
            <color indexed="81"/>
            <rFont val="Tahoma"/>
            <family val="2"/>
          </rPr>
          <t>John:</t>
        </r>
        <r>
          <rPr>
            <sz val="9"/>
            <color indexed="81"/>
            <rFont val="Tahoma"/>
            <family val="2"/>
          </rPr>
          <t xml:space="preserve">
Use the MU (LMAT) equations if maternal genotype</t>
        </r>
      </text>
    </comment>
    <comment ref="EF97" authorId="2" shapeId="0" xr:uid="{F051F472-F990-4849-B814-217F15DC654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7" authorId="2" shapeId="0" xr:uid="{9679C616-2FBB-4C7A-99A8-492DFC7261EC}">
      <text>
        <r>
          <rPr>
            <b/>
            <sz val="9"/>
            <color indexed="81"/>
            <rFont val="Tahoma"/>
            <family val="2"/>
          </rPr>
          <t>John:</t>
        </r>
        <r>
          <rPr>
            <sz val="9"/>
            <color indexed="81"/>
            <rFont val="Tahoma"/>
            <family val="2"/>
          </rPr>
          <t xml:space="preserve">
Feed supply changes in individual periods</t>
        </r>
      </text>
    </comment>
    <comment ref="GQ97" authorId="2" shapeId="0" xr:uid="{827A7EA9-0AB0-4A72-A9D4-9A07472F5062}">
      <text>
        <r>
          <rPr>
            <b/>
            <sz val="9"/>
            <color indexed="81"/>
            <rFont val="Tahoma"/>
            <family val="2"/>
          </rPr>
          <t>John:</t>
        </r>
        <r>
          <rPr>
            <sz val="9"/>
            <color indexed="81"/>
            <rFont val="Tahoma"/>
            <family val="2"/>
          </rPr>
          <t xml:space="preserve">
Feed supply changes in individual periods</t>
        </r>
      </text>
    </comment>
    <comment ref="O98" authorId="2" shapeId="0" xr:uid="{E4F46CE5-7DB3-4169-A19B-AFC66C036F43}">
      <text>
        <r>
          <rPr>
            <b/>
            <sz val="9"/>
            <color indexed="81"/>
            <rFont val="Tahoma"/>
            <family val="2"/>
          </rPr>
          <t>John:</t>
        </r>
        <r>
          <rPr>
            <sz val="9"/>
            <color indexed="81"/>
            <rFont val="Tahoma"/>
            <family val="2"/>
          </rPr>
          <t xml:space="preserve">
Manually entered options</t>
        </r>
      </text>
    </comment>
    <comment ref="P98" authorId="2" shapeId="0" xr:uid="{CB0F28CD-0F90-4D0D-B45D-6BFE6AFE507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98" authorId="2" shapeId="0" xr:uid="{9CF322BB-4860-46FC-9631-A9AE859024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98" authorId="2" shapeId="0" xr:uid="{5C552E64-15F3-4A80-BB61-757AE7A8CC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98" authorId="2" shapeId="0" xr:uid="{872CA4BA-1442-4CAE-B473-24C510945E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98" authorId="2" shapeId="0" xr:uid="{B7FF490A-847E-42D7-A74D-87440CB9474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98" authorId="2" shapeId="0" xr:uid="{49AB1FFD-FD00-48DC-9C13-04CF7E84AD9C}">
      <text>
        <r>
          <rPr>
            <b/>
            <sz val="9"/>
            <color indexed="81"/>
            <rFont val="Tahoma"/>
            <family val="2"/>
          </rPr>
          <t>John:</t>
        </r>
        <r>
          <rPr>
            <sz val="9"/>
            <color indexed="81"/>
            <rFont val="Tahoma"/>
            <family val="2"/>
          </rPr>
          <t xml:space="preserve">
Use the MU (LMAT) equations if maternal genotype</t>
        </r>
      </text>
    </comment>
    <comment ref="EF98" authorId="2" shapeId="0" xr:uid="{32A0D80E-4A2B-40BA-BF77-FE2377681FD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98" authorId="2" shapeId="0" xr:uid="{4F4A622D-AA50-497B-A5A5-9F7939C614D7}">
      <text>
        <r>
          <rPr>
            <b/>
            <sz val="9"/>
            <color indexed="81"/>
            <rFont val="Tahoma"/>
            <family val="2"/>
          </rPr>
          <t>John:</t>
        </r>
        <r>
          <rPr>
            <sz val="9"/>
            <color indexed="81"/>
            <rFont val="Tahoma"/>
            <family val="2"/>
          </rPr>
          <t xml:space="preserve">
Feed supply changes in individual periods</t>
        </r>
      </text>
    </comment>
    <comment ref="GQ98" authorId="2" shapeId="0" xr:uid="{AB244005-6464-4F0C-98D2-7A4CEE182FAF}">
      <text>
        <r>
          <rPr>
            <b/>
            <sz val="9"/>
            <color indexed="81"/>
            <rFont val="Tahoma"/>
            <family val="2"/>
          </rPr>
          <t>John:</t>
        </r>
        <r>
          <rPr>
            <sz val="9"/>
            <color indexed="81"/>
            <rFont val="Tahoma"/>
            <family val="2"/>
          </rPr>
          <t xml:space="preserve">
Feed supply changes in individual periods</t>
        </r>
      </text>
    </comment>
    <comment ref="AS100"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101"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101"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101"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101"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101"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101"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101"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102" authorId="2" shapeId="0" xr:uid="{9E22D17C-3498-40E3-ABBD-71BAAC2941F6}">
      <text>
        <r>
          <rPr>
            <b/>
            <sz val="9"/>
            <color indexed="81"/>
            <rFont val="Tahoma"/>
            <family val="2"/>
          </rPr>
          <t>John:</t>
        </r>
        <r>
          <rPr>
            <sz val="9"/>
            <color indexed="81"/>
            <rFont val="Tahoma"/>
            <family val="2"/>
          </rPr>
          <t xml:space="preserve">
Manually entered options</t>
        </r>
      </text>
    </comment>
    <comment ref="P102"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102"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102"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102"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102"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102"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102"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102"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102"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10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M142" authorId="2" shapeId="0" xr:uid="{D963815C-E968-4C11-B078-C42D26752B48}">
      <text>
        <r>
          <rPr>
            <b/>
            <sz val="9"/>
            <color indexed="81"/>
            <rFont val="Tahoma"/>
            <family val="2"/>
          </rPr>
          <t>Michael Young:</t>
        </r>
        <r>
          <rPr>
            <sz val="9"/>
            <color indexed="81"/>
            <rFont val="Tahoma"/>
            <family val="2"/>
          </rPr>
          <t xml:space="preserve">
force sale before winter period so that model cant do funny stuff with the SR bnd.</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<sst xmlns="http://schemas.openxmlformats.org/spreadsheetml/2006/main" count="11821" uniqueCount="1899">
  <si>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</si>
  <si>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</si>
  <si>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</si>
  <si>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</si>
  <si>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</si>
  <si>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</si>
  <si>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</si>
  <si>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</si>
  <si>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</si>
  <si>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</si>
  <si>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</si>
  <si>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</si>
  <si>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</si>
  <si>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</si>
  <si>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</si>
  <si>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</si>
  <si>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</si>
  <si>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</si>
  <si>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</si>
  <si>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</si>
  <si>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</si>
  <si>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</si>
  <si>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</si>
  <si>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</si>
  <si>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</si>
  <si>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</si>
  <si>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</si>
  <si>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</si>
  <si>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</si>
  <si>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</si>
  <si>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</si>
  <si>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</si>
  <si>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</si>
  <si>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</si>
  <si>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</si>
  <si>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</si>
  <si>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</si>
  <si>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</si>
  <si>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</si>
  <si>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</si>
  <si>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</si>
  <si>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</si>
  <si>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</si>
  <si>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</si>
  <si>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</si>
  <si>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</si>
  <si>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</si>
  <si>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</si>
  <si>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</si>
  <si>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</si>
  <si>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</si>
  <si>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</si>
  <si>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</si>
  <si>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</si>
  <si>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</si>
  <si>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</si>
  <si>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</si>
  <si>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</si>
  <si>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</si>
  <si>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</si>
  <si>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</si>
  <si>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</si>
  <si>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</si>
  <si>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</si>
  <si>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</si>
  <si>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</si>
  <si>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</si>
  <si>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</si>
  <si>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</si>
  <si>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</si>
  <si>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</si>
  <si>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</si>
  <si>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</si>
  <si>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</si>
  <si>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</si>
  <si>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</si>
  <si>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</si>
  <si>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</si>
  <si>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</si>
  <si>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</si>
  <si>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</si>
  <si>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</si>
  <si>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</si>
  <si>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</si>
  <si>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</si>
  <si>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</si>
  <si>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</si>
  <si>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</si>
  <si>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</si>
  <si>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</si>
  <si>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</si>
  <si>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</si>
  <si>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</si>
  <si>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</si>
  <si>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</si>
  <si>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</si>
  <si>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</si>
  <si>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</si>
  <si>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</si>
  <si>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</si>
  <si>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</si>
  <si>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</si>
  <si>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</si>
  <si>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</si>
  <si>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</si>
  <si>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</si>
  <si>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</si>
  <si>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</si>
  <si>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</si>
  <si>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</si>
  <si>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</si>
  <si>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</si>
  <si>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</si>
  <si>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</si>
  <si>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</si>
  <si>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</si>
  <si>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</si>
  <si>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</si>
  <si>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</si>
  <si>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</si>
  <si>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</si>
  <si>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</si>
  <si>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</si>
  <si>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</si>
  <si>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</si>
  <si>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</si>
  <si>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</si>
  <si>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</si>
  <si>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</si>
  <si>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</si>
  <si>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</si>
  <si>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</si>
  <si>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</si>
  <si>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</si>
  <si>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</si>
  <si>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</si>
  <si>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</si>
  <si>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</si>
  <si>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</si>
  <si>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</si>
  <si>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</si>
  <si>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</si>
  <si>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</si>
  <si>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</si>
  <si>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</si>
  <si>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</si>
  <si>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</si>
  <si>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</si>
  <si>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</si>
  <si>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</si>
  <si>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</si>
  <si>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</si>
  <si>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</si>
  <si>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</si>
  <si>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</si>
  <si>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</si>
  <si>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</si>
  <si>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</si>
  <si>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</si>
  <si>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</si>
  <si>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</si>
  <si>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</si>
  <si>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</si>
  <si>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</si>
  <si>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</si>
  <si>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</si>
  <si>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</si>
  <si>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</si>
  <si>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</si>
  <si>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</si>
  <si>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</si>
  <si>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</si>
  <si>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</si>
  <si>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</si>
  <si>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</si>
  <si>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</si>
  <si>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</si>
  <si>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</si>
  <si>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</si>
  <si>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</si>
  <si>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</si>
  <si>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</si>
  <si>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</si>
  <si>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</si>
  <si>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</si>
  <si>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</si>
  <si>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</si>
  <si>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</si>
  <si>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</si>
  <si>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</si>
  <si>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</si>
  <si>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</si>
  <si>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</si>
  <si>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</si>
  <si>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</si>
  <si>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</si>
  <si>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</si>
  <si>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</si>
  <si>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</si>
  <si>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</si>
  <si>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</si>
  <si>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</si>
  <si>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</si>
  <si>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</si>
  <si>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</si>
  <si>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</si>
  <si>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</si>
  <si>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</si>
  <si>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</si>
  <si>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</si>
  <si>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</si>
  <si>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</si>
  <si>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</si>
  <si>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</si>
  <si>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</si>
  <si>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</si>
  <si>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</si>
  <si>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</si>
  <si>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</si>
  <si>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</si>
  <si>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</si>
  <si>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</si>
  <si>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</si>
  <si>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</si>
  <si>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</si>
  <si>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</si>
  <si>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</si>
  <si>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</si>
  <si>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</si>
  <si>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</si>
  <si>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</si>
  <si>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</si>
  <si>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</si>
  <si>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</si>
  <si>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</si>
  <si>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</si>
  <si>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</si>
  <si>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</si>
  <si>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</si>
  <si>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</si>
  <si>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</si>
  <si>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</si>
  <si>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</si>
  <si>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</si>
  <si>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</si>
  <si>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</si>
  <si>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</si>
  <si>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</si>
  <si>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</si>
  <si>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</si>
  <si>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</si>
  <si>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</si>
  <si>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</si>
  <si>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</si>
  <si>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</si>
  <si>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</si>
  <si>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</si>
  <si>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</si>
  <si>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</si>
  <si>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</si>
  <si>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</si>
  <si>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</si>
  <si>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</si>
  <si>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</si>
  <si>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</si>
  <si>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</si>
  <si>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</si>
  <si>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</si>
  <si>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</si>
  <si>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</si>
  <si>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</si>
  <si>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</si>
  <si>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</si>
  <si>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</si>
  <si>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</si>
  <si>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</si>
  <si>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</si>
  <si>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</si>
  <si>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</si>
  <si>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</si>
  <si>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</si>
  <si>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</si>
  <si>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</si>
  <si>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</si>
  <si>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</si>
  <si>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</si>
  <si>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</si>
  <si>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</si>
  <si>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</si>
  <si>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</si>
  <si>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</si>
  <si>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</si>
  <si>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</si>
  <si>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</si>
  <si>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</si>
  <si>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</si>
  <si>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</si>
  <si>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</si>
  <si>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</si>
  <si>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</si>
  <si>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</si>
  <si>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</si>
  <si>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</si>
  <si>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</si>
  <si>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</si>
  <si>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</si>
  <si>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</si>
  <si>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</si>
  <si>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</si>
  <si>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</si>
  <si>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</si>
  <si>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</si>
  <si>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</si>
  <si>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</si>
  <si>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</si>
  <si>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</si>
  <si>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</si>
  <si>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</si>
  <si>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</si>
  <si>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</si>
  <si>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</si>
  <si>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</si>
  <si>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</si>
  <si>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</si>
  <si>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</si>
  <si>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</si>
  <si>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</si>
  <si>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</si>
  <si>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</si>
  <si>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</si>
  <si>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</si>
  <si>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</si>
  <si>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</si>
  <si>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</si>
  <si>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</si>
  <si>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</si>
  <si>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</si>
  <si>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</si>
  <si>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</si>
  <si>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</si>
  <si>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</si>
  <si>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</si>
  <si>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</si>
  <si>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</si>
  <si>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</si>
  <si>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</si>
  <si>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</si>
  <si>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</si>
  <si>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</si>
  <si>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</si>
  <si>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</si>
  <si>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</si>
  <si>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</si>
  <si>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</si>
  <si>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</si>
  <si>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</si>
  <si>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</si>
  <si>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</si>
  <si>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</si>
  <si>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</si>
  <si>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</si>
  <si>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</si>
  <si>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</si>
  <si>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</si>
  <si>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</si>
  <si>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</si>
  <si>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</si>
  <si>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</si>
  <si>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</si>
  <si>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</si>
  <si>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</si>
  <si>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</si>
  <si>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</si>
  <si>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</si>
  <si>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</si>
  <si>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</si>
  <si>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</si>
  <si>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</si>
  <si>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</si>
  <si>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</si>
  <si>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</si>
  <si>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</si>
  <si>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</si>
  <si>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</si>
  <si>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</si>
  <si>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</si>
  <si>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</si>
  <si>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</si>
  <si>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</si>
  <si>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</si>
  <si>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</si>
  <si>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</si>
  <si>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</si>
  <si>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</si>
  <si>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</si>
  <si>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</si>
  <si>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</si>
  <si>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</si>
  <si>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</si>
  <si>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</si>
  <si>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</si>
  <si>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</si>
  <si>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</si>
  <si>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</si>
  <si>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</si>
  <si>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</si>
  <si>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</si>
  <si>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</si>
  <si>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</si>
  <si>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</si>
  <si>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</si>
  <si>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</si>
  <si>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</si>
  <si>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</si>
  <si>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</si>
  <si>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</si>
  <si>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</si>
  <si>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</si>
  <si>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</si>
  <si>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</si>
  <si>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</si>
  <si>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</si>
  <si>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</si>
  <si>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</si>
  <si>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</si>
  <si>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</si>
  <si>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</si>
  <si>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</si>
  <si>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</si>
  <si>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</si>
  <si>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</si>
  <si>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</si>
  <si>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</si>
  <si>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</si>
  <si>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</si>
  <si>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</si>
  <si>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</si>
  <si>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</si>
  <si>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</si>
  <si>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</si>
  <si>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</si>
  <si>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</si>
  <si>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</si>
  <si>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</si>
  <si>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</si>
  <si>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</si>
  <si>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</si>
  <si>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</si>
  <si>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</si>
  <si>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</si>
  <si>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</si>
  <si>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</si>
  <si>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</si>
  <si>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</si>
  <si>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</si>
  <si>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</si>
  <si>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</si>
  <si>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</si>
  <si>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</si>
  <si>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</si>
  <si>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</si>
  <si>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</si>
  <si>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</si>
  <si>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</si>
  <si>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</si>
  <si>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</si>
  <si>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</si>
  <si>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</si>
  <si>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</si>
  <si>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</si>
  <si>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</si>
  <si>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</si>
  <si>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</si>
  <si>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</si>
  <si>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</si>
  <si>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</si>
  <si>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</si>
  <si>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</si>
  <si>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</si>
  <si>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</si>
  <si>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</si>
  <si>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</si>
  <si>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</si>
  <si>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</si>
  <si>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</si>
  <si>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</si>
  <si>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</si>
  <si>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</si>
  <si>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</si>
  <si>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</si>
  <si>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</si>
  <si>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</si>
  <si>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</si>
  <si>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</si>
  <si>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</si>
  <si>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</si>
  <si>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</si>
  <si>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</si>
  <si>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</si>
  <si>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</si>
  <si>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</si>
  <si>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</si>
  <si>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</si>
  <si>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</si>
  <si>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</si>
  <si>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</si>
  <si>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</si>
  <si>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</si>
  <si>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</si>
  <si>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</si>
  <si>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</si>
  <si>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</si>
  <si>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</si>
  <si>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</si>
  <si>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</si>
  <si>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</si>
  <si>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</si>
  <si>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</si>
  <si>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</si>
  <si>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</si>
  <si>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</si>
  <si>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</si>
  <si>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</si>
  <si>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</si>
  <si>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</si>
  <si>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</si>
  <si>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</si>
  <si>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</si>
  <si>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</si>
  <si>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</si>
  <si>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</si>
  <si>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</si>
  <si>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</si>
  <si>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</si>
  <si>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</si>
  <si>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</si>
  <si>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</si>
  <si>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</si>
  <si>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</si>
  <si>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</si>
  <si>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</si>
  <si>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</si>
  <si>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</si>
  <si>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</si>
  <si>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</si>
  <si>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</si>
  <si>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</si>
  <si>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</si>
  <si>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</si>
  <si>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</si>
  <si>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</si>
  <si>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</si>
  <si>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</si>
  <si>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</si>
  <si>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</si>
  <si>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</si>
  <si>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</si>
  <si>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</si>
  <si>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</si>
  <si>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</si>
  <si>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</si>
  <si>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</si>
  <si>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</si>
  <si>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</si>
  <si>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</si>
  <si>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</si>
  <si>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</si>
  <si>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</si>
  <si>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</si>
  <si>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</si>
  <si>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</si>
  <si>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</si>
  <si>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</si>
  <si>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</si>
  <si>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</si>
  <si>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</si>
  <si>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</si>
  <si>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</si>
  <si>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</si>
  <si>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</si>
  <si>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</si>
  <si>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</si>
  <si>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</si>
  <si>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</si>
  <si>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</si>
  <si>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</si>
  <si>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</si>
  <si>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</si>
  <si>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</si>
  <si>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</si>
  <si>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</si>
  <si>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</si>
  <si>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</si>
  <si>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</si>
  <si>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</si>
  <si>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</si>
  <si>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</si>
  <si>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</si>
  <si>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</si>
  <si>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</si>
  <si>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</si>
  <si>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</si>
  <si>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</si>
  <si>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</si>
  <si>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</si>
  <si>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</si>
  <si>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</si>
  <si>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</si>
  <si>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</si>
  <si>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</si>
  <si>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</si>
  <si>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</si>
  <si>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</si>
  <si>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</si>
  <si>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</si>
  <si>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</si>
  <si>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</si>
  <si>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</si>
  <si>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</si>
  <si>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</si>
  <si>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</si>
  <si>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</si>
  <si>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</si>
  <si>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</si>
  <si>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</si>
  <si>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</si>
  <si>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</si>
  <si>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</si>
  <si>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</si>
  <si>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</si>
  <si>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</si>
  <si>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</si>
  <si>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</si>
  <si>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</si>
  <si>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</si>
  <si>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</si>
  <si>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</si>
  <si>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</si>
  <si>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</si>
  <si>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</si>
  <si>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</si>
  <si>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</si>
  <si>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</si>
  <si>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</si>
  <si>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</si>
  <si>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</si>
  <si>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</si>
  <si>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</si>
  <si>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</si>
  <si>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</si>
  <si>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</si>
  <si>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</si>
  <si>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</si>
  <si>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</si>
  <si>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</si>
  <si>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</si>
  <si>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</si>
  <si>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</si>
  <si>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</si>
  <si>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</si>
  <si>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</si>
  <si>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</si>
  <si>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</si>
  <si>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</si>
  <si>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</si>
  <si>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</si>
  <si>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</si>
  <si>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</si>
  <si>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</si>
  <si>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</si>
  <si>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</si>
  <si>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</si>
  <si>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</si>
  <si>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</si>
  <si>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</si>
  <si>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</si>
  <si>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</si>
  <si>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</si>
  <si>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</si>
  <si>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</si>
  <si>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</si>
  <si>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</si>
  <si>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</si>
  <si>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</si>
  <si>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</si>
  <si>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</si>
  <si>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</si>
  <si>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</si>
  <si>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</si>
  <si>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</si>
  <si>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</si>
  <si>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</si>
  <si>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</si>
  <si>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</si>
  <si>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</si>
  <si>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</si>
  <si>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</si>
  <si>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</si>
  <si>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</si>
  <si>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</si>
  <si>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</si>
  <si>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</si>
  <si>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</si>
  <si>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</si>
  <si>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</si>
  <si>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</si>
  <si>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</si>
  <si>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</si>
  <si>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</si>
  <si>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</si>
  <si>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</si>
  <si>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</si>
  <si>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</si>
  <si>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</si>
  <si>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</si>
  <si>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</si>
  <si>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</si>
  <si>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</si>
  <si>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</si>
  <si>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</si>
  <si>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</si>
  <si>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</si>
  <si>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</si>
  <si>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</si>
  <si>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</si>
  <si>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</si>
  <si>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</si>
  <si>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</si>
  <si>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</si>
  <si>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</si>
  <si>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</si>
  <si>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</si>
  <si>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</si>
  <si>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</si>
  <si>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</si>
  <si>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</si>
  <si>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</si>
  <si>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</si>
  <si>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</si>
  <si>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</si>
  <si>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</si>
  <si>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</si>
  <si>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</si>
  <si>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</si>
  <si>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</si>
  <si>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</si>
  <si>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</si>
  <si>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</si>
  <si>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</si>
  <si>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</si>
  <si>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</si>
  <si>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</si>
  <si>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</si>
  <si>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</si>
  <si>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</si>
  <si>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</si>
  <si>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</si>
  <si>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</si>
  <si>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</si>
  <si>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</si>
  <si>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</si>
  <si>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</si>
  <si>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</si>
  <si>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</si>
  <si>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</si>
  <si>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</si>
  <si>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</si>
  <si>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</si>
  <si>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</si>
  <si>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</si>
  <si>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</si>
  <si>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</si>
  <si>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</si>
  <si>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</si>
  <si>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</si>
  <si>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</si>
  <si>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</si>
  <si>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</si>
  <si>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</si>
  <si>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</si>
  <si>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</si>
  <si>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</si>
  <si>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</si>
  <si>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</si>
  <si>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</si>
  <si>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</si>
  <si>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</si>
  <si>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</si>
  <si>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</si>
  <si>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</si>
  <si>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</si>
  <si>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</si>
  <si>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</si>
  <si>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</si>
  <si>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</si>
  <si>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</si>
  <si>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</si>
  <si>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</si>
  <si>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</si>
  <si>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</si>
  <si>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</si>
  <si>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</si>
  <si>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</si>
  <si>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</si>
  <si>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</si>
  <si>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</si>
  <si>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</si>
  <si>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</si>
  <si>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</si>
  <si>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</si>
  <si>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</si>
  <si>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</si>
  <si>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</si>
  <si>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</si>
  <si>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</si>
  <si>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</si>
  <si>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</si>
  <si>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</si>
  <si>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</si>
  <si>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</si>
  <si>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</si>
  <si>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</si>
  <si>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</si>
  <si>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</si>
  <si>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</si>
  <si>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</si>
  <si>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</si>
  <si>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</si>
  <si>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</si>
  <si>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</si>
  <si>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</si>
  <si>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</si>
  <si>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</si>
  <si>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</si>
  <si>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</si>
  <si>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</si>
  <si>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</si>
  <si>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</si>
  <si>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</si>
  <si>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</si>
  <si>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</si>
  <si>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</si>
  <si>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</si>
  <si>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</si>
  <si>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</si>
  <si>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</si>
  <si>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</si>
  <si>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</si>
  <si>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</si>
  <si>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</si>
  <si>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</si>
  <si>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</si>
  <si>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</si>
  <si>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</si>
  <si>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</si>
  <si>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</si>
  <si>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</si>
  <si>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</si>
  <si>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</si>
  <si>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</si>
  <si>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</si>
  <si>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</si>
  <si>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</si>
  <si>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</si>
  <si>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</si>
  <si>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</si>
  <si>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</si>
  <si>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</si>
  <si>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</si>
  <si>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</si>
  <si>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</si>
  <si>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</si>
  <si>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</si>
  <si>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</si>
  <si>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</si>
  <si>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</si>
  <si>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</si>
  <si>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</si>
  <si>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</si>
  <si>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</si>
  <si>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</si>
  <si>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</si>
  <si>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</si>
  <si>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</si>
  <si>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</si>
  <si>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</si>
  <si>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</si>
  <si>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</si>
  <si>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</si>
  <si>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</si>
  <si>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</si>
  <si>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</si>
  <si>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</si>
  <si>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</si>
  <si>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</si>
  <si>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</si>
  <si>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</si>
  <si>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</si>
  <si>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</si>
  <si>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</si>
  <si>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</si>
  <si>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</si>
  <si>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</si>
  <si>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</si>
  <si>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</si>
  <si>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</si>
  <si>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</si>
  <si>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</si>
  <si>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</si>
  <si>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</si>
  <si>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</si>
  <si>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</si>
  <si>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</si>
  <si>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</si>
  <si>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</si>
  <si>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</si>
  <si>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</si>
  <si>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</si>
  <si>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</si>
  <si>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</si>
  <si>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</si>
  <si>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</si>
  <si>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</si>
  <si>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</si>
  <si>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</si>
  <si>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</si>
  <si>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</si>
  <si>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</si>
  <si>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</si>
  <si>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</si>
  <si>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</si>
  <si>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</si>
  <si>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</si>
  <si>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</si>
  <si>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</si>
  <si>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</si>
  <si>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</si>
  <si>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</si>
  <si>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</si>
  <si>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</si>
  <si>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</si>
  <si>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</si>
  <si>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</si>
  <si>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</si>
  <si>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</si>
  <si>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</si>
  <si>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</si>
  <si>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</si>
  <si>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</si>
  <si>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</si>
  <si>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</si>
  <si>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</si>
  <si>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</si>
  <si>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</si>
  <si>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</si>
  <si>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</si>
  <si>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</si>
  <si>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</si>
  <si>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</si>
  <si>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</si>
  <si>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</si>
  <si>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</si>
  <si>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</si>
  <si>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</si>
  <si>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</si>
  <si>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</si>
  <si>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</si>
  <si>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</si>
  <si>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</si>
  <si>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</si>
  <si>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</si>
  <si>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</si>
  <si>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</si>
  <si>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</si>
  <si>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</si>
  <si>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</si>
  <si>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</si>
  <si>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</si>
  <si>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</si>
  <si>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</si>
  <si>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</si>
  <si>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</si>
  <si>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</si>
  <si>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</si>
  <si>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</si>
  <si>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</si>
  <si>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</si>
  <si>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</si>
  <si>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</si>
  <si>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</si>
  <si>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</si>
  <si>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</si>
  <si>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</si>
  <si>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</si>
  <si>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</si>
  <si>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</si>
  <si>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</si>
  <si>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</si>
  <si>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</si>
  <si>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</si>
  <si>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</si>
  <si>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</si>
  <si>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</si>
  <si>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</si>
  <si>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</si>
  <si>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</si>
  <si>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</si>
  <si>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</si>
  <si>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</si>
  <si>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</si>
  <si>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</si>
  <si>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</si>
  <si>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</si>
  <si>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</si>
  <si>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</si>
  <si>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</si>
  <si>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</si>
  <si>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</si>
  <si>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</si>
  <si>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</si>
  <si>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</si>
  <si>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</si>
  <si>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</si>
  <si>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</si>
  <si>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</si>
  <si>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</si>
  <si>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</si>
  <si>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</si>
  <si>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</si>
  <si>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</si>
  <si>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</si>
  <si>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</si>
  <si>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</si>
  <si>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</si>
  <si>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</si>
  <si>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</si>
  <si>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</si>
  <si>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</si>
  <si>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</si>
  <si>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</si>
  <si>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</si>
  <si>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</si>
  <si>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</si>
  <si>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</si>
  <si>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</si>
  <si>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</si>
  <si>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</si>
  <si>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</si>
  <si>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</si>
  <si>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</si>
  <si>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</si>
  <si>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</si>
  <si>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</si>
  <si>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</si>
  <si>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</si>
  <si>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</si>
  <si>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</si>
  <si>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</si>
  <si>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</si>
  <si>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</si>
  <si>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</si>
  <si>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</si>
  <si>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</si>
  <si>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</si>
  <si>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</si>
  <si>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</si>
  <si>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</si>
  <si>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</si>
  <si>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</si>
  <si>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</si>
  <si>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</si>
  <si>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</si>
  <si>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</si>
  <si>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</si>
  <si>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</si>
  <si>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</si>
  <si>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</si>
  <si>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</si>
  <si>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</si>
  <si>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</si>
  <si>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</si>
  <si>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</si>
  <si>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</si>
  <si>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</si>
  <si>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</si>
  <si>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</si>
  <si>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</si>
  <si>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</si>
  <si>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</si>
  <si>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</si>
  <si>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</si>
  <si>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</si>
  <si>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</si>
  <si>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</si>
  <si>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</si>
  <si>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</si>
  <si>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</si>
  <si>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</si>
  <si>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</si>
  <si>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</si>
  <si>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</si>
  <si>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</si>
  <si>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</si>
  <si>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</si>
  <si>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</si>
  <si>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</si>
  <si>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</si>
  <si>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</si>
  <si>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</si>
  <si>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</si>
  <si>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</si>
  <si>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</si>
  <si>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</si>
  <si>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</si>
  <si>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</si>
  <si>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</si>
  <si>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</si>
  <si>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</si>
  <si>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</si>
  <si>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</si>
  <si>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</si>
  <si>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</si>
  <si>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</si>
  <si>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</si>
  <si>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</si>
  <si>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</si>
  <si>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</si>
  <si>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</si>
  <si>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</si>
  <si>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</si>
  <si>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</si>
  <si>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</si>
  <si>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</si>
  <si>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</si>
  <si>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</si>
  <si>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</si>
  <si>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</si>
  <si>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</si>
  <si>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</si>
  <si>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</si>
  <si>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</si>
  <si>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</si>
  <si>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</si>
  <si>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</si>
  <si>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</si>
  <si>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</si>
  <si>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</si>
  <si>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</si>
  <si>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</si>
  <si>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</si>
  <si>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</si>
  <si>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</si>
  <si>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</si>
  <si>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</si>
  <si>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</si>
  <si>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</si>
  <si>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</si>
  <si>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</si>
  <si>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</si>
  <si>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</si>
  <si>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</si>
  <si>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</si>
  <si>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</si>
  <si>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</si>
  <si>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</si>
  <si>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</si>
  <si>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</si>
  <si>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</si>
  <si>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</si>
  <si>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</si>
  <si>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</si>
  <si>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</si>
  <si>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</si>
  <si>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</si>
  <si>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</si>
  <si>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</si>
  <si>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</si>
  <si>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</si>
  <si>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</si>
  <si>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</si>
  <si>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</si>
  <si>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</si>
  <si>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</si>
  <si>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</si>
  <si>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</si>
  <si>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</si>
  <si>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</si>
  <si>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</si>
  <si>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</si>
  <si>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</si>
  <si>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</si>
  <si>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</si>
  <si>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</si>
  <si>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</si>
  <si>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</si>
  <si>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</si>
  <si>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</si>
  <si>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</si>
  <si>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</si>
  <si>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</si>
  <si>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</si>
  <si>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</si>
  <si>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</si>
  <si>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</si>
  <si>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</si>
  <si>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</si>
  <si>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</si>
  <si>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</si>
  <si>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</si>
  <si>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</si>
  <si>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</si>
  <si>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</si>
  <si>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</si>
  <si>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</si>
  <si>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</si>
  <si>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</si>
  <si>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</si>
  <si>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</si>
  <si>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</si>
  <si>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</si>
  <si>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</si>
  <si>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</si>
  <si>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</si>
  <si>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</si>
  <si>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</si>
  <si>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</si>
  <si>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</si>
  <si>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</si>
  <si>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</si>
  <si>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</si>
  <si>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</si>
  <si>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</si>
  <si>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</si>
  <si>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</si>
  <si>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</si>
  <si>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</si>
  <si>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</si>
  <si>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</si>
  <si>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</si>
  <si>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</si>
  <si>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</si>
  <si>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</si>
  <si>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</si>
  <si>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</si>
  <si>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</si>
  <si>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</si>
  <si>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</si>
  <si>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</si>
  <si>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</si>
  <si>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</si>
  <si>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</si>
  <si>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</si>
  <si>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</si>
  <si>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</si>
  <si>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</si>
  <si>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</si>
  <si>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</si>
  <si>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</si>
  <si>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</si>
  <si>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</si>
  <si>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</si>
  <si>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</si>
  <si>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</si>
  <si>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</si>
  <si>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</si>
  <si>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</si>
  <si>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</si>
  <si>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</si>
  <si>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</si>
  <si>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</si>
  <si>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</si>
  <si>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</si>
  <si>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</si>
  <si>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</si>
  <si>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</si>
  <si>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</si>
  <si>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</si>
  <si>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</si>
  <si>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</si>
  <si>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</si>
  <si>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</si>
  <si>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</si>
  <si>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</si>
  <si>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</si>
  <si>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</si>
  <si>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</si>
  <si>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</si>
  <si>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</si>
  <si>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</si>
  <si>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</si>
  <si>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</si>
  <si>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</si>
  <si>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</si>
  <si>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</si>
  <si>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</si>
  <si>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</si>
  <si>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</si>
  <si>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</si>
  <si>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</si>
  <si>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</si>
  <si>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</si>
  <si>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</si>
  <si>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</si>
  <si>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</si>
  <si>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</si>
  <si>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</si>
  <si>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</si>
  <si>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</si>
  <si>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</si>
  <si>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</si>
  <si>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</si>
  <si>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</si>
  <si>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</si>
  <si>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</si>
  <si>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</si>
  <si>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</si>
  <si>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</si>
  <si>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</si>
  <si>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</si>
  <si>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</si>
  <si>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</si>
  <si>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</si>
  <si>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</si>
  <si>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</si>
  <si>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</si>
  <si>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</si>
  <si>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</si>
  <si>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</si>
  <si>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</si>
  <si>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</si>
  <si>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</si>
  <si>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</si>
  <si>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</si>
  <si>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</si>
  <si>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</si>
  <si>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</si>
  <si>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</si>
  <si>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</si>
  <si>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</si>
  <si>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</si>
  <si>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</si>
  <si>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</si>
  <si>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</si>
  <si>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</si>
  <si>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</si>
  <si>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</si>
  <si>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</si>
  <si>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</si>
  <si>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</si>
  <si>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</si>
  <si>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</si>
  <si>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</si>
  <si>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</si>
  <si>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</si>
  <si>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</si>
  <si>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</si>
  <si>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</si>
  <si>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</si>
  <si>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</si>
  <si>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</si>
  <si>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</si>
  <si>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</si>
  <si>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</si>
  <si>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</si>
  <si>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</si>
  <si>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</si>
  <si>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</si>
  <si>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</si>
  <si>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</si>
  <si>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</si>
  <si>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</si>
  <si>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</si>
  <si>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</si>
  <si>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</si>
  <si>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</si>
  <si>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</si>
  <si>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</si>
  <si>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</si>
  <si>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</si>
  <si>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</si>
  <si>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</si>
  <si>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</si>
  <si>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</si>
  <si>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</si>
  <si>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</si>
  <si>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</si>
  <si>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</si>
  <si>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</si>
  <si>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</si>
  <si>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</si>
  <si>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</si>
  <si>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</si>
  <si>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</si>
  <si>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</si>
  <si>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</si>
  <si>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</si>
  <si>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</si>
  <si>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</si>
  <si>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</si>
  <si>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</si>
  <si>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</si>
  <si>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</si>
  <si>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</si>
  <si>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</si>
  <si>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</si>
  <si>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</si>
  <si>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</si>
  <si>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</si>
  <si>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</si>
  <si>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</si>
  <si>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</si>
  <si>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</si>
  <si>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</si>
  <si>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</si>
  <si>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</si>
  <si>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</si>
  <si>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</si>
  <si>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</si>
  <si>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</si>
  <si>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</si>
  <si>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</si>
  <si>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</si>
  <si>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</si>
  <si>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</si>
  <si>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</si>
  <si>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</si>
  <si>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</si>
  <si>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</si>
  <si>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</si>
  <si>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</si>
  <si>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</si>
  <si>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</si>
  <si>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</si>
  <si>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</si>
  <si>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</si>
  <si>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</si>
  <si>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</si>
  <si>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</si>
  <si>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</si>
  <si>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</si>
  <si>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</si>
  <si>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</si>
  <si>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</si>
  <si>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</si>
  <si>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</si>
  <si>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</si>
  <si>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</si>
  <si>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</si>
  <si>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</si>
  <si>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</si>
  <si>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</si>
  <si>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</si>
  <si>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</si>
  <si>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</si>
  <si>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</si>
  <si>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</si>
  <si>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</si>
  <si>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</si>
  <si>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</si>
  <si>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</si>
  <si>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</si>
  <si>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</si>
  <si>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</si>
  <si>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</si>
  <si>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</si>
  <si>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</si>
  <si>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</si>
  <si>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</si>
  <si>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</si>
  <si>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</si>
  <si>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</si>
  <si>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</si>
  <si>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</si>
  <si>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</si>
  <si>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</si>
  <si>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</si>
  <si>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</si>
  <si>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</si>
  <si>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</si>
  <si>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</si>
  <si>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</si>
  <si>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</si>
  <si>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</si>
  <si>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</si>
  <si>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</si>
  <si>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</si>
  <si>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</si>
  <si>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</si>
  <si>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</si>
  <si>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</si>
  <si>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</si>
  <si>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</si>
  <si>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</si>
  <si>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</si>
  <si>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</si>
  <si>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</si>
  <si>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</si>
  <si>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</si>
  <si>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</si>
  <si>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</si>
  <si>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</si>
  <si>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</si>
  <si>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</si>
  <si>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</si>
  <si>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</si>
  <si>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</si>
  <si>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</si>
  <si>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</si>
  <si>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</si>
  <si>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</si>
  <si>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</si>
  <si>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</si>
  <si>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</si>
  <si>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</si>
  <si>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</si>
  <si>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</si>
  <si>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</si>
  <si>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</si>
  <si>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</si>
  <si>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</si>
  <si>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</si>
  <si>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</si>
  <si>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</si>
  <si>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</si>
  <si>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</si>
  <si>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</si>
  <si>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</si>
  <si>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</si>
  <si>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</si>
  <si>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</si>
  <si>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</si>
  <si>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</si>
  <si>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</si>
  <si>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</si>
  <si>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</si>
  <si>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</si>
  <si>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</si>
  <si>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</si>
  <si>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</si>
  <si>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</si>
  <si>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</si>
  <si>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</si>
  <si>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</si>
  <si>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</si>
  <si>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</si>
  <si>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</si>
  <si>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</si>
  <si>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</si>
  <si>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</si>
  <si>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</si>
  <si>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</si>
  <si>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</si>
  <si>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</si>
  <si>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</si>
  <si>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</si>
  <si>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</si>
  <si>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</si>
  <si>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</si>
  <si>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</si>
  <si>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</si>
  <si>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</si>
  <si>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</si>
  <si>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</si>
  <si>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</si>
  <si>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</si>
  <si>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</si>
  <si>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</si>
  <si>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</si>
  <si>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</si>
  <si>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</si>
  <si>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</si>
  <si>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</si>
  <si>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</si>
  <si>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</si>
  <si>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</si>
  <si>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</si>
  <si>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</si>
  <si>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</si>
  <si>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</si>
  <si>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</si>
  <si>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</si>
  <si>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</si>
  <si>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</si>
  <si>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</si>
  <si>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</si>
  <si>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</si>
  <si>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</si>
  <si>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</si>
  <si>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</si>
  <si>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</si>
  <si>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</si>
  <si>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</si>
  <si>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</si>
  <si>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</si>
  <si>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</si>
  <si>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</si>
  <si>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</si>
  <si>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</si>
  <si>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</si>
  <si>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</si>
  <si>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</si>
  <si>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</si>
  <si>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</si>
  <si>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</si>
  <si>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</si>
  <si>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</si>
  <si>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</si>
  <si>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</si>
  <si>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</si>
  <si>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</si>
  <si>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</si>
  <si>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</si>
  <si>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</si>
  <si>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</si>
  <si>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</si>
  <si>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</si>
  <si>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</si>
  <si>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</si>
  <si>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</si>
  <si>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</si>
  <si>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</si>
  <si>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</si>
  <si>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</si>
  <si>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</si>
  <si>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</si>
  <si>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</si>
  <si>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</si>
  <si>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</si>
  <si>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</si>
  <si>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</si>
  <si>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</si>
  <si>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</si>
  <si>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</si>
  <si>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</si>
  <si>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</si>
  <si>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</si>
  <si>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</si>
  <si>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</si>
  <si>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</si>
  <si>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</si>
  <si>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</si>
  <si>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</si>
  <si>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</si>
  <si>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</si>
  <si>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</si>
  <si>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</si>
  <si>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</si>
  <si>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</si>
  <si>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</si>
  <si>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</si>
  <si>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</si>
  <si>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</si>
  <si>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</si>
  <si>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</si>
  <si>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</si>
  <si>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</si>
  <si>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</si>
  <si>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</si>
  <si>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</si>
  <si>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</si>
  <si>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</si>
  <si>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</si>
  <si>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</si>
  <si>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</si>
  <si>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</si>
  <si>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</si>
  <si>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</si>
  <si>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</si>
  <si>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</si>
  <si>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</si>
  <si>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</si>
  <si>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</si>
  <si>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</si>
  <si>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</si>
  <si>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</si>
  <si>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</si>
  <si>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</si>
  <si>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</si>
  <si>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</si>
  <si>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</si>
  <si>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</si>
  <si>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</si>
  <si>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</si>
  <si>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</si>
  <si>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</si>
  <si>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</si>
  <si>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</si>
  <si>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</si>
  <si>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</si>
  <si>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</si>
  <si>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</si>
  <si>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</si>
  <si>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</si>
  <si>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</si>
  <si>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</si>
  <si>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</si>
  <si>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</si>
  <si>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</si>
  <si>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</si>
  <si>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</si>
  <si>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</si>
  <si>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</si>
  <si>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</si>
  <si>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</si>
  <si>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</si>
  <si>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</si>
  <si>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</si>
  <si>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</si>
  <si>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</si>
  <si>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</si>
  <si>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</si>
  <si>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</si>
  <si>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</si>
  <si>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</si>
  <si>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</si>
  <si>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</si>
  <si>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</si>
  <si>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</si>
  <si>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</si>
  <si>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</si>
  <si>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</si>
  <si>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</si>
  <si>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</si>
  <si>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</si>
  <si>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</si>
  <si>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</si>
  <si>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</si>
  <si>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</si>
  <si>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</si>
  <si>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</si>
  <si>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</si>
  <si>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</si>
  <si>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</si>
  <si>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</si>
  <si>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</si>
  <si>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</si>
  <si>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</si>
  <si>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</si>
  <si>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</si>
  <si>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</si>
  <si>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</si>
  <si>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</si>
  <si>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</si>
  <si>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</si>
  <si>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</si>
  <si>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</si>
  <si>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</si>
  <si>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</si>
  <si>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</si>
  <si>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</si>
  <si>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</si>
  <si>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</si>
  <si>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</si>
  <si>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</si>
  <si>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</si>
  <si>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</si>
  <si>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</si>
  <si>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</si>
  <si>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</si>
  <si>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</si>
  <si>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</si>
  <si>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</si>
  <si>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</si>
  <si>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</si>
  <si>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</si>
  <si>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</si>
  <si>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</si>
  <si>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</si>
  <si>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</si>
  <si>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</si>
  <si>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</si>
  <si>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</si>
  <si>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</si>
  <si>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</si>
  <si>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</si>
  <si>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</si>
  <si>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</si>
  <si>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</si>
  <si>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</si>
  <si>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</si>
  <si>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</si>
  <si>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</si>
  <si>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</si>
  <si>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</si>
  <si>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</si>
  <si>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</si>
  <si>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</si>
  <si>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</si>
  <si>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</si>
  <si>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</si>
  <si>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</si>
  <si>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</si>
  <si>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</si>
  <si>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</si>
  <si>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</si>
  <si>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</si>
  <si>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</si>
  <si>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</si>
  <si>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</si>
  <si>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</si>
  <si>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</si>
  <si>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</si>
  <si>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</si>
  <si>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</si>
  <si>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</si>
  <si>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</si>
  <si>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</si>
  <si>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</si>
  <si>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</si>
  <si>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</si>
  <si>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</si>
  <si>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</si>
  <si>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</si>
  <si>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</si>
  <si>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</si>
  <si>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</si>
  <si>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</si>
  <si>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</si>
  <si>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</si>
  <si>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</si>
  <si>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</si>
  <si>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</si>
  <si>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</si>
  <si>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</si>
  <si>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</si>
  <si>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</si>
  <si>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</si>
  <si>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</si>
  <si>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</si>
  <si>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</si>
  <si>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</si>
  <si>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</si>
  <si>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</si>
  <si>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</si>
  <si>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</si>
  <si>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</si>
  <si>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</si>
  <si>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</si>
  <si>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</si>
  <si>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</si>
  <si>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</si>
  <si>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</si>
  <si>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</si>
  <si>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</si>
  <si>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</si>
  <si>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</si>
  <si>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</si>
  <si>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</si>
  <si>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</si>
  <si>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</si>
  <si>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</si>
  <si>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</si>
  <si>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</si>
  <si>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</si>
  <si>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</si>
  <si>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</si>
  <si>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</si>
  <si>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</si>
  <si>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</si>
  <si>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</si>
  <si>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</si>
  <si>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</si>
  <si>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</si>
  <si>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</si>
  <si>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</si>
  <si>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</si>
  <si>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</si>
  <si>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</si>
  <si>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</si>
  <si>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</si>
  <si>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</si>
  <si>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</si>
  <si>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</si>
  <si>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</si>
  <si>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</si>
  <si>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</si>
  <si>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</si>
  <si>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</si>
  <si>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</si>
  <si>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</si>
  <si>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</si>
  <si>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</si>
  <si>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</si>
  <si>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</si>
  <si>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</si>
  <si>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</si>
  <si>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</si>
  <si>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</si>
  <si>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</si>
  <si>
    <t>0:2,0:34,:</t>
  </si>
  <si>
    <t>0:2,1:7,:</t>
  </si>
  <si>
    <t>1:2,10:13,:</t>
  </si>
  <si>
    <t>1:2,16:19,:</t>
  </si>
  <si>
    <t>1:2,22:25,:</t>
  </si>
  <si>
    <t>1:2,28:31,:</t>
  </si>
  <si>
    <t>0:2,29:34,:</t>
  </si>
  <si>
    <t>0:1,1:,0:1,:,:</t>
  </si>
  <si>
    <t>Feed supply Optimisation SE</t>
  </si>
  <si>
    <t>Feed supply Optimisation DSP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</si>
</sst>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0">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79" fillId="33" borderId="0" applyNumberFormat="0" applyBorder="0" applyAlignment="0" applyProtection="0"/>
  </cellStyleXfs>
  <cellXfs count="580">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78" fillId="32" borderId="0" xfId="29" applyFont="1" applyBorder="1"/>
    <xf numFmtId="0" fontId="79" fillId="33" borderId="2" xfId="30" applyBorder="1" applyProtection="1">
      <protection locked="0"/>
    </xf>
    <xf numFmtId="0" fontId="79" fillId="33" borderId="0" xfId="30" applyBorder="1" applyProtection="1">
      <protection locked="0"/>
    </xf>
    <xf numFmtId="49" fontId="19" fillId="29" borderId="0" xfId="0" quotePrefix="1" applyNumberFormat="1" applyFont="1" applyFill="1" applyAlignment="1">
      <alignment horizontal="left" textRotation="90"/>
    </xf>
    <xf numFmtId="14" fontId="0" fillId="11" borderId="71" xfId="0" applyNumberFormat="1" applyFill="1" applyBorder="1" applyProtection="1">
      <protection locked="0"/>
    </xf>
    <xf numFmtId="0" fontId="79" fillId="33" borderId="2" xfId="30" applyBorder="1"/>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ill>
        <patternFill>
          <bgColor rgb="FFFFFF00"/>
        </patternFill>
      </fill>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D108"/>
  <sheetViews>
    <sheetView tabSelected="1" zoomScale="80" zoomScaleNormal="80" workbookViewId="0">
      <pane xSplit="8" ySplit="21" topLeftCell="AS35" activePane="bottomRight" state="frozen"/>
      <selection pane="topRight" activeCell="I1" sqref="I1"/>
      <selection pane="bottomLeft" activeCell="A14" sqref="A14"/>
      <selection pane="bottomRight" activeCell="BD37" sqref="BD37"/>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6" width="4.6640625" customWidth="1"/>
    <col min="47" max="47" width="4.6640625" customWidth="1" collapsed="1"/>
    <col min="48" max="55" width="6.33203125" hidden="1"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lapsed="1"/>
    <col min="123" max="138" width="6.33203125" hidden="1" customWidth="1" outlineLevel="1"/>
    <col min="139" max="197" width="6.33203125" hidden="1" customWidth="1" outlineLevel="2"/>
    <col min="198" max="199" width="6.33203125" hidden="1" customWidth="1" outlineLevel="1"/>
    <col min="200" max="258" width="6.33203125" hidden="1" customWidth="1" outlineLevel="2"/>
    <col min="259" max="260" width="6.33203125" hidden="1" customWidth="1" outlineLevel="1"/>
    <col min="261" max="261" width="4.6640625" customWidth="1" collapsed="1"/>
    <col min="262" max="302" width="6.33203125" hidden="1" customWidth="1" outlineLevel="1"/>
    <col min="303" max="303" width="4.6640625" customWidth="1"/>
    <col min="304" max="316" width="6.33203125" customWidth="1" outlineLevel="1"/>
    <col min="317" max="317" width="5.6640625" customWidth="1" outlineLevel="1"/>
    <col min="318" max="340" width="6.33203125" customWidth="1" outlineLevel="1"/>
    <col min="341" max="341" width="7.6640625" customWidth="1" outlineLevel="1"/>
    <col min="342" max="342" width="7.109375" customWidth="1" outlineLevel="1"/>
    <col min="343" max="357" width="6.33203125" customWidth="1" outlineLevel="1"/>
    <col min="358" max="358" width="4.6640625" customWidth="1"/>
    <col min="359" max="365" width="6.33203125" customWidth="1" outlineLevel="1"/>
    <col min="366" max="366" width="4.6640625" customWidth="1"/>
    <col min="367" max="387" width="6.33203125" customWidth="1" outlineLevel="1"/>
    <col min="388" max="388" width="4.6640625" customWidth="1" collapsed="1"/>
    <col min="389" max="574" width="6.33203125" hidden="1" customWidth="1" outlineLevel="1"/>
    <col min="575" max="575" width="6.33203125" customWidth="1"/>
    <col min="576" max="576" width="2.88671875" customWidth="1"/>
  </cols>
  <sheetData>
    <row r="1" spans="1:576"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4" t="s">
        <v>10</v>
      </c>
      <c r="NN1" s="4" t="s">
        <v>10</v>
      </c>
      <c r="NO1" s="1" t="s">
        <v>0</v>
      </c>
      <c r="NP1" s="1" t="s">
        <v>0</v>
      </c>
      <c r="NQ1" s="1" t="s">
        <v>0</v>
      </c>
      <c r="NR1" s="1" t="s">
        <v>0</v>
      </c>
      <c r="NS1" s="1" t="s">
        <v>0</v>
      </c>
      <c r="NT1" s="1" t="s">
        <v>0</v>
      </c>
      <c r="NU1" s="1" t="s">
        <v>0</v>
      </c>
      <c r="NV1" s="1" t="s">
        <v>0</v>
      </c>
      <c r="NW1" s="4" t="s">
        <v>0</v>
      </c>
      <c r="NX1" s="125" t="s">
        <v>18</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4" t="s">
        <v>0</v>
      </c>
      <c r="VD1" s="7" t="s">
        <v>18</v>
      </c>
    </row>
    <row r="2" spans="1:576" s="2" customFormat="1" ht="90" customHeight="1">
      <c r="A2" s="91"/>
      <c r="B2" s="91"/>
      <c r="C2" s="92" t="s">
        <v>67</v>
      </c>
      <c r="D2" s="92" t="s">
        <v>67</v>
      </c>
      <c r="E2" s="91"/>
      <c r="F2" s="91"/>
      <c r="G2" s="91"/>
      <c r="H2" s="28" t="s">
        <v>1751</v>
      </c>
      <c r="I2" s="217" t="s">
        <v>1427</v>
      </c>
      <c r="J2" s="217" t="s">
        <v>1428</v>
      </c>
      <c r="K2" s="217" t="s">
        <v>1429</v>
      </c>
      <c r="L2" s="217" t="s">
        <v>1431</v>
      </c>
      <c r="M2" s="217" t="s">
        <v>1475</v>
      </c>
      <c r="N2" s="217" t="s">
        <v>1701</v>
      </c>
      <c r="O2" s="217" t="s">
        <v>575</v>
      </c>
      <c r="P2" s="217" t="s">
        <v>1430</v>
      </c>
      <c r="Q2" s="217" t="s">
        <v>1805</v>
      </c>
      <c r="R2" s="217" t="s">
        <v>1806</v>
      </c>
      <c r="S2" s="217" t="s">
        <v>1807</v>
      </c>
      <c r="T2" s="217" t="s">
        <v>1808</v>
      </c>
      <c r="U2" s="217" t="s">
        <v>1702</v>
      </c>
      <c r="V2" s="217" t="s">
        <v>857</v>
      </c>
      <c r="W2" s="217" t="s">
        <v>855</v>
      </c>
      <c r="X2" s="217" t="s">
        <v>856</v>
      </c>
      <c r="Y2" s="28" t="s">
        <v>1877</v>
      </c>
      <c r="Z2" s="28" t="s">
        <v>1534</v>
      </c>
      <c r="AA2" s="28" t="s">
        <v>1608</v>
      </c>
      <c r="AB2" s="28" t="s">
        <v>1489</v>
      </c>
      <c r="AC2" s="28" t="s">
        <v>1613</v>
      </c>
      <c r="AD2" s="28" t="s">
        <v>1712</v>
      </c>
      <c r="AE2" s="218" t="s">
        <v>1106</v>
      </c>
      <c r="AF2" s="218" t="s">
        <v>1424</v>
      </c>
      <c r="AG2" s="218" t="s">
        <v>1107</v>
      </c>
      <c r="AH2" s="218" t="s">
        <v>1697</v>
      </c>
      <c r="AI2" s="218" t="s">
        <v>1694</v>
      </c>
      <c r="AJ2" s="218" t="s">
        <v>1695</v>
      </c>
      <c r="AK2" s="218" t="s">
        <v>1696</v>
      </c>
      <c r="AL2" s="218" t="s">
        <v>1791</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1794</v>
      </c>
      <c r="AZ2" s="119" t="s">
        <v>1795</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1718</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1707</v>
      </c>
      <c r="KP2" s="119" t="s">
        <v>1708</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1887</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1704</v>
      </c>
      <c r="NA2" s="119" t="s">
        <v>1465</v>
      </c>
      <c r="NB2" s="329" t="s">
        <v>1203</v>
      </c>
      <c r="NC2" s="119" t="s">
        <v>1296</v>
      </c>
      <c r="ND2" s="119" t="s">
        <v>1287</v>
      </c>
      <c r="NE2" s="119" t="s">
        <v>1522</v>
      </c>
      <c r="NF2" s="119" t="s">
        <v>1882</v>
      </c>
      <c r="NG2" s="119" t="s">
        <v>1884</v>
      </c>
      <c r="NH2" s="119" t="s">
        <v>1883</v>
      </c>
      <c r="NI2" s="119" t="s">
        <v>1442</v>
      </c>
      <c r="NJ2" s="119" t="s">
        <v>285</v>
      </c>
      <c r="NK2" s="119" t="s">
        <v>286</v>
      </c>
      <c r="NL2" s="119" t="s">
        <v>17</v>
      </c>
      <c r="NM2" s="119" t="s">
        <v>16</v>
      </c>
      <c r="NN2" s="119" t="s">
        <v>1443</v>
      </c>
      <c r="NO2" s="119" t="s">
        <v>1468</v>
      </c>
      <c r="NP2" s="119" t="s">
        <v>1571</v>
      </c>
      <c r="NQ2" s="119" t="s">
        <v>1571</v>
      </c>
      <c r="NR2" s="119" t="s">
        <v>1571</v>
      </c>
      <c r="NS2" s="119" t="s">
        <v>1571</v>
      </c>
      <c r="NT2" s="119" t="s">
        <v>1571</v>
      </c>
      <c r="NU2" s="119" t="s">
        <v>1571</v>
      </c>
      <c r="NV2" s="119" t="s">
        <v>1571</v>
      </c>
      <c r="NW2" s="119" t="s">
        <v>790</v>
      </c>
      <c r="NX2" s="329" t="s">
        <v>1719</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1033</v>
      </c>
      <c r="VB2" s="119" t="s">
        <v>1033</v>
      </c>
      <c r="VC2" s="119" t="s">
        <v>497</v>
      </c>
      <c r="VD2" s="120" t="s">
        <v>190</v>
      </c>
    </row>
    <row r="3" spans="1:576" s="2" customFormat="1" ht="42" customHeight="1">
      <c r="A3" s="71">
        <v>8220</v>
      </c>
      <c r="B3" s="70">
        <f ca="1">COUNTIFS($C$4:$C$107,$A$3,$E$4:$E$107,TRUE)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28"/>
      <c r="NN3" s="28"/>
      <c r="NO3" s="94" t="s">
        <v>267</v>
      </c>
      <c r="NP3" s="94" t="s">
        <v>267</v>
      </c>
      <c r="NQ3" s="94" t="s">
        <v>267</v>
      </c>
      <c r="NR3" s="94" t="s">
        <v>267</v>
      </c>
      <c r="NS3" s="94" t="s">
        <v>267</v>
      </c>
      <c r="NT3" s="94" t="s">
        <v>267</v>
      </c>
      <c r="NU3" s="94" t="s">
        <v>267</v>
      </c>
      <c r="NV3" s="94" t="s">
        <v>267</v>
      </c>
      <c r="NW3" s="94" t="s">
        <v>267</v>
      </c>
      <c r="NX3" s="28"/>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3" t="s">
        <v>190</v>
      </c>
    </row>
    <row r="4" spans="1:576" s="2" customFormat="1" ht="79.5" customHeight="1">
      <c r="A4" s="98" t="str">
        <f>"Trial Number
("&amp;COUNT(A$5:A$107)-1&amp;")"</f>
        <v>Trial Number
(85)</v>
      </c>
      <c r="B4" s="98" t="s">
        <v>70</v>
      </c>
      <c r="C4" s="98" t="s">
        <v>66</v>
      </c>
      <c r="D4" s="98" t="s">
        <v>1353</v>
      </c>
      <c r="E4" s="98" t="str">
        <f>"Run Trials
("&amp;COUNTIFS(E$5:E$107,TRUE)&amp;")
("&amp;TEXT(COUNTIFS(E$5:E$107,TRUE)/(COUNTA($A$5:$A$107)-1),"0.0%)")</f>
        <v>Run Trials
(51)
(60.0%)</v>
      </c>
      <c r="F4" s="99" t="str">
        <f>"Full output
("&amp;TEXT(COUNTIFS($E$5:$E$107,TRUE,F$5:F$107,TRUE)/COUNTIFS($E$5:$E$107,TRUE),"0%)")</f>
        <v>Full output
(4%)</v>
      </c>
      <c r="G4" s="98" t="str">
        <f ca="1">"Report
("&amp;TEXT(COUNTIFS(G$5:G$107,TRUE)/(COUNTA(G$5:G$107)-1),"0.0%)")&amp;"
("&amp;TEXT(COUNTIFS(G$5:G$107,TRUE,$E$5:$E$107,TRUE)/COUNTIFS($E$5:$E$107,TRUE),"0%)")</f>
        <v>Report
(48.9%)
(84%)</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IF(COUNTIFS(AT$5:AT$107,"Dup")&gt;0,"Dup","")</f>
        <v/>
      </c>
      <c r="AU4" s="95"/>
      <c r="AV4" s="96"/>
      <c r="AW4" s="96"/>
      <c r="AX4" s="96"/>
      <c r="AY4" s="96"/>
      <c r="AZ4" s="96"/>
      <c r="BA4" s="96"/>
      <c r="BB4" s="96"/>
      <c r="BC4" s="96"/>
      <c r="BD4" s="95"/>
      <c r="BE4" s="96"/>
      <c r="BF4" s="96"/>
      <c r="BG4" s="96" t="s">
        <v>1188</v>
      </c>
      <c r="BH4" s="96" t="s">
        <v>1880</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1715</v>
      </c>
      <c r="JH4" s="96" t="s">
        <v>1813</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1793</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577" t="s">
        <v>1889</v>
      </c>
      <c r="LQ4" s="577" t="s">
        <v>1890</v>
      </c>
      <c r="LR4" s="577" t="s">
        <v>1891</v>
      </c>
      <c r="LS4" s="577" t="s">
        <v>1892</v>
      </c>
      <c r="LT4" s="577" t="s">
        <v>1893</v>
      </c>
      <c r="LU4" s="577" t="s">
        <v>1894</v>
      </c>
      <c r="LV4" s="577" t="s">
        <v>1895</v>
      </c>
      <c r="LW4" s="96"/>
      <c r="LX4" s="96" t="s">
        <v>1546</v>
      </c>
      <c r="LY4" s="96" t="s">
        <v>1547</v>
      </c>
      <c r="LZ4" s="96"/>
      <c r="MA4" s="577" t="s">
        <v>1896</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t="s">
        <v>1188</v>
      </c>
      <c r="NL4" s="96"/>
      <c r="NM4" s="96"/>
      <c r="NN4" s="96"/>
      <c r="NO4" s="96"/>
      <c r="NP4" s="96" t="s">
        <v>1484</v>
      </c>
      <c r="NQ4" s="96" t="s">
        <v>1572</v>
      </c>
      <c r="NR4" s="96" t="s">
        <v>1573</v>
      </c>
      <c r="NS4" s="96" t="s">
        <v>1574</v>
      </c>
      <c r="NT4" s="96" t="s">
        <v>1575</v>
      </c>
      <c r="NU4" s="96" t="s">
        <v>1576</v>
      </c>
      <c r="NV4" s="96" t="s">
        <v>1577</v>
      </c>
      <c r="NW4" s="96"/>
      <c r="NX4" s="95"/>
      <c r="NY4" s="132" t="str">
        <f t="shared" ref="NY4:OD4" si="0">INDEX(i.slices_ffcfw,NY$15,NY$19+(NY$21-1)*3)</f>
        <v>33:34</v>
      </c>
      <c r="NZ4" s="132" t="str">
        <f t="shared" si="0"/>
        <v>49:50</v>
      </c>
      <c r="OA4" s="132" t="str">
        <f t="shared" si="0"/>
        <v>62:63</v>
      </c>
      <c r="OB4" s="132" t="str">
        <f t="shared" si="0"/>
        <v>69:70</v>
      </c>
      <c r="OC4" s="132" t="str">
        <f t="shared" si="0"/>
        <v>76:77</v>
      </c>
      <c r="OD4" s="132" t="str">
        <f t="shared" si="0"/>
        <v>84:85</v>
      </c>
      <c r="OE4" s="132" t="str">
        <f t="shared" ref="OE4:PP4" ca="1" si="1">INDEX(i.slices_ffcfw,OE$15,OE$19+(OE$21-1)*3)</f>
        <v>33:34</v>
      </c>
      <c r="OF4" s="132" t="str">
        <f t="shared" ca="1" si="1"/>
        <v>51:52</v>
      </c>
      <c r="OG4" s="132" t="str">
        <f t="shared" ca="1" si="1"/>
        <v>64:65</v>
      </c>
      <c r="OH4" s="132" t="str">
        <f t="shared" ca="1" si="1"/>
        <v>71:72</v>
      </c>
      <c r="OI4" s="132" t="str">
        <f t="shared" ca="1" si="1"/>
        <v>78:79</v>
      </c>
      <c r="OJ4" s="132" t="str">
        <f t="shared" ca="1" si="1"/>
        <v>86:87</v>
      </c>
      <c r="OK4" s="132" t="str">
        <f t="shared" ca="1" si="1"/>
        <v>33:34</v>
      </c>
      <c r="OL4" s="132" t="str">
        <f t="shared" ca="1" si="1"/>
        <v>54:55</v>
      </c>
      <c r="OM4" s="132" t="str">
        <f t="shared" ca="1" si="1"/>
        <v>67:68</v>
      </c>
      <c r="ON4" s="132" t="str">
        <f t="shared" ca="1" si="1"/>
        <v>74:75</v>
      </c>
      <c r="OO4" s="132" t="str">
        <f t="shared" ca="1" si="1"/>
        <v>81:82</v>
      </c>
      <c r="OP4" s="132" t="str">
        <f t="shared" ca="1" si="1"/>
        <v>89:90</v>
      </c>
      <c r="OQ4" s="132" t="str">
        <f t="shared" ca="1" si="1"/>
        <v>33:34</v>
      </c>
      <c r="OR4" s="132" t="str">
        <f t="shared" ca="1" si="1"/>
        <v>56:57</v>
      </c>
      <c r="OS4" s="132" t="str">
        <f t="shared" ca="1" si="1"/>
        <v>69:70</v>
      </c>
      <c r="OT4" s="132" t="str">
        <f t="shared" ca="1" si="1"/>
        <v>76:77</v>
      </c>
      <c r="OU4" s="132" t="str">
        <f t="shared" ca="1" si="1"/>
        <v>83:84</v>
      </c>
      <c r="OV4" s="132" t="str">
        <f t="shared" ca="1" si="1"/>
        <v>91:92</v>
      </c>
      <c r="OW4" s="132" t="str">
        <f t="shared" ca="1" si="1"/>
        <v>33:34</v>
      </c>
      <c r="OX4" s="132" t="str">
        <f t="shared" ca="1" si="1"/>
        <v>58:59</v>
      </c>
      <c r="OY4" s="132" t="str">
        <f t="shared" ca="1" si="1"/>
        <v>71:72</v>
      </c>
      <c r="OZ4" s="132" t="str">
        <f t="shared" ca="1" si="1"/>
        <v>78:79</v>
      </c>
      <c r="PA4" s="132" t="str">
        <f t="shared" ca="1" si="1"/>
        <v>85:86</v>
      </c>
      <c r="PB4" s="132" t="str">
        <f t="shared" ca="1" si="1"/>
        <v>93:94</v>
      </c>
      <c r="PC4" s="132" t="str">
        <f t="shared" ca="1" si="1"/>
        <v>33:34</v>
      </c>
      <c r="PD4" s="132" t="str">
        <f t="shared" ca="1" si="1"/>
        <v>49:50</v>
      </c>
      <c r="PE4" s="132" t="str">
        <f t="shared" ca="1" si="1"/>
        <v>62:63</v>
      </c>
      <c r="PF4" s="132" t="str">
        <f t="shared" ca="1" si="1"/>
        <v>69:70</v>
      </c>
      <c r="PG4" s="132" t="str">
        <f t="shared" ca="1" si="1"/>
        <v>76:77</v>
      </c>
      <c r="PH4" s="132" t="str">
        <f t="shared" ca="1" si="1"/>
        <v>84:85</v>
      </c>
      <c r="PI4" s="132" t="str">
        <f>INDEX(i.slices_ffcfw,PI$15,PI$19+(PI$21-1)*3)</f>
        <v>102:103</v>
      </c>
      <c r="PJ4" s="132" t="str">
        <f>INDEX(i.slices_ffcfw,PJ$15,PJ$19+(PJ$21-1)*3)</f>
        <v>114:115</v>
      </c>
      <c r="PK4" s="132" t="str">
        <f>INDEX(i.slices_ffcfw,PK$15,PK$19+(PK$21-1)*3)</f>
        <v>121:122</v>
      </c>
      <c r="PL4" s="132" t="str">
        <f t="shared" si="1"/>
        <v>129:130</v>
      </c>
      <c r="PM4" s="132" t="str">
        <f t="shared" si="1"/>
        <v>137:138</v>
      </c>
      <c r="PN4" s="132" t="str">
        <f t="shared" si="1"/>
        <v>154:155</v>
      </c>
      <c r="PO4" s="132" t="str">
        <f t="shared" si="1"/>
        <v>167:168</v>
      </c>
      <c r="PP4" s="132" t="str">
        <f t="shared" si="1"/>
        <v>173:174</v>
      </c>
      <c r="PQ4" s="132" t="str">
        <f t="shared" ref="PQ4:RH4" si="2">INDEX(i.slices_ffcfw,PQ$15,PQ$19+(PQ$21-1)*3)</f>
        <v>181:182</v>
      </c>
      <c r="PR4" s="132" t="str">
        <f t="shared" si="2"/>
        <v>189:190</v>
      </c>
      <c r="PS4" s="132" t="str">
        <f t="shared" si="2"/>
        <v>206:207</v>
      </c>
      <c r="PT4" s="132" t="str">
        <f t="shared" si="2"/>
        <v>219:220</v>
      </c>
      <c r="PU4" s="132" t="str">
        <f t="shared" si="2"/>
        <v>225:226</v>
      </c>
      <c r="PV4" s="132" t="str">
        <f t="shared" si="2"/>
        <v>233:234</v>
      </c>
      <c r="PW4" s="132" t="str">
        <f t="shared" si="2"/>
        <v>241:242</v>
      </c>
      <c r="PX4" s="132" t="str">
        <f t="shared" si="2"/>
        <v>258:259</v>
      </c>
      <c r="PY4" s="132" t="str">
        <f t="shared" si="2"/>
        <v>271:272</v>
      </c>
      <c r="PZ4" s="132" t="str">
        <f t="shared" si="2"/>
        <v>277:278</v>
      </c>
      <c r="QA4" s="132" t="str">
        <f t="shared" si="2"/>
        <v>285:286</v>
      </c>
      <c r="QB4" s="132" t="str">
        <f t="shared" si="2"/>
        <v>293:294</v>
      </c>
      <c r="QC4" s="132" t="str">
        <f t="shared" si="2"/>
        <v>310:311</v>
      </c>
      <c r="QD4" s="132" t="str">
        <f t="shared" si="2"/>
        <v>323:324</v>
      </c>
      <c r="QE4" s="132" t="str">
        <f t="shared" si="2"/>
        <v>329:330</v>
      </c>
      <c r="QF4" s="132" t="str">
        <f t="shared" si="2"/>
        <v>337:338</v>
      </c>
      <c r="QG4" s="132" t="str">
        <f t="shared" si="2"/>
        <v>345:346</v>
      </c>
      <c r="QH4" s="132" t="str">
        <f t="shared" si="2"/>
        <v>362:363</v>
      </c>
      <c r="QI4" s="132" t="str">
        <f t="shared" si="2"/>
        <v>38:39</v>
      </c>
      <c r="QJ4" s="132" t="str">
        <f t="shared" si="2"/>
        <v>54:55</v>
      </c>
      <c r="QK4" s="132" t="str">
        <f t="shared" si="2"/>
        <v>67:68</v>
      </c>
      <c r="QL4" s="132" t="str">
        <f t="shared" si="2"/>
        <v>74:75</v>
      </c>
      <c r="QM4" s="132" t="str">
        <f t="shared" si="2"/>
        <v>81:82</v>
      </c>
      <c r="QN4" s="132" t="str">
        <f t="shared" si="2"/>
        <v>89:90</v>
      </c>
      <c r="QO4" s="132" t="str">
        <f t="shared" ca="1" si="2"/>
        <v>38:39</v>
      </c>
      <c r="QP4" s="132" t="str">
        <f t="shared" ca="1" si="2"/>
        <v>56:57</v>
      </c>
      <c r="QQ4" s="132" t="str">
        <f t="shared" ca="1" si="2"/>
        <v>69:70</v>
      </c>
      <c r="QR4" s="132" t="str">
        <f t="shared" ca="1" si="2"/>
        <v>76:77</v>
      </c>
      <c r="QS4" s="132" t="str">
        <f t="shared" ca="1" si="2"/>
        <v>83:84</v>
      </c>
      <c r="QT4" s="132" t="str">
        <f t="shared" ca="1" si="2"/>
        <v>91:92</v>
      </c>
      <c r="QU4" s="132" t="str">
        <f t="shared" ca="1" si="2"/>
        <v>38:39</v>
      </c>
      <c r="QV4" s="132" t="str">
        <f t="shared" ca="1" si="2"/>
        <v>59:60</v>
      </c>
      <c r="QW4" s="132" t="str">
        <f t="shared" ca="1" si="2"/>
        <v>72:73</v>
      </c>
      <c r="QX4" s="132" t="str">
        <f t="shared" ca="1" si="2"/>
        <v>79:80</v>
      </c>
      <c r="QY4" s="132" t="str">
        <f t="shared" ca="1" si="2"/>
        <v>86:87</v>
      </c>
      <c r="QZ4" s="132" t="str">
        <f t="shared" ca="1" si="2"/>
        <v>94:95</v>
      </c>
      <c r="RA4" s="132" t="str">
        <f t="shared" ca="1" si="2"/>
        <v>38:39</v>
      </c>
      <c r="RB4" s="132" t="str">
        <f t="shared" ca="1" si="2"/>
        <v>61:62</v>
      </c>
      <c r="RC4" s="132" t="str">
        <f t="shared" ca="1" si="2"/>
        <v>74:75</v>
      </c>
      <c r="RD4" s="132" t="str">
        <f t="shared" ca="1" si="2"/>
        <v>81:82</v>
      </c>
      <c r="RE4" s="132" t="str">
        <f t="shared" ca="1" si="2"/>
        <v>88:89</v>
      </c>
      <c r="RF4" s="132" t="str">
        <f t="shared" ca="1" si="2"/>
        <v>96:97</v>
      </c>
      <c r="RG4" s="132" t="str">
        <f t="shared" ca="1" si="2"/>
        <v>38:39</v>
      </c>
      <c r="RH4" s="132" t="str">
        <f t="shared" ca="1" si="2"/>
        <v>63:64</v>
      </c>
      <c r="RI4" s="132" t="str">
        <f t="shared" ref="RI4:TF4" ca="1" si="3">INDEX(i.slices_ffcfw,RI$15,RI$19+(RI$21-1)*3)</f>
        <v>76:77</v>
      </c>
      <c r="RJ4" s="132" t="str">
        <f t="shared" ca="1" si="3"/>
        <v>83:84</v>
      </c>
      <c r="RK4" s="132" t="str">
        <f t="shared" ca="1" si="3"/>
        <v>90:91</v>
      </c>
      <c r="RL4" s="132" t="str">
        <f t="shared" ca="1" si="3"/>
        <v>98:99</v>
      </c>
      <c r="RM4" s="132" t="str">
        <f t="shared" ca="1" si="3"/>
        <v>38:39</v>
      </c>
      <c r="RN4" s="132" t="str">
        <f t="shared" ca="1" si="3"/>
        <v>54:55</v>
      </c>
      <c r="RO4" s="132" t="str">
        <f t="shared" ca="1" si="3"/>
        <v>67:68</v>
      </c>
      <c r="RP4" s="132" t="str">
        <f t="shared" ca="1" si="3"/>
        <v>74:75</v>
      </c>
      <c r="RQ4" s="132" t="str">
        <f t="shared" ca="1" si="3"/>
        <v>81:82</v>
      </c>
      <c r="RR4" s="132" t="str">
        <f t="shared" ca="1" si="3"/>
        <v>89:90</v>
      </c>
      <c r="RS4" s="132" t="str">
        <f>INDEX(i.slices_ffcfw,RS$15,RS$19+(RS$21-1)*3)</f>
        <v>106:107</v>
      </c>
      <c r="RT4" s="132" t="str">
        <f>INDEX(i.slices_ffcfw,RT$15,RT$19+(RT$21-1)*3)</f>
        <v>119:120</v>
      </c>
      <c r="RU4" s="132" t="str">
        <f t="shared" si="3"/>
        <v>126:127</v>
      </c>
      <c r="RV4" s="132" t="str">
        <f t="shared" si="3"/>
        <v>133:134</v>
      </c>
      <c r="RW4" s="132" t="str">
        <f t="shared" si="3"/>
        <v>141:142</v>
      </c>
      <c r="RX4" s="132" t="str">
        <f t="shared" si="3"/>
        <v>159:160</v>
      </c>
      <c r="RY4" s="132" t="str">
        <f t="shared" si="3"/>
        <v>171:172</v>
      </c>
      <c r="RZ4" s="132" t="str">
        <f t="shared" si="3"/>
        <v>178:179</v>
      </c>
      <c r="SA4" s="132" t="str">
        <f t="shared" si="3"/>
        <v>186:187</v>
      </c>
      <c r="SB4" s="132" t="str">
        <f t="shared" si="3"/>
        <v>194:195</v>
      </c>
      <c r="SC4" s="132" t="str">
        <f t="shared" si="3"/>
        <v>211:212</v>
      </c>
      <c r="SD4" s="132" t="str">
        <f t="shared" si="3"/>
        <v>224:225</v>
      </c>
      <c r="SE4" s="132" t="str">
        <f t="shared" si="3"/>
        <v>230:231</v>
      </c>
      <c r="SF4" s="132" t="str">
        <f t="shared" si="3"/>
        <v>238:239</v>
      </c>
      <c r="SG4" s="132" t="str">
        <f t="shared" si="3"/>
        <v>246:247</v>
      </c>
      <c r="SH4" s="132" t="str">
        <f t="shared" si="3"/>
        <v>263:264</v>
      </c>
      <c r="SI4" s="132" t="str">
        <f t="shared" si="3"/>
        <v>276:277</v>
      </c>
      <c r="SJ4" s="132" t="str">
        <f t="shared" si="3"/>
        <v>282:283</v>
      </c>
      <c r="SK4" s="132" t="str">
        <f t="shared" si="3"/>
        <v>290:291</v>
      </c>
      <c r="SL4" s="132" t="str">
        <f t="shared" si="3"/>
        <v>298:299</v>
      </c>
      <c r="SM4" s="132" t="str">
        <f t="shared" si="3"/>
        <v>315:316</v>
      </c>
      <c r="SN4" s="132" t="str">
        <f t="shared" si="3"/>
        <v>328:329</v>
      </c>
      <c r="SO4" s="132" t="str">
        <f t="shared" si="3"/>
        <v>334:335</v>
      </c>
      <c r="SP4" s="132" t="str">
        <f t="shared" si="3"/>
        <v>342:343</v>
      </c>
      <c r="SQ4" s="132" t="str">
        <f t="shared" si="3"/>
        <v>350:351</v>
      </c>
      <c r="SR4" s="132" t="str">
        <f t="shared" si="3"/>
        <v>367:368</v>
      </c>
      <c r="SS4" s="132" t="str">
        <f t="shared" si="3"/>
        <v>43:44</v>
      </c>
      <c r="ST4" s="132" t="str">
        <f t="shared" si="3"/>
        <v>59:60</v>
      </c>
      <c r="SU4" s="132" t="str">
        <f t="shared" si="3"/>
        <v>72:73</v>
      </c>
      <c r="SV4" s="132" t="str">
        <f t="shared" si="3"/>
        <v>79:80</v>
      </c>
      <c r="SW4" s="132" t="str">
        <f t="shared" si="3"/>
        <v>86:87</v>
      </c>
      <c r="SX4" s="132" t="str">
        <f t="shared" si="3"/>
        <v>94:95</v>
      </c>
      <c r="SY4" s="132" t="str">
        <f t="shared" ca="1" si="3"/>
        <v>43:44</v>
      </c>
      <c r="SZ4" s="132" t="str">
        <f t="shared" ca="1" si="3"/>
        <v>61:62</v>
      </c>
      <c r="TA4" s="132" t="str">
        <f t="shared" ca="1" si="3"/>
        <v>74:75</v>
      </c>
      <c r="TB4" s="132" t="str">
        <f t="shared" ca="1" si="3"/>
        <v>81:82</v>
      </c>
      <c r="TC4" s="132" t="str">
        <f t="shared" ca="1" si="3"/>
        <v>88:89</v>
      </c>
      <c r="TD4" s="132" t="str">
        <f t="shared" ca="1" si="3"/>
        <v>96:97</v>
      </c>
      <c r="TE4" s="132" t="str">
        <f t="shared" ca="1" si="3"/>
        <v>43:44</v>
      </c>
      <c r="TF4" s="132" t="str">
        <f t="shared" ca="1" si="3"/>
        <v>64:65</v>
      </c>
      <c r="TG4" s="132" t="str">
        <f t="shared" ref="TG4:VB4" ca="1" si="4">INDEX(i.slices_ffcfw,TG$15,TG$19+(TG$21-1)*3)</f>
        <v>77:78</v>
      </c>
      <c r="TH4" s="132" t="str">
        <f t="shared" ca="1" si="4"/>
        <v>84:85</v>
      </c>
      <c r="TI4" s="132" t="str">
        <f t="shared" ca="1" si="4"/>
        <v>91:92</v>
      </c>
      <c r="TJ4" s="132" t="str">
        <f t="shared" ca="1" si="4"/>
        <v>99:100</v>
      </c>
      <c r="TK4" s="132" t="str">
        <f t="shared" ca="1" si="4"/>
        <v>43:44</v>
      </c>
      <c r="TL4" s="132" t="str">
        <f t="shared" ca="1" si="4"/>
        <v>66:67</v>
      </c>
      <c r="TM4" s="132" t="str">
        <f t="shared" ca="1" si="4"/>
        <v>79:80</v>
      </c>
      <c r="TN4" s="132" t="str">
        <f t="shared" ca="1" si="4"/>
        <v>86:87</v>
      </c>
      <c r="TO4" s="132" t="str">
        <f t="shared" ca="1" si="4"/>
        <v>93:94</v>
      </c>
      <c r="TP4" s="132" t="str">
        <f t="shared" ca="1" si="4"/>
        <v>101:102</v>
      </c>
      <c r="TQ4" s="132" t="str">
        <f t="shared" ca="1" si="4"/>
        <v>43:44</v>
      </c>
      <c r="TR4" s="132" t="str">
        <f t="shared" ca="1" si="4"/>
        <v>68:69</v>
      </c>
      <c r="TS4" s="132" t="str">
        <f t="shared" ca="1" si="4"/>
        <v>81:82</v>
      </c>
      <c r="TT4" s="132" t="str">
        <f t="shared" ca="1" si="4"/>
        <v>88:89</v>
      </c>
      <c r="TU4" s="132" t="str">
        <f t="shared" ca="1" si="4"/>
        <v>95:96</v>
      </c>
      <c r="TV4" s="132" t="str">
        <f t="shared" ca="1" si="4"/>
        <v>103:104</v>
      </c>
      <c r="TW4" s="132" t="str">
        <f t="shared" ca="1" si="4"/>
        <v>43:44</v>
      </c>
      <c r="TX4" s="132" t="str">
        <f t="shared" ca="1" si="4"/>
        <v>59:60</v>
      </c>
      <c r="TY4" s="132" t="str">
        <f t="shared" ca="1" si="4"/>
        <v>72:73</v>
      </c>
      <c r="TZ4" s="132" t="str">
        <f t="shared" ca="1" si="4"/>
        <v>79:80</v>
      </c>
      <c r="UA4" s="132" t="str">
        <f t="shared" ca="1" si="4"/>
        <v>86:87</v>
      </c>
      <c r="UB4" s="132" t="str">
        <f t="shared" ca="1" si="4"/>
        <v>94:95</v>
      </c>
      <c r="UC4" s="132" t="str">
        <f t="shared" si="4"/>
        <v>111:112</v>
      </c>
      <c r="UD4" s="132" t="str">
        <f t="shared" si="4"/>
        <v>124:125</v>
      </c>
      <c r="UE4" s="132" t="str">
        <f t="shared" si="4"/>
        <v>131:132</v>
      </c>
      <c r="UF4" s="132" t="str">
        <f t="shared" si="4"/>
        <v>138:139</v>
      </c>
      <c r="UG4" s="132" t="str">
        <f t="shared" si="4"/>
        <v>146:147</v>
      </c>
      <c r="UH4" s="132" t="str">
        <f t="shared" si="4"/>
        <v>164:165</v>
      </c>
      <c r="UI4" s="132" t="str">
        <f t="shared" si="4"/>
        <v>176:177</v>
      </c>
      <c r="UJ4" s="132" t="str">
        <f t="shared" si="4"/>
        <v>183:184</v>
      </c>
      <c r="UK4" s="132" t="str">
        <f t="shared" si="4"/>
        <v>191:192</v>
      </c>
      <c r="UL4" s="132" t="str">
        <f t="shared" si="4"/>
        <v>199:200</v>
      </c>
      <c r="UM4" s="132" t="str">
        <f t="shared" si="4"/>
        <v>216:217</v>
      </c>
      <c r="UN4" s="132" t="str">
        <f t="shared" si="4"/>
        <v>229:230</v>
      </c>
      <c r="UO4" s="132" t="str">
        <f t="shared" si="4"/>
        <v>235:236</v>
      </c>
      <c r="UP4" s="132" t="str">
        <f t="shared" si="4"/>
        <v>243:244</v>
      </c>
      <c r="UQ4" s="132" t="str">
        <f t="shared" si="4"/>
        <v>251:252</v>
      </c>
      <c r="UR4" s="132" t="str">
        <f t="shared" si="4"/>
        <v>268:269</v>
      </c>
      <c r="US4" s="132" t="str">
        <f t="shared" si="4"/>
        <v>281:282</v>
      </c>
      <c r="UT4" s="132" t="str">
        <f t="shared" si="4"/>
        <v>287:288</v>
      </c>
      <c r="UU4" s="132" t="str">
        <f t="shared" si="4"/>
        <v>295:296</v>
      </c>
      <c r="UV4" s="132" t="str">
        <f t="shared" si="4"/>
        <v>303:304</v>
      </c>
      <c r="UW4" s="132" t="str">
        <f t="shared" si="4"/>
        <v>320:321</v>
      </c>
      <c r="UX4" s="132" t="str">
        <f t="shared" si="4"/>
        <v>333:334</v>
      </c>
      <c r="UY4" s="132" t="str">
        <f t="shared" si="4"/>
        <v>339:340</v>
      </c>
      <c r="UZ4" s="132" t="str">
        <f t="shared" si="4"/>
        <v>347:348</v>
      </c>
      <c r="VA4" s="132" t="str">
        <f t="shared" si="4"/>
        <v>355:356</v>
      </c>
      <c r="VB4" s="132" t="str">
        <f t="shared" si="4"/>
        <v>372:373</v>
      </c>
      <c r="VC4" s="96"/>
      <c r="VD4" s="97" t="s">
        <v>190</v>
      </c>
    </row>
    <row r="5" spans="1:576">
      <c r="A5" s="506">
        <f>ROW(A5)-5</f>
        <v>0</v>
      </c>
      <c r="B5" s="506"/>
      <c r="C5" s="102">
        <v>0</v>
      </c>
      <c r="D5" s="529" t="s">
        <v>1878</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C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t="str">
        <f t="shared" si="13"/>
        <v>-</v>
      </c>
      <c r="NN5" s="532" t="str">
        <f t="shared" si="13"/>
        <v>-</v>
      </c>
      <c r="NO5" s="532">
        <f t="shared" si="13"/>
        <v>1</v>
      </c>
      <c r="NP5" s="532">
        <f t="shared" si="13"/>
        <v>1</v>
      </c>
      <c r="NQ5" s="532">
        <f t="shared" si="13"/>
        <v>1</v>
      </c>
      <c r="NR5" s="532">
        <f t="shared" si="13"/>
        <v>1</v>
      </c>
      <c r="NS5" s="532">
        <f t="shared" si="13"/>
        <v>1</v>
      </c>
      <c r="NT5" s="532">
        <f t="shared" si="13"/>
        <v>1</v>
      </c>
      <c r="NU5" s="532">
        <f t="shared" si="13"/>
        <v>1</v>
      </c>
      <c r="NV5" s="532">
        <f t="shared" si="13"/>
        <v>1</v>
      </c>
      <c r="NW5" s="532">
        <f t="shared" si="13"/>
        <v>1</v>
      </c>
      <c r="NX5" s="102"/>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t="str">
        <f t="shared" si="13"/>
        <v>-</v>
      </c>
      <c r="VB5" s="532" t="str">
        <f t="shared" si="13"/>
        <v>-</v>
      </c>
      <c r="VC5" s="532">
        <f t="shared" si="13"/>
        <v>1</v>
      </c>
      <c r="VD5" s="509">
        <v>0</v>
      </c>
    </row>
    <row r="6" spans="1:576"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1809</v>
      </c>
      <c r="JF6" s="523" t="s">
        <v>1810</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1792</v>
      </c>
      <c r="KD6" s="520"/>
      <c r="KE6" s="520"/>
      <c r="KF6" s="520" t="s">
        <v>1788</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0"/>
      <c r="NN6" s="520"/>
      <c r="NO6" s="521"/>
      <c r="NP6" s="521"/>
      <c r="NQ6" s="521"/>
      <c r="NR6" s="521"/>
      <c r="NS6" s="521"/>
      <c r="NT6" s="521"/>
      <c r="NU6" s="521"/>
      <c r="NV6" s="521"/>
      <c r="NW6" s="518"/>
      <c r="NX6" s="50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18"/>
      <c r="VC6" s="518"/>
      <c r="VD6" s="509">
        <v>0</v>
      </c>
    </row>
    <row r="7" spans="1:576" hidden="1" outlineLevel="1">
      <c r="A7" s="21"/>
      <c r="B7" s="21"/>
      <c r="C7" s="14"/>
      <c r="D7" s="14"/>
      <c r="E7" t="b">
        <v>0</v>
      </c>
      <c r="G7" s="29" t="s">
        <v>1874</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565"/>
      <c r="NW7" s="565"/>
      <c r="NX7" s="9"/>
      <c r="NY7" s="12"/>
      <c r="NZ7" s="12"/>
      <c r="OA7" s="12"/>
      <c r="OB7" s="12"/>
      <c r="OC7" s="12"/>
      <c r="OD7" s="12"/>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36"/>
      <c r="PH7" s="136"/>
      <c r="PI7" s="12"/>
      <c r="PJ7" s="12"/>
      <c r="PK7" s="12"/>
      <c r="PL7" s="12"/>
      <c r="PM7" s="12"/>
      <c r="PN7" s="12"/>
      <c r="PO7" s="12"/>
      <c r="PP7" s="12"/>
      <c r="PQ7" s="12"/>
      <c r="PR7" s="12"/>
      <c r="PS7" s="12"/>
      <c r="PT7" s="12"/>
      <c r="PU7" s="12"/>
      <c r="PV7" s="12"/>
      <c r="PW7" s="12"/>
      <c r="PX7" s="12"/>
      <c r="PY7" s="12"/>
      <c r="PZ7" s="12"/>
      <c r="QA7" s="12"/>
      <c r="QB7" s="12"/>
      <c r="QC7" s="12"/>
      <c r="QD7" s="12"/>
      <c r="QE7" s="12"/>
      <c r="QF7" s="12"/>
      <c r="QG7" s="12"/>
      <c r="QH7" s="12"/>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9"/>
      <c r="VB7" s="569"/>
      <c r="VC7" s="568"/>
      <c r="VD7" s="23"/>
    </row>
    <row r="8" spans="1:576"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565"/>
      <c r="NW8" s="565"/>
      <c r="NX8" s="9"/>
      <c r="NY8" s="12"/>
      <c r="NZ8" s="12"/>
      <c r="OA8" s="12"/>
      <c r="OB8" s="12"/>
      <c r="OC8" s="12"/>
      <c r="OD8" s="12"/>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36"/>
      <c r="PH8" s="136"/>
      <c r="PI8" s="12"/>
      <c r="PJ8" s="12"/>
      <c r="PK8" s="12"/>
      <c r="PL8" s="12"/>
      <c r="PM8" s="12"/>
      <c r="PN8" s="12"/>
      <c r="PO8" s="12"/>
      <c r="PP8" s="12"/>
      <c r="PQ8" s="12"/>
      <c r="PR8" s="12"/>
      <c r="PS8" s="12"/>
      <c r="PT8" s="12"/>
      <c r="PU8" s="12"/>
      <c r="PV8" s="12"/>
      <c r="PW8" s="12"/>
      <c r="PX8" s="12"/>
      <c r="PY8" s="12"/>
      <c r="PZ8" s="12"/>
      <c r="QA8" s="12"/>
      <c r="QB8" s="12"/>
      <c r="QC8" s="12"/>
      <c r="QD8" s="12"/>
      <c r="QE8" s="12"/>
      <c r="QF8" s="12"/>
      <c r="QG8" s="12"/>
      <c r="QH8" s="12"/>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9"/>
      <c r="VB8" s="569"/>
      <c r="VC8" s="568"/>
      <c r="VD8" s="23"/>
    </row>
    <row r="9" spans="1:576"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565"/>
      <c r="NW9" s="565"/>
      <c r="NX9" s="9"/>
      <c r="NY9" s="12"/>
      <c r="NZ9" s="12"/>
      <c r="OA9" s="12"/>
      <c r="OB9" s="12"/>
      <c r="OC9" s="12"/>
      <c r="OD9" s="12"/>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36"/>
      <c r="PH9" s="136"/>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9"/>
      <c r="VB9" s="569"/>
      <c r="VC9" s="568"/>
      <c r="VD9" s="23"/>
    </row>
    <row r="10" spans="1:576"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9"/>
      <c r="NY10" s="12"/>
      <c r="NZ10" s="12"/>
      <c r="OA10" s="12"/>
      <c r="OB10" s="12"/>
      <c r="OC10" s="12"/>
      <c r="OD10" s="12"/>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36"/>
      <c r="PH10" s="136"/>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12"/>
      <c r="QH10" s="12"/>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9"/>
      <c r="VB10" s="569"/>
      <c r="VC10" s="568"/>
      <c r="VD10" s="23"/>
    </row>
    <row r="11" spans="1:576"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565"/>
      <c r="NW11" s="565"/>
      <c r="NX11" s="9"/>
      <c r="NY11" s="12"/>
      <c r="NZ11" s="12"/>
      <c r="OA11" s="12"/>
      <c r="OB11" s="12"/>
      <c r="OC11" s="12"/>
      <c r="OD11" s="12"/>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36"/>
      <c r="PH11" s="136"/>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12"/>
      <c r="QH11" s="12"/>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9"/>
      <c r="VB11" s="569"/>
      <c r="VC11" s="568"/>
      <c r="VD11" s="23"/>
    </row>
    <row r="12" spans="1:576"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565"/>
      <c r="NW12" s="565"/>
      <c r="NX12" s="9"/>
      <c r="NY12" s="12"/>
      <c r="NZ12" s="12"/>
      <c r="OA12" s="12"/>
      <c r="OB12" s="12"/>
      <c r="OC12" s="12"/>
      <c r="OD12" s="12"/>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36"/>
      <c r="PH12" s="136"/>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9"/>
      <c r="VB12" s="569"/>
      <c r="VC12" s="568"/>
      <c r="VD12" s="23"/>
    </row>
    <row r="13" spans="1:576"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565"/>
      <c r="NW13" s="565"/>
      <c r="NX13" s="9"/>
      <c r="NY13" s="12"/>
      <c r="NZ13" s="12"/>
      <c r="OA13" s="12"/>
      <c r="OB13" s="12"/>
      <c r="OC13" s="12"/>
      <c r="OD13" s="12"/>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36"/>
      <c r="PH13" s="136"/>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12"/>
      <c r="QH13" s="12"/>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9"/>
      <c r="VB13" s="569"/>
      <c r="VC13" s="568"/>
      <c r="VD13" s="23"/>
    </row>
    <row r="14" spans="1:576"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565"/>
      <c r="NW14" s="565"/>
      <c r="NX14" s="9"/>
      <c r="NY14" s="12"/>
      <c r="NZ14" s="12"/>
      <c r="OA14" s="12"/>
      <c r="OB14" s="12"/>
      <c r="OC14" s="12"/>
      <c r="OD14" s="12"/>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36"/>
      <c r="PH14" s="136"/>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12"/>
      <c r="QH14" s="12"/>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9"/>
      <c r="VB14" s="569"/>
      <c r="VC14" s="568"/>
      <c r="VD14" s="23"/>
    </row>
    <row r="15" spans="1:576"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4"/>
      <c r="NO15" s="14"/>
      <c r="NP15" s="12">
        <v>1</v>
      </c>
      <c r="NQ15" s="12">
        <v>2</v>
      </c>
      <c r="NR15" s="12">
        <v>3</v>
      </c>
      <c r="NS15" s="12">
        <v>4</v>
      </c>
      <c r="NT15" s="12">
        <v>5</v>
      </c>
      <c r="NU15" s="12">
        <v>6</v>
      </c>
      <c r="NV15" s="12">
        <v>7</v>
      </c>
      <c r="NW15" s="12">
        <v>8</v>
      </c>
      <c r="NX15" s="14"/>
      <c r="NY15" s="12">
        <v>1</v>
      </c>
      <c r="NZ15" s="12">
        <v>2</v>
      </c>
      <c r="OA15" s="12">
        <v>4</v>
      </c>
      <c r="OB15" s="12">
        <v>5</v>
      </c>
      <c r="OC15" s="12">
        <v>6</v>
      </c>
      <c r="OD15" s="12">
        <v>7</v>
      </c>
      <c r="OE15" s="136">
        <f ca="1">OFFSET(OE15,0,-6)</f>
        <v>1</v>
      </c>
      <c r="OF15" s="136">
        <f t="shared" ref="OF15:PH15" ca="1" si="25">OFFSET(OF15,0,-6)</f>
        <v>2</v>
      </c>
      <c r="OG15" s="136">
        <f t="shared" ca="1" si="25"/>
        <v>4</v>
      </c>
      <c r="OH15" s="136">
        <f t="shared" ca="1" si="25"/>
        <v>5</v>
      </c>
      <c r="OI15" s="136">
        <f t="shared" ca="1" si="25"/>
        <v>6</v>
      </c>
      <c r="OJ15" s="136">
        <f t="shared" ca="1" si="25"/>
        <v>7</v>
      </c>
      <c r="OK15" s="136">
        <f t="shared" ca="1" si="25"/>
        <v>1</v>
      </c>
      <c r="OL15" s="136">
        <f t="shared" ca="1" si="25"/>
        <v>2</v>
      </c>
      <c r="OM15" s="136">
        <f t="shared" ca="1" si="25"/>
        <v>4</v>
      </c>
      <c r="ON15" s="136">
        <f t="shared" ca="1" si="25"/>
        <v>5</v>
      </c>
      <c r="OO15" s="136">
        <f t="shared" ca="1" si="25"/>
        <v>6</v>
      </c>
      <c r="OP15" s="136">
        <f t="shared" ca="1" si="25"/>
        <v>7</v>
      </c>
      <c r="OQ15" s="136">
        <f t="shared" ca="1" si="25"/>
        <v>1</v>
      </c>
      <c r="OR15" s="136">
        <f t="shared" ca="1" si="25"/>
        <v>2</v>
      </c>
      <c r="OS15" s="136">
        <f t="shared" ca="1" si="25"/>
        <v>4</v>
      </c>
      <c r="OT15" s="136">
        <f t="shared" ca="1" si="25"/>
        <v>5</v>
      </c>
      <c r="OU15" s="136">
        <f t="shared" ca="1" si="25"/>
        <v>6</v>
      </c>
      <c r="OV15" s="136">
        <f t="shared" ca="1" si="25"/>
        <v>7</v>
      </c>
      <c r="OW15" s="136">
        <f t="shared" ca="1" si="25"/>
        <v>1</v>
      </c>
      <c r="OX15" s="136">
        <f t="shared" ca="1" si="25"/>
        <v>2</v>
      </c>
      <c r="OY15" s="136">
        <f t="shared" ca="1" si="25"/>
        <v>4</v>
      </c>
      <c r="OZ15" s="136">
        <f t="shared" ca="1" si="25"/>
        <v>5</v>
      </c>
      <c r="PA15" s="136">
        <f t="shared" ca="1" si="25"/>
        <v>6</v>
      </c>
      <c r="PB15" s="136">
        <f t="shared" ca="1" si="25"/>
        <v>7</v>
      </c>
      <c r="PC15" s="136">
        <f t="shared" ca="1" si="25"/>
        <v>1</v>
      </c>
      <c r="PD15" s="136">
        <f t="shared" ca="1" si="25"/>
        <v>2</v>
      </c>
      <c r="PE15" s="136">
        <f t="shared" ca="1" si="25"/>
        <v>4</v>
      </c>
      <c r="PF15" s="136">
        <f t="shared" ca="1" si="25"/>
        <v>5</v>
      </c>
      <c r="PG15" s="136">
        <f t="shared" ca="1" si="25"/>
        <v>6</v>
      </c>
      <c r="PH15" s="136">
        <f t="shared" ca="1" si="25"/>
        <v>7</v>
      </c>
      <c r="PI15" s="12">
        <v>8</v>
      </c>
      <c r="PJ15" s="12">
        <f t="shared" ref="PJ15:PS15" si="26">PI15+1</f>
        <v>9</v>
      </c>
      <c r="PK15" s="12">
        <f t="shared" si="26"/>
        <v>10</v>
      </c>
      <c r="PL15" s="12">
        <f t="shared" si="26"/>
        <v>11</v>
      </c>
      <c r="PM15" s="12">
        <f t="shared" si="26"/>
        <v>12</v>
      </c>
      <c r="PN15" s="12">
        <f t="shared" si="26"/>
        <v>13</v>
      </c>
      <c r="PO15" s="12">
        <f t="shared" si="26"/>
        <v>14</v>
      </c>
      <c r="PP15" s="12">
        <f t="shared" si="26"/>
        <v>15</v>
      </c>
      <c r="PQ15" s="12">
        <f t="shared" si="26"/>
        <v>16</v>
      </c>
      <c r="PR15" s="12">
        <f t="shared" si="26"/>
        <v>17</v>
      </c>
      <c r="PS15" s="12">
        <f t="shared" si="26"/>
        <v>18</v>
      </c>
      <c r="PT15" s="12">
        <f t="shared" ref="PT15:QB15" si="27">PS15+1</f>
        <v>19</v>
      </c>
      <c r="PU15" s="12">
        <f t="shared" si="27"/>
        <v>20</v>
      </c>
      <c r="PV15" s="12">
        <f t="shared" si="27"/>
        <v>21</v>
      </c>
      <c r="PW15" s="12">
        <f t="shared" si="27"/>
        <v>22</v>
      </c>
      <c r="PX15" s="12">
        <f t="shared" si="27"/>
        <v>23</v>
      </c>
      <c r="PY15" s="12">
        <f t="shared" si="27"/>
        <v>24</v>
      </c>
      <c r="PZ15" s="12">
        <f t="shared" si="27"/>
        <v>25</v>
      </c>
      <c r="QA15" s="12">
        <f t="shared" si="27"/>
        <v>26</v>
      </c>
      <c r="QB15" s="12">
        <f t="shared" si="27"/>
        <v>27</v>
      </c>
      <c r="QC15" s="12">
        <f t="shared" ref="QC15" si="28">QB15+1</f>
        <v>28</v>
      </c>
      <c r="QD15" s="12">
        <f t="shared" ref="QD15" si="29">QC15+1</f>
        <v>29</v>
      </c>
      <c r="QE15" s="12">
        <f t="shared" ref="QE15" si="30">QD15+1</f>
        <v>30</v>
      </c>
      <c r="QF15" s="12">
        <f t="shared" ref="QF15:QH15" si="31">QE15+1</f>
        <v>31</v>
      </c>
      <c r="QG15" s="12">
        <f t="shared" si="31"/>
        <v>32</v>
      </c>
      <c r="QH15" s="12">
        <f t="shared" si="31"/>
        <v>33</v>
      </c>
      <c r="QI15" s="145">
        <f>NY15</f>
        <v>1</v>
      </c>
      <c r="QJ15" s="145">
        <f t="shared" ref="QJ15:SU15" si="32">NZ15</f>
        <v>2</v>
      </c>
      <c r="QK15" s="145">
        <f t="shared" si="32"/>
        <v>4</v>
      </c>
      <c r="QL15" s="145">
        <f t="shared" si="32"/>
        <v>5</v>
      </c>
      <c r="QM15" s="145">
        <f t="shared" si="32"/>
        <v>6</v>
      </c>
      <c r="QN15" s="145">
        <f t="shared" si="32"/>
        <v>7</v>
      </c>
      <c r="QO15" s="145">
        <f t="shared" ca="1" si="32"/>
        <v>1</v>
      </c>
      <c r="QP15" s="145">
        <f t="shared" ca="1" si="32"/>
        <v>2</v>
      </c>
      <c r="QQ15" s="145">
        <f t="shared" ca="1" si="32"/>
        <v>4</v>
      </c>
      <c r="QR15" s="145">
        <f t="shared" ca="1" si="32"/>
        <v>5</v>
      </c>
      <c r="QS15" s="145">
        <f t="shared" ca="1" si="32"/>
        <v>6</v>
      </c>
      <c r="QT15" s="145">
        <f t="shared" ca="1" si="32"/>
        <v>7</v>
      </c>
      <c r="QU15" s="145">
        <f t="shared" ca="1" si="32"/>
        <v>1</v>
      </c>
      <c r="QV15" s="145">
        <f t="shared" ca="1" si="32"/>
        <v>2</v>
      </c>
      <c r="QW15" s="145">
        <f t="shared" ca="1" si="32"/>
        <v>4</v>
      </c>
      <c r="QX15" s="145">
        <f t="shared" ca="1" si="32"/>
        <v>5</v>
      </c>
      <c r="QY15" s="145">
        <f t="shared" ca="1" si="32"/>
        <v>6</v>
      </c>
      <c r="QZ15" s="145">
        <f t="shared" ca="1" si="32"/>
        <v>7</v>
      </c>
      <c r="RA15" s="145">
        <f t="shared" ca="1" si="32"/>
        <v>1</v>
      </c>
      <c r="RB15" s="145">
        <f t="shared" ca="1" si="32"/>
        <v>2</v>
      </c>
      <c r="RC15" s="145">
        <f t="shared" ca="1" si="32"/>
        <v>4</v>
      </c>
      <c r="RD15" s="145">
        <f t="shared" ca="1" si="32"/>
        <v>5</v>
      </c>
      <c r="RE15" s="145">
        <f t="shared" ca="1" si="32"/>
        <v>6</v>
      </c>
      <c r="RF15" s="145">
        <f t="shared" ca="1" si="32"/>
        <v>7</v>
      </c>
      <c r="RG15" s="145">
        <f t="shared" ca="1" si="32"/>
        <v>1</v>
      </c>
      <c r="RH15" s="145">
        <f t="shared" ca="1" si="32"/>
        <v>2</v>
      </c>
      <c r="RI15" s="145">
        <f t="shared" ca="1" si="32"/>
        <v>4</v>
      </c>
      <c r="RJ15" s="145">
        <f t="shared" ca="1" si="32"/>
        <v>5</v>
      </c>
      <c r="RK15" s="145">
        <f t="shared" ca="1" si="32"/>
        <v>6</v>
      </c>
      <c r="RL15" s="145">
        <f t="shared" ca="1" si="32"/>
        <v>7</v>
      </c>
      <c r="RM15" s="145">
        <f t="shared" ca="1" si="32"/>
        <v>1</v>
      </c>
      <c r="RN15" s="145">
        <f t="shared" ca="1" si="32"/>
        <v>2</v>
      </c>
      <c r="RO15" s="145">
        <f t="shared" ca="1" si="32"/>
        <v>4</v>
      </c>
      <c r="RP15" s="145">
        <f t="shared" ca="1" si="32"/>
        <v>5</v>
      </c>
      <c r="RQ15" s="145">
        <f t="shared" ca="1" si="32"/>
        <v>6</v>
      </c>
      <c r="RR15" s="145">
        <f t="shared" ca="1" si="32"/>
        <v>7</v>
      </c>
      <c r="RS15" s="145">
        <f t="shared" si="32"/>
        <v>8</v>
      </c>
      <c r="RT15" s="145">
        <f t="shared" si="32"/>
        <v>9</v>
      </c>
      <c r="RU15" s="145">
        <f t="shared" si="32"/>
        <v>10</v>
      </c>
      <c r="RV15" s="145">
        <f t="shared" si="32"/>
        <v>11</v>
      </c>
      <c r="RW15" s="145">
        <f t="shared" si="32"/>
        <v>12</v>
      </c>
      <c r="RX15" s="145">
        <f t="shared" si="32"/>
        <v>13</v>
      </c>
      <c r="RY15" s="145">
        <f t="shared" si="32"/>
        <v>14</v>
      </c>
      <c r="RZ15" s="145">
        <f t="shared" si="32"/>
        <v>15</v>
      </c>
      <c r="SA15" s="145">
        <f t="shared" si="32"/>
        <v>16</v>
      </c>
      <c r="SB15" s="145">
        <f t="shared" si="32"/>
        <v>17</v>
      </c>
      <c r="SC15" s="145">
        <f t="shared" si="32"/>
        <v>18</v>
      </c>
      <c r="SD15" s="145">
        <f t="shared" si="32"/>
        <v>19</v>
      </c>
      <c r="SE15" s="145">
        <f t="shared" si="32"/>
        <v>20</v>
      </c>
      <c r="SF15" s="145">
        <f t="shared" si="32"/>
        <v>21</v>
      </c>
      <c r="SG15" s="145">
        <f t="shared" si="32"/>
        <v>22</v>
      </c>
      <c r="SH15" s="145">
        <f t="shared" si="32"/>
        <v>23</v>
      </c>
      <c r="SI15" s="145">
        <f t="shared" si="32"/>
        <v>24</v>
      </c>
      <c r="SJ15" s="145">
        <f t="shared" si="32"/>
        <v>25</v>
      </c>
      <c r="SK15" s="145">
        <f t="shared" si="32"/>
        <v>26</v>
      </c>
      <c r="SL15" s="145">
        <f t="shared" si="32"/>
        <v>27</v>
      </c>
      <c r="SM15" s="145">
        <f t="shared" si="32"/>
        <v>28</v>
      </c>
      <c r="SN15" s="145">
        <f t="shared" si="32"/>
        <v>29</v>
      </c>
      <c r="SO15" s="145">
        <f t="shared" si="32"/>
        <v>30</v>
      </c>
      <c r="SP15" s="145">
        <f t="shared" si="32"/>
        <v>31</v>
      </c>
      <c r="SQ15" s="145">
        <f t="shared" si="32"/>
        <v>32</v>
      </c>
      <c r="SR15" s="145">
        <f t="shared" si="32"/>
        <v>33</v>
      </c>
      <c r="SS15" s="145">
        <f t="shared" si="32"/>
        <v>1</v>
      </c>
      <c r="ST15" s="145">
        <f t="shared" si="32"/>
        <v>2</v>
      </c>
      <c r="SU15" s="145">
        <f t="shared" si="32"/>
        <v>4</v>
      </c>
      <c r="SV15" s="145">
        <f t="shared" ref="SV15:VB15" si="33">QL15</f>
        <v>5</v>
      </c>
      <c r="SW15" s="145">
        <f t="shared" si="33"/>
        <v>6</v>
      </c>
      <c r="SX15" s="145">
        <f t="shared" si="33"/>
        <v>7</v>
      </c>
      <c r="SY15" s="145">
        <f t="shared" ca="1" si="33"/>
        <v>1</v>
      </c>
      <c r="SZ15" s="145">
        <f t="shared" ca="1" si="33"/>
        <v>2</v>
      </c>
      <c r="TA15" s="145">
        <f t="shared" ca="1" si="33"/>
        <v>4</v>
      </c>
      <c r="TB15" s="145">
        <f t="shared" ca="1" si="33"/>
        <v>5</v>
      </c>
      <c r="TC15" s="145">
        <f t="shared" ca="1" si="33"/>
        <v>6</v>
      </c>
      <c r="TD15" s="145">
        <f t="shared" ca="1" si="33"/>
        <v>7</v>
      </c>
      <c r="TE15" s="145">
        <f t="shared" ca="1" si="33"/>
        <v>1</v>
      </c>
      <c r="TF15" s="145">
        <f t="shared" ca="1" si="33"/>
        <v>2</v>
      </c>
      <c r="TG15" s="145">
        <f t="shared" ca="1" si="33"/>
        <v>4</v>
      </c>
      <c r="TH15" s="145">
        <f t="shared" ca="1" si="33"/>
        <v>5</v>
      </c>
      <c r="TI15" s="145">
        <f t="shared" ca="1" si="33"/>
        <v>6</v>
      </c>
      <c r="TJ15" s="145">
        <f t="shared" ca="1" si="33"/>
        <v>7</v>
      </c>
      <c r="TK15" s="145">
        <f t="shared" ca="1" si="33"/>
        <v>1</v>
      </c>
      <c r="TL15" s="145">
        <f t="shared" ca="1" si="33"/>
        <v>2</v>
      </c>
      <c r="TM15" s="145">
        <f t="shared" ca="1" si="33"/>
        <v>4</v>
      </c>
      <c r="TN15" s="145">
        <f t="shared" ca="1" si="33"/>
        <v>5</v>
      </c>
      <c r="TO15" s="145">
        <f t="shared" ca="1" si="33"/>
        <v>6</v>
      </c>
      <c r="TP15" s="145">
        <f t="shared" ca="1" si="33"/>
        <v>7</v>
      </c>
      <c r="TQ15" s="145">
        <f t="shared" ca="1" si="33"/>
        <v>1</v>
      </c>
      <c r="TR15" s="145">
        <f t="shared" ca="1" si="33"/>
        <v>2</v>
      </c>
      <c r="TS15" s="145">
        <f t="shared" ca="1" si="33"/>
        <v>4</v>
      </c>
      <c r="TT15" s="145">
        <f t="shared" ca="1" si="33"/>
        <v>5</v>
      </c>
      <c r="TU15" s="145">
        <f t="shared" ca="1" si="33"/>
        <v>6</v>
      </c>
      <c r="TV15" s="145">
        <f t="shared" ca="1" si="33"/>
        <v>7</v>
      </c>
      <c r="TW15" s="145">
        <f t="shared" ca="1" si="33"/>
        <v>1</v>
      </c>
      <c r="TX15" s="145">
        <f t="shared" ca="1" si="33"/>
        <v>2</v>
      </c>
      <c r="TY15" s="145">
        <f t="shared" ca="1" si="33"/>
        <v>4</v>
      </c>
      <c r="TZ15" s="145">
        <f t="shared" ca="1" si="33"/>
        <v>5</v>
      </c>
      <c r="UA15" s="145">
        <f t="shared" ca="1" si="33"/>
        <v>6</v>
      </c>
      <c r="UB15" s="145">
        <f t="shared" ca="1" si="33"/>
        <v>7</v>
      </c>
      <c r="UC15" s="145">
        <f t="shared" si="33"/>
        <v>8</v>
      </c>
      <c r="UD15" s="145">
        <f t="shared" si="33"/>
        <v>9</v>
      </c>
      <c r="UE15" s="145">
        <f t="shared" si="33"/>
        <v>10</v>
      </c>
      <c r="UF15" s="145">
        <f t="shared" si="33"/>
        <v>11</v>
      </c>
      <c r="UG15" s="145">
        <f t="shared" si="33"/>
        <v>12</v>
      </c>
      <c r="UH15" s="145">
        <f t="shared" si="33"/>
        <v>13</v>
      </c>
      <c r="UI15" s="145">
        <f t="shared" si="33"/>
        <v>14</v>
      </c>
      <c r="UJ15" s="145">
        <f t="shared" si="33"/>
        <v>15</v>
      </c>
      <c r="UK15" s="145">
        <f t="shared" si="33"/>
        <v>16</v>
      </c>
      <c r="UL15" s="145">
        <f t="shared" si="33"/>
        <v>17</v>
      </c>
      <c r="UM15" s="145">
        <f t="shared" si="33"/>
        <v>18</v>
      </c>
      <c r="UN15" s="145">
        <f t="shared" si="33"/>
        <v>19</v>
      </c>
      <c r="UO15" s="145">
        <f t="shared" si="33"/>
        <v>20</v>
      </c>
      <c r="UP15" s="145">
        <f t="shared" si="33"/>
        <v>21</v>
      </c>
      <c r="UQ15" s="145">
        <f t="shared" si="33"/>
        <v>22</v>
      </c>
      <c r="UR15" s="145">
        <f t="shared" si="33"/>
        <v>23</v>
      </c>
      <c r="US15" s="145">
        <f t="shared" si="33"/>
        <v>24</v>
      </c>
      <c r="UT15" s="145">
        <f t="shared" si="33"/>
        <v>25</v>
      </c>
      <c r="UU15" s="145">
        <f t="shared" si="33"/>
        <v>26</v>
      </c>
      <c r="UV15" s="145">
        <f t="shared" si="33"/>
        <v>27</v>
      </c>
      <c r="UW15" s="145">
        <f t="shared" si="33"/>
        <v>28</v>
      </c>
      <c r="UX15" s="145">
        <f t="shared" si="33"/>
        <v>29</v>
      </c>
      <c r="UY15" s="145">
        <f t="shared" si="33"/>
        <v>30</v>
      </c>
      <c r="UZ15" s="145">
        <f t="shared" si="33"/>
        <v>31</v>
      </c>
      <c r="VA15" s="145">
        <f t="shared" si="33"/>
        <v>32</v>
      </c>
      <c r="VB15" s="145">
        <f t="shared" si="33"/>
        <v>33</v>
      </c>
      <c r="VC15" s="14"/>
      <c r="VD15" s="23">
        <v>0</v>
      </c>
    </row>
    <row r="16" spans="1:576"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14"/>
      <c r="NW16" s="14"/>
      <c r="NX16" s="9"/>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14"/>
      <c r="VC16" s="14"/>
      <c r="VD16" s="23">
        <v>0</v>
      </c>
    </row>
    <row r="17" spans="1:576"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14"/>
      <c r="NW17" s="14"/>
      <c r="NX17" s="9"/>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14"/>
      <c r="VC17" s="14"/>
      <c r="VD17" s="23">
        <v>0</v>
      </c>
    </row>
    <row r="18" spans="1:576"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14"/>
      <c r="NW18" s="14"/>
      <c r="NX18" s="9"/>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14"/>
      <c r="VC18" s="14"/>
      <c r="VD18" s="23">
        <v>0</v>
      </c>
    </row>
    <row r="19" spans="1:576"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14"/>
      <c r="NW19" s="14"/>
      <c r="NX19" s="9"/>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2">
        <v>1</v>
      </c>
      <c r="QH19" s="12">
        <v>1</v>
      </c>
      <c r="QI19" s="144">
        <f>NY19+1</f>
        <v>2</v>
      </c>
      <c r="QJ19" s="144">
        <f t="shared" ref="QJ19:SU19" si="43">NZ19+1</f>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2</v>
      </c>
      <c r="SR19" s="144">
        <f t="shared" si="43"/>
        <v>2</v>
      </c>
      <c r="SS19" s="144">
        <f t="shared" si="43"/>
        <v>3</v>
      </c>
      <c r="ST19" s="144">
        <f t="shared" si="43"/>
        <v>3</v>
      </c>
      <c r="SU19" s="144">
        <f t="shared" si="43"/>
        <v>3</v>
      </c>
      <c r="SV19" s="144">
        <f t="shared" ref="SV19:VB19" si="44">QL19+1</f>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4">
        <f t="shared" si="44"/>
        <v>3</v>
      </c>
      <c r="VB19" s="144">
        <f t="shared" si="44"/>
        <v>3</v>
      </c>
      <c r="VC19" s="14"/>
      <c r="VD19" s="23">
        <v>0</v>
      </c>
    </row>
    <row r="20" spans="1:576" hidden="1" outlineLevel="1">
      <c r="A20" s="21"/>
      <c r="B20" s="21"/>
      <c r="C20" s="14"/>
      <c r="D20" s="14"/>
      <c r="E20" t="b">
        <v>0</v>
      </c>
      <c r="G20" s="29" t="s">
        <v>1748</v>
      </c>
      <c r="AS20" s="553" t="s">
        <v>1748</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14"/>
      <c r="NW20" s="14"/>
      <c r="NX20" s="9"/>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2"/>
      <c r="QH20" s="12"/>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4"/>
      <c r="VB20" s="144"/>
      <c r="VC20" s="14"/>
      <c r="VD20" s="23">
        <v>0</v>
      </c>
    </row>
    <row r="21" spans="1:576"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1"/>
      <c r="NW21" s="511"/>
      <c r="NX21" s="513"/>
      <c r="NY21" s="12">
        <v>1</v>
      </c>
      <c r="NZ21" s="12">
        <v>1</v>
      </c>
      <c r="OA21" s="12">
        <v>1</v>
      </c>
      <c r="OB21" s="12">
        <v>1</v>
      </c>
      <c r="OC21" s="12">
        <v>1</v>
      </c>
      <c r="OD21" s="12">
        <v>1</v>
      </c>
      <c r="OE21" s="136">
        <f ca="1">OFFSET(OE21,0,-6)+1</f>
        <v>2</v>
      </c>
      <c r="OF21" s="136">
        <f t="shared" ref="OF21:PH21" ca="1" si="51">OFFSET(OF21,0,-6)+1</f>
        <v>2</v>
      </c>
      <c r="OG21" s="136">
        <f t="shared" ca="1" si="51"/>
        <v>2</v>
      </c>
      <c r="OH21" s="136">
        <f t="shared" ca="1" si="51"/>
        <v>2</v>
      </c>
      <c r="OI21" s="136">
        <f t="shared" ca="1" si="51"/>
        <v>2</v>
      </c>
      <c r="OJ21" s="136">
        <f t="shared" ca="1" si="51"/>
        <v>2</v>
      </c>
      <c r="OK21" s="136">
        <f t="shared" ca="1" si="51"/>
        <v>3</v>
      </c>
      <c r="OL21" s="136">
        <f t="shared" ca="1" si="51"/>
        <v>3</v>
      </c>
      <c r="OM21" s="136">
        <f t="shared" ca="1" si="51"/>
        <v>3</v>
      </c>
      <c r="ON21" s="136">
        <f t="shared" ca="1" si="51"/>
        <v>3</v>
      </c>
      <c r="OO21" s="136">
        <f t="shared" ca="1" si="51"/>
        <v>3</v>
      </c>
      <c r="OP21" s="136">
        <f t="shared" ca="1" si="51"/>
        <v>3</v>
      </c>
      <c r="OQ21" s="136">
        <f t="shared" ca="1" si="51"/>
        <v>4</v>
      </c>
      <c r="OR21" s="136">
        <f t="shared" ca="1" si="51"/>
        <v>4</v>
      </c>
      <c r="OS21" s="136">
        <f t="shared" ca="1" si="51"/>
        <v>4</v>
      </c>
      <c r="OT21" s="136">
        <f t="shared" ca="1" si="51"/>
        <v>4</v>
      </c>
      <c r="OU21" s="136">
        <f t="shared" ca="1" si="51"/>
        <v>4</v>
      </c>
      <c r="OV21" s="136">
        <f t="shared" ca="1" si="51"/>
        <v>4</v>
      </c>
      <c r="OW21" s="136">
        <f t="shared" ca="1" si="51"/>
        <v>5</v>
      </c>
      <c r="OX21" s="136">
        <f t="shared" ca="1" si="51"/>
        <v>5</v>
      </c>
      <c r="OY21" s="136">
        <f t="shared" ca="1" si="51"/>
        <v>5</v>
      </c>
      <c r="OZ21" s="136">
        <f t="shared" ca="1" si="51"/>
        <v>5</v>
      </c>
      <c r="PA21" s="136">
        <f t="shared" ca="1" si="51"/>
        <v>5</v>
      </c>
      <c r="PB21" s="136">
        <f t="shared" ca="1" si="51"/>
        <v>5</v>
      </c>
      <c r="PC21" s="136">
        <f t="shared" ca="1" si="51"/>
        <v>6</v>
      </c>
      <c r="PD21" s="136">
        <f t="shared" ca="1" si="51"/>
        <v>6</v>
      </c>
      <c r="PE21" s="136">
        <f t="shared" ca="1" si="51"/>
        <v>6</v>
      </c>
      <c r="PF21" s="136">
        <f t="shared" ca="1" si="51"/>
        <v>6</v>
      </c>
      <c r="PG21" s="136">
        <f t="shared" ca="1" si="51"/>
        <v>6</v>
      </c>
      <c r="PH21" s="136">
        <f t="shared" ca="1" si="51"/>
        <v>6</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2">
        <v>1</v>
      </c>
      <c r="QH21" s="12">
        <v>1</v>
      </c>
      <c r="QI21" s="145">
        <f>NY21</f>
        <v>1</v>
      </c>
      <c r="QJ21" s="145">
        <f t="shared" ref="QJ21:SU21" si="52">NZ21</f>
        <v>1</v>
      </c>
      <c r="QK21" s="145">
        <f t="shared" si="52"/>
        <v>1</v>
      </c>
      <c r="QL21" s="145">
        <f t="shared" si="52"/>
        <v>1</v>
      </c>
      <c r="QM21" s="145">
        <f t="shared" si="52"/>
        <v>1</v>
      </c>
      <c r="QN21" s="145">
        <f t="shared" si="52"/>
        <v>1</v>
      </c>
      <c r="QO21" s="145">
        <f t="shared" ca="1" si="52"/>
        <v>2</v>
      </c>
      <c r="QP21" s="145">
        <f t="shared" ca="1" si="52"/>
        <v>2</v>
      </c>
      <c r="QQ21" s="145">
        <f t="shared" ca="1" si="52"/>
        <v>2</v>
      </c>
      <c r="QR21" s="145">
        <f t="shared" ca="1" si="52"/>
        <v>2</v>
      </c>
      <c r="QS21" s="145">
        <f t="shared" ca="1" si="52"/>
        <v>2</v>
      </c>
      <c r="QT21" s="145">
        <f t="shared" ca="1" si="52"/>
        <v>2</v>
      </c>
      <c r="QU21" s="145">
        <f t="shared" ca="1" si="52"/>
        <v>3</v>
      </c>
      <c r="QV21" s="145">
        <f t="shared" ca="1" si="52"/>
        <v>3</v>
      </c>
      <c r="QW21" s="145">
        <f t="shared" ca="1" si="52"/>
        <v>3</v>
      </c>
      <c r="QX21" s="145">
        <f t="shared" ca="1" si="52"/>
        <v>3</v>
      </c>
      <c r="QY21" s="145">
        <f t="shared" ca="1" si="52"/>
        <v>3</v>
      </c>
      <c r="QZ21" s="145">
        <f t="shared" ca="1" si="52"/>
        <v>3</v>
      </c>
      <c r="RA21" s="145">
        <f t="shared" ca="1" si="52"/>
        <v>4</v>
      </c>
      <c r="RB21" s="145">
        <f t="shared" ca="1" si="52"/>
        <v>4</v>
      </c>
      <c r="RC21" s="145">
        <f t="shared" ca="1" si="52"/>
        <v>4</v>
      </c>
      <c r="RD21" s="145">
        <f t="shared" ca="1" si="52"/>
        <v>4</v>
      </c>
      <c r="RE21" s="145">
        <f t="shared" ca="1" si="52"/>
        <v>4</v>
      </c>
      <c r="RF21" s="145">
        <f t="shared" ca="1" si="52"/>
        <v>4</v>
      </c>
      <c r="RG21" s="145">
        <f t="shared" ca="1" si="52"/>
        <v>5</v>
      </c>
      <c r="RH21" s="145">
        <f t="shared" ca="1" si="52"/>
        <v>5</v>
      </c>
      <c r="RI21" s="145">
        <f t="shared" ca="1" si="52"/>
        <v>5</v>
      </c>
      <c r="RJ21" s="145">
        <f t="shared" ca="1" si="52"/>
        <v>5</v>
      </c>
      <c r="RK21" s="145">
        <f t="shared" ca="1" si="52"/>
        <v>5</v>
      </c>
      <c r="RL21" s="145">
        <f t="shared" ca="1" si="52"/>
        <v>5</v>
      </c>
      <c r="RM21" s="145">
        <f t="shared" ca="1" si="52"/>
        <v>6</v>
      </c>
      <c r="RN21" s="145">
        <f t="shared" ca="1" si="52"/>
        <v>6</v>
      </c>
      <c r="RO21" s="145">
        <f t="shared" ca="1" si="52"/>
        <v>6</v>
      </c>
      <c r="RP21" s="145">
        <f t="shared" ca="1" si="52"/>
        <v>6</v>
      </c>
      <c r="RQ21" s="145">
        <f t="shared" ca="1" si="52"/>
        <v>6</v>
      </c>
      <c r="RR21" s="145">
        <f t="shared" ca="1" si="52"/>
        <v>6</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si="52"/>
        <v>1</v>
      </c>
      <c r="SU21" s="145">
        <f t="shared" si="52"/>
        <v>1</v>
      </c>
      <c r="SV21" s="145">
        <f t="shared" ref="SV21:VB21" si="53">QL21</f>
        <v>1</v>
      </c>
      <c r="SW21" s="145">
        <f t="shared" si="53"/>
        <v>1</v>
      </c>
      <c r="SX21" s="145">
        <f t="shared" si="53"/>
        <v>1</v>
      </c>
      <c r="SY21" s="145">
        <f t="shared" ca="1" si="53"/>
        <v>2</v>
      </c>
      <c r="SZ21" s="145">
        <f t="shared" ca="1" si="53"/>
        <v>2</v>
      </c>
      <c r="TA21" s="145">
        <f t="shared" ca="1" si="53"/>
        <v>2</v>
      </c>
      <c r="TB21" s="145">
        <f t="shared" ca="1" si="53"/>
        <v>2</v>
      </c>
      <c r="TC21" s="145">
        <f t="shared" ca="1" si="53"/>
        <v>2</v>
      </c>
      <c r="TD21" s="145">
        <f t="shared" ca="1" si="53"/>
        <v>2</v>
      </c>
      <c r="TE21" s="145">
        <f t="shared" ca="1" si="53"/>
        <v>3</v>
      </c>
      <c r="TF21" s="145">
        <f t="shared" ca="1" si="53"/>
        <v>3</v>
      </c>
      <c r="TG21" s="145">
        <f t="shared" ca="1" si="53"/>
        <v>3</v>
      </c>
      <c r="TH21" s="145">
        <f t="shared" ca="1" si="53"/>
        <v>3</v>
      </c>
      <c r="TI21" s="145">
        <f t="shared" ca="1" si="53"/>
        <v>3</v>
      </c>
      <c r="TJ21" s="145">
        <f t="shared" ca="1" si="53"/>
        <v>3</v>
      </c>
      <c r="TK21" s="145">
        <f t="shared" ca="1" si="53"/>
        <v>4</v>
      </c>
      <c r="TL21" s="145">
        <f t="shared" ca="1" si="53"/>
        <v>4</v>
      </c>
      <c r="TM21" s="145">
        <f t="shared" ca="1" si="53"/>
        <v>4</v>
      </c>
      <c r="TN21" s="145">
        <f t="shared" ca="1" si="53"/>
        <v>4</v>
      </c>
      <c r="TO21" s="145">
        <f t="shared" ca="1" si="53"/>
        <v>4</v>
      </c>
      <c r="TP21" s="145">
        <f t="shared" ca="1" si="53"/>
        <v>4</v>
      </c>
      <c r="TQ21" s="145">
        <f t="shared" ca="1" si="53"/>
        <v>5</v>
      </c>
      <c r="TR21" s="145">
        <f t="shared" ca="1" si="53"/>
        <v>5</v>
      </c>
      <c r="TS21" s="145">
        <f t="shared" ca="1" si="53"/>
        <v>5</v>
      </c>
      <c r="TT21" s="145">
        <f t="shared" ca="1" si="53"/>
        <v>5</v>
      </c>
      <c r="TU21" s="145">
        <f t="shared" ca="1" si="53"/>
        <v>5</v>
      </c>
      <c r="TV21" s="145">
        <f t="shared" ca="1" si="53"/>
        <v>5</v>
      </c>
      <c r="TW21" s="145">
        <f t="shared" ca="1" si="53"/>
        <v>6</v>
      </c>
      <c r="TX21" s="145">
        <f t="shared" ca="1" si="53"/>
        <v>6</v>
      </c>
      <c r="TY21" s="145">
        <f t="shared" ca="1" si="53"/>
        <v>6</v>
      </c>
      <c r="TZ21" s="145">
        <f t="shared" ca="1" si="53"/>
        <v>6</v>
      </c>
      <c r="UA21" s="145">
        <f t="shared" ca="1" si="53"/>
        <v>6</v>
      </c>
      <c r="UB21" s="145">
        <f t="shared" ca="1" si="53"/>
        <v>6</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145">
        <f t="shared" si="53"/>
        <v>1</v>
      </c>
      <c r="VB21" s="145">
        <f t="shared" si="53"/>
        <v>1</v>
      </c>
      <c r="VC21" s="511"/>
      <c r="VD21" s="515">
        <v>0</v>
      </c>
    </row>
    <row r="22" spans="1:576">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W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t="str">
        <f t="shared" si="69"/>
        <v>-</v>
      </c>
      <c r="NN22" s="11" t="str">
        <f t="shared" si="69"/>
        <v>-</v>
      </c>
      <c r="NO22" s="11">
        <f t="shared" si="69"/>
        <v>1</v>
      </c>
      <c r="NP22" s="11">
        <f t="shared" si="69"/>
        <v>1</v>
      </c>
      <c r="NQ22" s="11">
        <f t="shared" si="69"/>
        <v>1</v>
      </c>
      <c r="NR22" s="11">
        <f t="shared" si="69"/>
        <v>1</v>
      </c>
      <c r="NS22" s="11">
        <f t="shared" si="69"/>
        <v>1</v>
      </c>
      <c r="NT22" s="11">
        <f t="shared" si="69"/>
        <v>1</v>
      </c>
      <c r="NU22" s="11">
        <f t="shared" si="69"/>
        <v>1</v>
      </c>
      <c r="NV22" s="11">
        <f t="shared" si="69"/>
        <v>1</v>
      </c>
      <c r="NW22" s="11">
        <f t="shared" si="69"/>
        <v>1</v>
      </c>
      <c r="NX22" s="9"/>
      <c r="NY22" s="12" t="str">
        <f>IF($O22=NY$19,TRUE,"-")</f>
        <v>-</v>
      </c>
      <c r="NZ22" s="11" t="str">
        <f t="shared" ref="NZ22:RH22" si="70">NZ$5</f>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1" t="str">
        <f t="shared" si="70"/>
        <v>-</v>
      </c>
      <c r="QH22" s="11" t="str">
        <f t="shared" si="70"/>
        <v>-</v>
      </c>
      <c r="QI22" s="12" t="str">
        <f>IF($O22=QI$19,TRUE,"-")</f>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si="70"/>
        <v>-</v>
      </c>
      <c r="RH22" s="11" t="str">
        <f t="shared" si="70"/>
        <v>-</v>
      </c>
      <c r="RI22" s="11" t="str">
        <f t="shared" ref="RI22:UR22" si="71">RI$5</f>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1" t="str">
        <f t="shared" si="71"/>
        <v>-</v>
      </c>
      <c r="SR22" s="11" t="str">
        <f t="shared" si="71"/>
        <v>-</v>
      </c>
      <c r="SS22" s="12" t="b">
        <f>IF($O22=SS$19,TRUE,"-")</f>
        <v>1</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si="71"/>
        <v>-</v>
      </c>
      <c r="UR22" s="11" t="str">
        <f t="shared" si="71"/>
        <v>-</v>
      </c>
      <c r="US22" s="11" t="str">
        <f t="shared" ref="US22:VB22" si="72">US$5</f>
        <v>-</v>
      </c>
      <c r="UT22" s="11" t="str">
        <f t="shared" si="72"/>
        <v>-</v>
      </c>
      <c r="UU22" s="11" t="str">
        <f t="shared" si="72"/>
        <v>-</v>
      </c>
      <c r="UV22" s="11" t="str">
        <f t="shared" si="72"/>
        <v>-</v>
      </c>
      <c r="UW22" s="11" t="str">
        <f t="shared" si="72"/>
        <v>-</v>
      </c>
      <c r="UX22" s="11" t="str">
        <f t="shared" si="72"/>
        <v>-</v>
      </c>
      <c r="UY22" s="11" t="str">
        <f t="shared" si="72"/>
        <v>-</v>
      </c>
      <c r="UZ22" s="11" t="str">
        <f t="shared" si="72"/>
        <v>-</v>
      </c>
      <c r="VA22" s="11" t="str">
        <f t="shared" si="72"/>
        <v>-</v>
      </c>
      <c r="VB22" s="11" t="str">
        <f t="shared" si="72"/>
        <v>-</v>
      </c>
      <c r="VC22" s="12">
        <v>0</v>
      </c>
      <c r="VD22" s="23">
        <v>0</v>
      </c>
    </row>
    <row r="23" spans="1:576">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s">
        <v>34</v>
      </c>
      <c r="NK23" s="12" t="s">
        <v>34</v>
      </c>
      <c r="NL23" s="12" t="b">
        <v>1</v>
      </c>
      <c r="NM23" s="12">
        <v>636</v>
      </c>
      <c r="NN23" s="12" t="s">
        <v>34</v>
      </c>
      <c r="NO23" s="19">
        <f t="shared" ref="NO23:QX23" ca="1" si="87">OFFSET(NO$5,$B23,0)</f>
        <v>1</v>
      </c>
      <c r="NP23" s="19">
        <f t="shared" ca="1" si="87"/>
        <v>1</v>
      </c>
      <c r="NQ23" s="19">
        <f t="shared" ca="1" si="87"/>
        <v>1</v>
      </c>
      <c r="NR23" s="19">
        <f t="shared" ca="1" si="87"/>
        <v>1</v>
      </c>
      <c r="NS23" s="19">
        <f t="shared" ca="1" si="87"/>
        <v>1</v>
      </c>
      <c r="NT23" s="19">
        <f t="shared" ca="1" si="87"/>
        <v>1</v>
      </c>
      <c r="NU23" s="19">
        <f t="shared" ca="1" si="87"/>
        <v>1</v>
      </c>
      <c r="NV23" s="19">
        <f t="shared" ca="1" si="87"/>
        <v>1</v>
      </c>
      <c r="NW23" s="19">
        <f t="shared" ca="1" si="87"/>
        <v>1</v>
      </c>
      <c r="NX23" s="9"/>
      <c r="NY23" s="12" t="str">
        <f t="shared" ref="NY23:NY29" si="88">IF($O23=NY$19,TRUE,"-")</f>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9" t="str">
        <f t="shared" ca="1" si="87"/>
        <v>-</v>
      </c>
      <c r="QH23" s="19" t="str">
        <f t="shared" ca="1" si="87"/>
        <v>-</v>
      </c>
      <c r="QI23" s="12" t="str">
        <f t="shared" ref="QI23:QI29" si="89">IF($O23=QI$19,TRUE,"-")</f>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ca="1" si="87"/>
        <v>-</v>
      </c>
      <c r="QX23" s="19" t="str">
        <f t="shared" ca="1" si="87"/>
        <v>-</v>
      </c>
      <c r="QY23" s="19" t="str">
        <f t="shared" ref="QY23:UH23" ca="1" si="90">OFFSET(QY$5,$B23,0)</f>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9" t="str">
        <f t="shared" ca="1" si="90"/>
        <v>-</v>
      </c>
      <c r="SR23" s="19" t="str">
        <f t="shared" ca="1" si="90"/>
        <v>-</v>
      </c>
      <c r="SS23" s="12" t="b">
        <f t="shared" ref="SS23:SS29" si="91">IF($O23=SS$19,TRUE,"-")</f>
        <v>1</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ca="1" si="90"/>
        <v>-</v>
      </c>
      <c r="UH23" s="19" t="str">
        <f t="shared" ca="1" si="90"/>
        <v>-</v>
      </c>
      <c r="UI23" s="19" t="str">
        <f t="shared" ref="UI23:VB23" ca="1" si="92">OFFSET(UI$5,$B23,0)</f>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t="str">
        <f t="shared" ca="1" si="92"/>
        <v>-</v>
      </c>
      <c r="VB23" s="19" t="str">
        <f t="shared" ca="1" si="92"/>
        <v>-</v>
      </c>
      <c r="VC23" s="19">
        <f ca="1">OFFSET(VC$5,$B23,0)</f>
        <v>0</v>
      </c>
      <c r="VD23" s="23">
        <v>0</v>
      </c>
    </row>
    <row r="24" spans="1:576"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14"/>
      <c r="NW24" s="14"/>
      <c r="NX24" s="9"/>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14"/>
      <c r="VC24" s="14"/>
      <c r="VD24" s="23">
        <v>0</v>
      </c>
    </row>
    <row r="25" spans="1:576">
      <c r="A25" s="21">
        <f t="shared" ref="A25:A106"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C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t="str">
        <f t="shared" si="104"/>
        <v>-</v>
      </c>
      <c r="NN25" s="13" t="str">
        <f t="shared" si="104"/>
        <v>-</v>
      </c>
      <c r="NO25" s="13">
        <f t="shared" si="104"/>
        <v>1</v>
      </c>
      <c r="NP25" s="13">
        <f t="shared" si="104"/>
        <v>1</v>
      </c>
      <c r="NQ25" s="13">
        <f t="shared" si="104"/>
        <v>1</v>
      </c>
      <c r="NR25" s="13">
        <f t="shared" si="104"/>
        <v>1</v>
      </c>
      <c r="NS25" s="13">
        <f t="shared" si="104"/>
        <v>1</v>
      </c>
      <c r="NT25" s="13">
        <f t="shared" si="104"/>
        <v>1</v>
      </c>
      <c r="NU25" s="13">
        <f t="shared" si="104"/>
        <v>1</v>
      </c>
      <c r="NV25" s="13">
        <f t="shared" si="104"/>
        <v>1</v>
      </c>
      <c r="NW25" s="13">
        <f t="shared" si="104"/>
        <v>1</v>
      </c>
      <c r="NX25" s="9"/>
      <c r="NY25" s="12" t="str">
        <f t="shared" si="88"/>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3" t="str">
        <f t="shared" si="104"/>
        <v>-</v>
      </c>
      <c r="QH25" s="13" t="str">
        <f t="shared" si="104"/>
        <v>-</v>
      </c>
      <c r="QI25" s="12" t="str">
        <f t="shared" si="89"/>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3" t="str">
        <f t="shared" si="104"/>
        <v>-</v>
      </c>
      <c r="SR25" s="13" t="str">
        <f t="shared" si="104"/>
        <v>-</v>
      </c>
      <c r="SS25" s="12" t="b">
        <f t="shared" si="91"/>
        <v>1</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t="str">
        <f t="shared" si="104"/>
        <v>-</v>
      </c>
      <c r="VB25" s="13" t="str">
        <f t="shared" si="104"/>
        <v>-</v>
      </c>
      <c r="VC25" s="13">
        <f t="shared" si="104"/>
        <v>0</v>
      </c>
      <c r="VD25" s="23">
        <v>0</v>
      </c>
    </row>
    <row r="26" spans="1:576"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D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t="str">
        <f t="shared" ca="1" si="130"/>
        <v>-</v>
      </c>
      <c r="NN26" s="19" t="str">
        <f t="shared" ca="1" si="130"/>
        <v>-</v>
      </c>
      <c r="NO26" s="19">
        <f t="shared" ca="1" si="130"/>
        <v>1</v>
      </c>
      <c r="NP26" s="136">
        <f t="shared" ref="NP26:NW29" si="131">INDEX(i.PGRscalar,1,($M26-1)*10+NP$15)</f>
        <v>0.75</v>
      </c>
      <c r="NQ26" s="136">
        <f t="shared" si="131"/>
        <v>0.75</v>
      </c>
      <c r="NR26" s="136">
        <f t="shared" si="131"/>
        <v>0.8</v>
      </c>
      <c r="NS26" s="136">
        <f t="shared" si="131"/>
        <v>0.82499999999999996</v>
      </c>
      <c r="NT26" s="136">
        <f t="shared" si="131"/>
        <v>0.875</v>
      </c>
      <c r="NU26" s="136">
        <f t="shared" si="131"/>
        <v>0.9</v>
      </c>
      <c r="NV26" s="136">
        <f t="shared" si="131"/>
        <v>1</v>
      </c>
      <c r="NW26" s="136">
        <f t="shared" si="131"/>
        <v>0.875</v>
      </c>
      <c r="NX26" s="9"/>
      <c r="NY26" s="12" t="str">
        <f t="shared" si="88"/>
        <v>-</v>
      </c>
      <c r="NZ26" s="19" t="str">
        <f t="shared" ca="1" si="130"/>
        <v>-</v>
      </c>
      <c r="OA26" s="19" t="str">
        <f t="shared" ca="1" si="130"/>
        <v>-</v>
      </c>
      <c r="OB26" s="19" t="str">
        <f t="shared" ca="1" si="130"/>
        <v>-</v>
      </c>
      <c r="OC26" s="19" t="str">
        <f t="shared" ca="1" si="130"/>
        <v>-</v>
      </c>
      <c r="OD26" s="19" t="str">
        <f t="shared" ca="1" si="130"/>
        <v>-</v>
      </c>
      <c r="OE26" s="19" t="str">
        <f t="shared" ref="OE26:RM29" ca="1" si="132">OFFSET(OE$5,$B26,0)</f>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9" t="str">
        <f t="shared" ca="1" si="132"/>
        <v>-</v>
      </c>
      <c r="QH26" s="19" t="str">
        <f t="shared" ca="1" si="132"/>
        <v>-</v>
      </c>
      <c r="QI26" s="12" t="b">
        <f t="shared" si="89"/>
        <v>1</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ca="1" si="132"/>
        <v>-</v>
      </c>
      <c r="RM26" s="19" t="str">
        <f t="shared" ca="1" si="132"/>
        <v>-</v>
      </c>
      <c r="RN26" s="19" t="str">
        <f t="shared" ref="RM26:RR29" ca="1" si="133">OFFSET(RN$5,$B26,0)</f>
        <v>-</v>
      </c>
      <c r="RO26" s="19" t="str">
        <f t="shared" ca="1" si="133"/>
        <v>-</v>
      </c>
      <c r="RP26" s="19" t="str">
        <f t="shared" ca="1" si="133"/>
        <v>-</v>
      </c>
      <c r="RQ26" s="19" t="str">
        <f t="shared" ca="1" si="133"/>
        <v>-</v>
      </c>
      <c r="RR26" s="19" t="str">
        <f t="shared" ca="1" si="133"/>
        <v>-</v>
      </c>
      <c r="RS26" s="19" t="str">
        <f t="shared" ref="RS26:UV29" ca="1" si="134">OFFSET(RS$5,$B26,0)</f>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ca="1" si="134"/>
        <v>-</v>
      </c>
      <c r="SL26" s="19" t="str">
        <f t="shared" ca="1" si="134"/>
        <v>-</v>
      </c>
      <c r="SM26" s="19" t="str">
        <f t="shared" ref="SM26:SR29" ca="1" si="135">OFFSET(SM$5,$B26,0)</f>
        <v>-</v>
      </c>
      <c r="SN26" s="19" t="str">
        <f t="shared" ca="1" si="135"/>
        <v>-</v>
      </c>
      <c r="SO26" s="19" t="str">
        <f t="shared" ca="1" si="135"/>
        <v>-</v>
      </c>
      <c r="SP26" s="19" t="str">
        <f t="shared" ca="1" si="135"/>
        <v>-</v>
      </c>
      <c r="SQ26" s="19" t="str">
        <f t="shared" ca="1" si="135"/>
        <v>-</v>
      </c>
      <c r="SR26" s="19" t="str">
        <f t="shared" ca="1" si="135"/>
        <v>-</v>
      </c>
      <c r="SS26" s="12" t="str">
        <f t="shared" si="91"/>
        <v>-</v>
      </c>
      <c r="ST26" s="19" t="str">
        <f t="shared" ca="1" si="134"/>
        <v>-</v>
      </c>
      <c r="SU26" s="19" t="str">
        <f t="shared" ca="1" si="134"/>
        <v>-</v>
      </c>
      <c r="SV26" s="19" t="str">
        <f t="shared" ca="1" si="134"/>
        <v>-</v>
      </c>
      <c r="SW26" s="19" t="str">
        <f t="shared" ca="1" si="134"/>
        <v>-</v>
      </c>
      <c r="SX26" s="19" t="str">
        <f t="shared" ca="1" si="134"/>
        <v>-</v>
      </c>
      <c r="SY26" s="19" t="str">
        <f t="shared" ca="1" si="134"/>
        <v>-</v>
      </c>
      <c r="SZ26" s="19" t="str">
        <f t="shared" ca="1" si="134"/>
        <v>-</v>
      </c>
      <c r="TA26" s="19" t="str">
        <f t="shared" ref="SW26:TB29" ca="1" si="136">OFFSET(TA$5,$B26,0)</f>
        <v>-</v>
      </c>
      <c r="TB26" s="19" t="str">
        <f t="shared" ca="1" si="136"/>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ca="1" si="134"/>
        <v>-</v>
      </c>
      <c r="TV26" s="19" t="str">
        <f t="shared" ca="1" si="134"/>
        <v>-</v>
      </c>
      <c r="TW26" s="19" t="str">
        <f t="shared" ref="TW26:UB29" ca="1" si="137">OFFSET(TW$5,$B26,0)</f>
        <v>-</v>
      </c>
      <c r="TX26" s="19" t="str">
        <f t="shared" ca="1" si="137"/>
        <v>-</v>
      </c>
      <c r="TY26" s="19" t="str">
        <f t="shared" ca="1" si="137"/>
        <v>-</v>
      </c>
      <c r="TZ26" s="19" t="str">
        <f t="shared" ca="1" si="137"/>
        <v>-</v>
      </c>
      <c r="UA26" s="19" t="str">
        <f t="shared" ca="1" si="137"/>
        <v>-</v>
      </c>
      <c r="UB26" s="19" t="str">
        <f t="shared" ca="1" si="137"/>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ca="1" si="134"/>
        <v>-</v>
      </c>
      <c r="UV26" s="19" t="str">
        <f t="shared" ca="1" si="134"/>
        <v>-</v>
      </c>
      <c r="UW26" s="19" t="str">
        <f t="shared" ref="UW26:VB29" ca="1" si="138">OFFSET(UW$5,$B26,0)</f>
        <v>-</v>
      </c>
      <c r="UX26" s="19" t="str">
        <f t="shared" ca="1" si="138"/>
        <v>-</v>
      </c>
      <c r="UY26" s="19" t="str">
        <f t="shared" ca="1" si="138"/>
        <v>-</v>
      </c>
      <c r="UZ26" s="19" t="str">
        <f t="shared" ca="1" si="138"/>
        <v>-</v>
      </c>
      <c r="VA26" s="19" t="str">
        <f t="shared" ca="1" si="138"/>
        <v>-</v>
      </c>
      <c r="VB26" s="19" t="str">
        <f t="shared" ca="1" si="138"/>
        <v>-</v>
      </c>
      <c r="VC26" s="19">
        <f t="shared" ref="VC26:VC27" ca="1" si="139">OFFSET(VC$5,$B26,0)</f>
        <v>0</v>
      </c>
      <c r="VD26" s="23">
        <v>0</v>
      </c>
    </row>
    <row r="27" spans="1:576"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t="str">
        <f t="shared" ca="1" si="130"/>
        <v>-</v>
      </c>
      <c r="NN27" s="19" t="str">
        <f t="shared" ca="1" si="130"/>
        <v>-</v>
      </c>
      <c r="NO27" s="19">
        <f t="shared" ca="1" si="130"/>
        <v>1</v>
      </c>
      <c r="NP27" s="136">
        <f t="shared" si="131"/>
        <v>0.75</v>
      </c>
      <c r="NQ27" s="136">
        <f t="shared" si="131"/>
        <v>0.75</v>
      </c>
      <c r="NR27" s="136">
        <f t="shared" si="131"/>
        <v>0.8</v>
      </c>
      <c r="NS27" s="136">
        <f t="shared" si="131"/>
        <v>0.82499999999999996</v>
      </c>
      <c r="NT27" s="136">
        <f t="shared" si="131"/>
        <v>0.875</v>
      </c>
      <c r="NU27" s="136">
        <f t="shared" si="131"/>
        <v>0.9</v>
      </c>
      <c r="NV27" s="136">
        <f t="shared" si="131"/>
        <v>1</v>
      </c>
      <c r="NW27" s="136">
        <f t="shared" si="131"/>
        <v>0.875</v>
      </c>
      <c r="NX27" s="9"/>
      <c r="NY27" s="12" t="b">
        <f t="shared" si="88"/>
        <v>1</v>
      </c>
      <c r="NZ27" s="19" t="str">
        <f t="shared" ref="NZ27:RH29" ca="1" si="141">OFFSET(NZ$5,$B27,0)</f>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9" t="str">
        <f t="shared" ca="1" si="141"/>
        <v>-</v>
      </c>
      <c r="QH27" s="19" t="str">
        <f t="shared" ca="1" si="141"/>
        <v>-</v>
      </c>
      <c r="QI27" s="12" t="str">
        <f t="shared" si="89"/>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41"/>
        <v>-</v>
      </c>
      <c r="RH27" s="19" t="str">
        <f t="shared" ca="1" si="141"/>
        <v>-</v>
      </c>
      <c r="RI27" s="19" t="str">
        <f t="shared" ca="1" si="132"/>
        <v>-</v>
      </c>
      <c r="RJ27" s="19" t="str">
        <f t="shared" ca="1" si="132"/>
        <v>-</v>
      </c>
      <c r="RK27" s="19" t="str">
        <f t="shared" ca="1" si="132"/>
        <v>-</v>
      </c>
      <c r="RL27" s="19" t="str">
        <f t="shared" ca="1" si="132"/>
        <v>-</v>
      </c>
      <c r="RM27" s="19" t="str">
        <f t="shared" ca="1" si="133"/>
        <v>-</v>
      </c>
      <c r="RN27" s="19" t="str">
        <f t="shared" ca="1" si="133"/>
        <v>-</v>
      </c>
      <c r="RO27" s="19" t="str">
        <f t="shared" ca="1" si="133"/>
        <v>-</v>
      </c>
      <c r="RP27" s="19" t="str">
        <f t="shared" ca="1" si="133"/>
        <v>-</v>
      </c>
      <c r="RQ27" s="19" t="str">
        <f t="shared" ca="1" si="133"/>
        <v>-</v>
      </c>
      <c r="RR27" s="19" t="str">
        <f t="shared" ca="1" si="133"/>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4"/>
        <v>-</v>
      </c>
      <c r="SL27" s="19" t="str">
        <f t="shared" ca="1" si="134"/>
        <v>-</v>
      </c>
      <c r="SM27" s="19" t="str">
        <f t="shared" ca="1" si="135"/>
        <v>-</v>
      </c>
      <c r="SN27" s="19" t="str">
        <f t="shared" ca="1" si="135"/>
        <v>-</v>
      </c>
      <c r="SO27" s="19" t="str">
        <f t="shared" ca="1" si="135"/>
        <v>-</v>
      </c>
      <c r="SP27" s="19" t="str">
        <f t="shared" ca="1" si="135"/>
        <v>-</v>
      </c>
      <c r="SQ27" s="19" t="str">
        <f t="shared" ca="1" si="135"/>
        <v>-</v>
      </c>
      <c r="SR27" s="19" t="str">
        <f t="shared" ca="1" si="135"/>
        <v>-</v>
      </c>
      <c r="SS27" s="12" t="str">
        <f t="shared" si="91"/>
        <v>-</v>
      </c>
      <c r="ST27" s="19" t="str">
        <f t="shared" ca="1" si="134"/>
        <v>-</v>
      </c>
      <c r="SU27" s="19" t="str">
        <f t="shared" ca="1" si="134"/>
        <v>-</v>
      </c>
      <c r="SV27" s="19" t="str">
        <f t="shared" ca="1" si="134"/>
        <v>-</v>
      </c>
      <c r="SW27" s="19" t="str">
        <f t="shared" ca="1" si="136"/>
        <v>-</v>
      </c>
      <c r="SX27" s="19" t="str">
        <f t="shared" ca="1" si="136"/>
        <v>-</v>
      </c>
      <c r="SY27" s="19" t="str">
        <f t="shared" ca="1" si="136"/>
        <v>-</v>
      </c>
      <c r="SZ27" s="19" t="str">
        <f t="shared" ca="1" si="136"/>
        <v>-</v>
      </c>
      <c r="TA27" s="19" t="str">
        <f t="shared" ca="1" si="136"/>
        <v>-</v>
      </c>
      <c r="TB27" s="19" t="str">
        <f t="shared" ca="1" si="136"/>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4"/>
        <v>-</v>
      </c>
      <c r="TV27" s="19" t="str">
        <f t="shared" ca="1" si="134"/>
        <v>-</v>
      </c>
      <c r="TW27" s="19" t="str">
        <f t="shared" ca="1" si="137"/>
        <v>-</v>
      </c>
      <c r="TX27" s="19" t="str">
        <f t="shared" ca="1" si="137"/>
        <v>-</v>
      </c>
      <c r="TY27" s="19" t="str">
        <f t="shared" ca="1" si="137"/>
        <v>-</v>
      </c>
      <c r="TZ27" s="19" t="str">
        <f t="shared" ca="1" si="137"/>
        <v>-</v>
      </c>
      <c r="UA27" s="19" t="str">
        <f t="shared" ca="1" si="137"/>
        <v>-</v>
      </c>
      <c r="UB27" s="19" t="str">
        <f t="shared" ca="1" si="137"/>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4"/>
        <v>-</v>
      </c>
      <c r="UV27" s="19" t="str">
        <f t="shared" ca="1" si="134"/>
        <v>-</v>
      </c>
      <c r="UW27" s="19" t="str">
        <f t="shared" ca="1" si="138"/>
        <v>-</v>
      </c>
      <c r="UX27" s="19" t="str">
        <f t="shared" ca="1" si="138"/>
        <v>-</v>
      </c>
      <c r="UY27" s="19" t="str">
        <f t="shared" ca="1" si="138"/>
        <v>-</v>
      </c>
      <c r="UZ27" s="19" t="str">
        <f t="shared" ca="1" si="138"/>
        <v>-</v>
      </c>
      <c r="VA27" s="19" t="str">
        <f t="shared" ca="1" si="138"/>
        <v>-</v>
      </c>
      <c r="VB27" s="19" t="str">
        <f t="shared" ca="1" si="138"/>
        <v>-</v>
      </c>
      <c r="VC27" s="19">
        <f t="shared" ca="1" si="139"/>
        <v>0</v>
      </c>
      <c r="VD27" s="23">
        <v>0</v>
      </c>
    </row>
    <row r="28" spans="1:576"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1818</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t="str">
        <f t="shared" ca="1" si="130"/>
        <v>-</v>
      </c>
      <c r="NN28" s="19" t="str">
        <f t="shared" ca="1" si="130"/>
        <v>-</v>
      </c>
      <c r="NO28" s="19">
        <f t="shared" ref="NO28:NO29" ca="1" si="162">OFFSET(NO$5,$B28,0)</f>
        <v>1</v>
      </c>
      <c r="NP28" s="136">
        <f t="shared" si="131"/>
        <v>1</v>
      </c>
      <c r="NQ28" s="136">
        <f t="shared" si="131"/>
        <v>1</v>
      </c>
      <c r="NR28" s="136">
        <f t="shared" si="131"/>
        <v>1</v>
      </c>
      <c r="NS28" s="136">
        <f t="shared" si="131"/>
        <v>1</v>
      </c>
      <c r="NT28" s="136">
        <f t="shared" si="131"/>
        <v>1</v>
      </c>
      <c r="NU28" s="136">
        <f t="shared" si="131"/>
        <v>1</v>
      </c>
      <c r="NV28" s="136">
        <f t="shared" si="131"/>
        <v>1</v>
      </c>
      <c r="NW28" s="136">
        <f t="shared" si="131"/>
        <v>1</v>
      </c>
      <c r="NX28" s="9"/>
      <c r="NY28" s="12" t="str">
        <f t="shared" si="88"/>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9" t="str">
        <f t="shared" ca="1" si="141"/>
        <v>-</v>
      </c>
      <c r="QH28" s="19" t="str">
        <f t="shared" ca="1" si="141"/>
        <v>-</v>
      </c>
      <c r="QI28" s="12" t="str">
        <f t="shared" si="89"/>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41"/>
        <v>-</v>
      </c>
      <c r="RH28" s="19" t="str">
        <f t="shared" ca="1" si="141"/>
        <v>-</v>
      </c>
      <c r="RI28" s="19" t="str">
        <f t="shared" ca="1" si="132"/>
        <v>-</v>
      </c>
      <c r="RJ28" s="19" t="str">
        <f t="shared" ca="1" si="132"/>
        <v>-</v>
      </c>
      <c r="RK28" s="19" t="str">
        <f t="shared" ca="1" si="132"/>
        <v>-</v>
      </c>
      <c r="RL28" s="19" t="str">
        <f t="shared" ca="1" si="132"/>
        <v>-</v>
      </c>
      <c r="RM28" s="19" t="str">
        <f t="shared" ca="1" si="133"/>
        <v>-</v>
      </c>
      <c r="RN28" s="19" t="str">
        <f t="shared" ca="1" si="133"/>
        <v>-</v>
      </c>
      <c r="RO28" s="19" t="str">
        <f t="shared" ca="1" si="133"/>
        <v>-</v>
      </c>
      <c r="RP28" s="19" t="str">
        <f t="shared" ca="1" si="133"/>
        <v>-</v>
      </c>
      <c r="RQ28" s="19" t="str">
        <f t="shared" ca="1" si="133"/>
        <v>-</v>
      </c>
      <c r="RR28" s="19" t="str">
        <f t="shared" ca="1" si="133"/>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4"/>
        <v>-</v>
      </c>
      <c r="SL28" s="19" t="str">
        <f t="shared" ca="1" si="134"/>
        <v>-</v>
      </c>
      <c r="SM28" s="19" t="str">
        <f t="shared" ca="1" si="135"/>
        <v>-</v>
      </c>
      <c r="SN28" s="19" t="str">
        <f t="shared" ca="1" si="135"/>
        <v>-</v>
      </c>
      <c r="SO28" s="19" t="str">
        <f t="shared" ca="1" si="135"/>
        <v>-</v>
      </c>
      <c r="SP28" s="19" t="str">
        <f t="shared" ca="1" si="135"/>
        <v>-</v>
      </c>
      <c r="SQ28" s="19" t="str">
        <f t="shared" ca="1" si="135"/>
        <v>-</v>
      </c>
      <c r="SR28" s="19" t="str">
        <f t="shared" ca="1" si="135"/>
        <v>-</v>
      </c>
      <c r="SS28" s="12" t="b">
        <f t="shared" si="91"/>
        <v>1</v>
      </c>
      <c r="ST28" s="19" t="str">
        <f t="shared" ca="1" si="134"/>
        <v>-</v>
      </c>
      <c r="SU28" s="19" t="str">
        <f t="shared" ca="1" si="134"/>
        <v>-</v>
      </c>
      <c r="SV28" s="19" t="str">
        <f t="shared" ca="1" si="134"/>
        <v>-</v>
      </c>
      <c r="SW28" s="19" t="str">
        <f t="shared" ca="1" si="136"/>
        <v>-</v>
      </c>
      <c r="SX28" s="19" t="str">
        <f t="shared" ca="1" si="136"/>
        <v>-</v>
      </c>
      <c r="SY28" s="19" t="str">
        <f t="shared" ca="1" si="136"/>
        <v>-</v>
      </c>
      <c r="SZ28" s="19" t="str">
        <f t="shared" ca="1" si="136"/>
        <v>-</v>
      </c>
      <c r="TA28" s="19" t="str">
        <f t="shared" ca="1" si="136"/>
        <v>-</v>
      </c>
      <c r="TB28" s="19" t="str">
        <f t="shared" ca="1" si="136"/>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4"/>
        <v>-</v>
      </c>
      <c r="TV28" s="19" t="str">
        <f t="shared" ca="1" si="134"/>
        <v>-</v>
      </c>
      <c r="TW28" s="19" t="str">
        <f t="shared" ca="1" si="137"/>
        <v>-</v>
      </c>
      <c r="TX28" s="19" t="str">
        <f t="shared" ca="1" si="137"/>
        <v>-</v>
      </c>
      <c r="TY28" s="19" t="str">
        <f t="shared" ca="1" si="137"/>
        <v>-</v>
      </c>
      <c r="TZ28" s="19" t="str">
        <f t="shared" ca="1" si="137"/>
        <v>-</v>
      </c>
      <c r="UA28" s="19" t="str">
        <f t="shared" ca="1" si="137"/>
        <v>-</v>
      </c>
      <c r="UB28" s="19" t="str">
        <f t="shared" ca="1" si="137"/>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4"/>
        <v>-</v>
      </c>
      <c r="UV28" s="19" t="str">
        <f t="shared" ca="1" si="134"/>
        <v>-</v>
      </c>
      <c r="UW28" s="19" t="str">
        <f t="shared" ca="1" si="138"/>
        <v>-</v>
      </c>
      <c r="UX28" s="19" t="str">
        <f t="shared" ca="1" si="138"/>
        <v>-</v>
      </c>
      <c r="UY28" s="19" t="str">
        <f t="shared" ca="1" si="138"/>
        <v>-</v>
      </c>
      <c r="UZ28" s="19" t="str">
        <f t="shared" ca="1" si="138"/>
        <v>-</v>
      </c>
      <c r="VA28" s="19" t="str">
        <f t="shared" ca="1" si="138"/>
        <v>-</v>
      </c>
      <c r="VB28" s="19" t="str">
        <f t="shared" ca="1" si="138"/>
        <v>-</v>
      </c>
      <c r="VC28" s="19">
        <f t="shared" ref="VC28:VC29" ca="1" si="163">OFFSET(VC$5,$B28,0)</f>
        <v>0</v>
      </c>
      <c r="VD28" s="23">
        <v>0</v>
      </c>
    </row>
    <row r="29" spans="1:576"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1819</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t="str">
        <f t="shared" ca="1" si="130"/>
        <v>-</v>
      </c>
      <c r="NN29" s="19" t="str">
        <f t="shared" ca="1" si="130"/>
        <v>-</v>
      </c>
      <c r="NO29" s="19">
        <f t="shared" ca="1" si="162"/>
        <v>1</v>
      </c>
      <c r="NP29" s="136">
        <f t="shared" si="131"/>
        <v>0.5</v>
      </c>
      <c r="NQ29" s="136">
        <f t="shared" si="131"/>
        <v>0.6</v>
      </c>
      <c r="NR29" s="136">
        <f t="shared" si="131"/>
        <v>0.65</v>
      </c>
      <c r="NS29" s="136">
        <f t="shared" si="131"/>
        <v>0.75</v>
      </c>
      <c r="NT29" s="136">
        <f t="shared" si="131"/>
        <v>0.8</v>
      </c>
      <c r="NU29" s="136">
        <f t="shared" si="131"/>
        <v>1</v>
      </c>
      <c r="NV29" s="136">
        <f t="shared" si="131"/>
        <v>1</v>
      </c>
      <c r="NW29" s="136">
        <f t="shared" si="131"/>
        <v>0.75</v>
      </c>
      <c r="NX29" s="9"/>
      <c r="NY29" s="12" t="str">
        <f t="shared" si="88"/>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ca="1" si="141"/>
        <v>-</v>
      </c>
      <c r="PE29" s="19" t="str">
        <f t="shared" ca="1" si="141"/>
        <v>-</v>
      </c>
      <c r="PF29" s="19" t="str">
        <f t="shared" ref="PF29:PH29" ca="1" si="164">OFFSET(PF$5,$B29,0)</f>
        <v>-</v>
      </c>
      <c r="PG29" s="19" t="str">
        <f t="shared" ca="1" si="164"/>
        <v>-</v>
      </c>
      <c r="PH29" s="19" t="str">
        <f t="shared" ca="1" si="164"/>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9" t="str">
        <f t="shared" ca="1" si="141"/>
        <v>-</v>
      </c>
      <c r="QH29" s="19" t="str">
        <f t="shared" ca="1" si="141"/>
        <v>-</v>
      </c>
      <c r="QI29" s="12" t="str">
        <f t="shared" si="89"/>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41"/>
        <v>-</v>
      </c>
      <c r="RH29" s="19" t="str">
        <f t="shared" ca="1" si="141"/>
        <v>-</v>
      </c>
      <c r="RI29" s="19" t="str">
        <f t="shared" ca="1" si="132"/>
        <v>-</v>
      </c>
      <c r="RJ29" s="19" t="str">
        <f t="shared" ca="1" si="132"/>
        <v>-</v>
      </c>
      <c r="RK29" s="19" t="str">
        <f t="shared" ca="1" si="132"/>
        <v>-</v>
      </c>
      <c r="RL29" s="19" t="str">
        <f t="shared" ca="1" si="132"/>
        <v>-</v>
      </c>
      <c r="RM29" s="19" t="str">
        <f t="shared" ca="1" si="133"/>
        <v>-</v>
      </c>
      <c r="RN29" s="19" t="str">
        <f t="shared" ca="1" si="133"/>
        <v>-</v>
      </c>
      <c r="RO29" s="19" t="str">
        <f t="shared" ca="1" si="133"/>
        <v>-</v>
      </c>
      <c r="RP29" s="19" t="str">
        <f t="shared" ca="1" si="133"/>
        <v>-</v>
      </c>
      <c r="RQ29" s="19" t="str">
        <f t="shared" ca="1" si="133"/>
        <v>-</v>
      </c>
      <c r="RR29" s="19" t="str">
        <f t="shared" ca="1" si="133"/>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4"/>
        <v>-</v>
      </c>
      <c r="SL29" s="19" t="str">
        <f t="shared" ca="1" si="134"/>
        <v>-</v>
      </c>
      <c r="SM29" s="19" t="str">
        <f t="shared" ca="1" si="135"/>
        <v>-</v>
      </c>
      <c r="SN29" s="19" t="str">
        <f t="shared" ca="1" si="135"/>
        <v>-</v>
      </c>
      <c r="SO29" s="19" t="str">
        <f t="shared" ca="1" si="135"/>
        <v>-</v>
      </c>
      <c r="SP29" s="19" t="str">
        <f t="shared" ca="1" si="135"/>
        <v>-</v>
      </c>
      <c r="SQ29" s="19" t="str">
        <f t="shared" ca="1" si="135"/>
        <v>-</v>
      </c>
      <c r="SR29" s="19" t="str">
        <f t="shared" ca="1" si="135"/>
        <v>-</v>
      </c>
      <c r="SS29" s="12" t="b">
        <f t="shared" si="91"/>
        <v>1</v>
      </c>
      <c r="ST29" s="19" t="str">
        <f t="shared" ca="1" si="134"/>
        <v>-</v>
      </c>
      <c r="SU29" s="19" t="str">
        <f t="shared" ca="1" si="134"/>
        <v>-</v>
      </c>
      <c r="SV29" s="19" t="str">
        <f t="shared" ca="1" si="134"/>
        <v>-</v>
      </c>
      <c r="SW29" s="19" t="str">
        <f t="shared" ca="1" si="136"/>
        <v>-</v>
      </c>
      <c r="SX29" s="19" t="str">
        <f t="shared" ca="1" si="136"/>
        <v>-</v>
      </c>
      <c r="SY29" s="19" t="str">
        <f t="shared" ca="1" si="136"/>
        <v>-</v>
      </c>
      <c r="SZ29" s="19" t="str">
        <f t="shared" ca="1" si="136"/>
        <v>-</v>
      </c>
      <c r="TA29" s="19" t="str">
        <f t="shared" ca="1" si="136"/>
        <v>-</v>
      </c>
      <c r="TB29" s="19" t="str">
        <f t="shared" ca="1" si="136"/>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4"/>
        <v>-</v>
      </c>
      <c r="TV29" s="19" t="str">
        <f t="shared" ca="1" si="134"/>
        <v>-</v>
      </c>
      <c r="TW29" s="19" t="str">
        <f t="shared" ca="1" si="137"/>
        <v>-</v>
      </c>
      <c r="TX29" s="19" t="str">
        <f t="shared" ca="1" si="137"/>
        <v>-</v>
      </c>
      <c r="TY29" s="19" t="str">
        <f t="shared" ca="1" si="137"/>
        <v>-</v>
      </c>
      <c r="TZ29" s="19" t="str">
        <f t="shared" ca="1" si="137"/>
        <v>-</v>
      </c>
      <c r="UA29" s="19" t="str">
        <f t="shared" ca="1" si="137"/>
        <v>-</v>
      </c>
      <c r="UB29" s="19" t="str">
        <f t="shared" ca="1" si="137"/>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ca="1" si="134"/>
        <v>-</v>
      </c>
      <c r="UU29" s="19" t="str">
        <f t="shared" ca="1" si="134"/>
        <v>-</v>
      </c>
      <c r="UV29" s="19" t="str">
        <f t="shared" ref="UV29" ca="1" si="165">OFFSET(UV$5,$B29,0)</f>
        <v>-</v>
      </c>
      <c r="UW29" s="19" t="str">
        <f t="shared" ca="1" si="138"/>
        <v>-</v>
      </c>
      <c r="UX29" s="19" t="str">
        <f t="shared" ca="1" si="138"/>
        <v>-</v>
      </c>
      <c r="UY29" s="19" t="str">
        <f t="shared" ca="1" si="138"/>
        <v>-</v>
      </c>
      <c r="UZ29" s="19" t="str">
        <f t="shared" ca="1" si="138"/>
        <v>-</v>
      </c>
      <c r="VA29" s="19" t="str">
        <f t="shared" ca="1" si="138"/>
        <v>-</v>
      </c>
      <c r="VB29" s="19" t="str">
        <f t="shared" ca="1" si="138"/>
        <v>-</v>
      </c>
      <c r="VC29" s="19">
        <f t="shared" ca="1" si="163"/>
        <v>0</v>
      </c>
      <c r="VD29" s="23">
        <v>0</v>
      </c>
    </row>
    <row r="30" spans="1:576">
      <c r="A30" s="21">
        <f>ROW(A30)-5</f>
        <v>25</v>
      </c>
      <c r="B30" s="21"/>
      <c r="D30" s="504"/>
      <c r="E30" t="b">
        <v>0</v>
      </c>
      <c r="G30" s="29" t="s">
        <v>1875</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1876</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504"/>
      <c r="NW30" s="504"/>
      <c r="NX30" s="9"/>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504"/>
      <c r="VC30" s="504"/>
      <c r="VD30" s="23">
        <v>0</v>
      </c>
    </row>
    <row r="31" spans="1:576" outlineLevel="2">
      <c r="A31" s="21">
        <f>ROW(A31)-5</f>
        <v>26</v>
      </c>
      <c r="B31" s="21"/>
      <c r="D31" s="504"/>
      <c r="E31" t="b">
        <v>0</v>
      </c>
      <c r="G31" s="29" t="s">
        <v>1757</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504"/>
      <c r="NW31" s="504"/>
      <c r="NX31" s="9"/>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504"/>
      <c r="VC31" s="504"/>
      <c r="VD31" s="23">
        <v>0</v>
      </c>
    </row>
    <row r="32" spans="1:576"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1</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C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f t="shared" si="251"/>
        <v>575</v>
      </c>
      <c r="MQ32" s="5">
        <f t="shared" si="251"/>
        <v>240</v>
      </c>
      <c r="MR32" s="5">
        <f t="shared" si="251"/>
        <v>364</v>
      </c>
      <c r="MS32" s="5">
        <f t="shared" ref="MS32:MS34" si="252">INDEX(i.conservation,$AC32+1,$O32)</f>
        <v>0.5</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N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str">
        <f t="shared" ca="1" si="256"/>
        <v>-</v>
      </c>
      <c r="NK32" s="19" t="str">
        <f t="shared" ca="1" si="256"/>
        <v>-</v>
      </c>
      <c r="NL32" s="19" t="b">
        <f t="shared" ca="1" si="256"/>
        <v>1</v>
      </c>
      <c r="NM32" s="19">
        <f t="shared" ca="1" si="256"/>
        <v>636</v>
      </c>
      <c r="NN32" s="19" t="str">
        <f t="shared" ca="1" si="256"/>
        <v>-</v>
      </c>
      <c r="NO32" s="19">
        <f t="shared" ca="1" si="250"/>
        <v>1</v>
      </c>
      <c r="NP32" s="19">
        <f t="shared" ca="1" si="250"/>
        <v>1</v>
      </c>
      <c r="NQ32" s="19">
        <f t="shared" ca="1" si="250"/>
        <v>1</v>
      </c>
      <c r="NR32" s="19">
        <f t="shared" ca="1" si="250"/>
        <v>1</v>
      </c>
      <c r="NS32" s="19">
        <f t="shared" ca="1" si="250"/>
        <v>1</v>
      </c>
      <c r="NT32" s="19">
        <f t="shared" ca="1" si="250"/>
        <v>1</v>
      </c>
      <c r="NU32" s="19">
        <f t="shared" ca="1" si="250"/>
        <v>1</v>
      </c>
      <c r="NV32" s="19">
        <f t="shared" ca="1" si="250"/>
        <v>1</v>
      </c>
      <c r="NW32" s="19">
        <f t="shared" ca="1" si="250"/>
        <v>1</v>
      </c>
      <c r="NX32" s="9"/>
      <c r="NY32" s="539" t="str">
        <f t="shared" ref="NY32:OH34" si="257">IF(AND($O32=NY$19, $AP32=NY$21),TRUE,"-")</f>
        <v>-</v>
      </c>
      <c r="NZ32" s="539" t="str">
        <f t="shared" si="257"/>
        <v>-</v>
      </c>
      <c r="OA32" s="539" t="str">
        <f t="shared" si="257"/>
        <v>-</v>
      </c>
      <c r="OB32" s="539" t="str">
        <f t="shared" si="257"/>
        <v>-</v>
      </c>
      <c r="OC32" s="539" t="str">
        <f t="shared" si="257"/>
        <v>-</v>
      </c>
      <c r="OD32" s="539" t="str">
        <f t="shared" si="257"/>
        <v>-</v>
      </c>
      <c r="OE32" s="539" t="str">
        <f t="shared" ca="1" si="257"/>
        <v>-</v>
      </c>
      <c r="OF32" s="539" t="str">
        <f t="shared" ca="1" si="257"/>
        <v>-</v>
      </c>
      <c r="OG32" s="539" t="str">
        <f t="shared" ca="1" si="257"/>
        <v>-</v>
      </c>
      <c r="OH32" s="539" t="str">
        <f t="shared" ca="1" si="257"/>
        <v>-</v>
      </c>
      <c r="OI32" s="539" t="str">
        <f t="shared" ref="OI32:OR34" ca="1" si="258">IF(AND($O32=OI$19, $AP32=OI$21),TRUE,"-")</f>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ca="1" si="258"/>
        <v>-</v>
      </c>
      <c r="OR32" s="539" t="str">
        <f t="shared" ca="1" si="258"/>
        <v>-</v>
      </c>
      <c r="OS32" s="539" t="str">
        <f t="shared" ref="OS32:PB34" ca="1" si="259">IF(AND($O32=OS$19, $AP32=OS$21),TRUE,"-")</f>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ca="1" si="259"/>
        <v>-</v>
      </c>
      <c r="PB32" s="539" t="str">
        <f t="shared" ca="1" si="259"/>
        <v>-</v>
      </c>
      <c r="PC32" s="539" t="str">
        <f t="shared" ref="PC32:PH34" ca="1" si="260">IF(AND($O32=PC$19, $AP32=PC$21),TRUE,"-")</f>
        <v>-</v>
      </c>
      <c r="PD32" s="539" t="str">
        <f t="shared" ca="1" si="260"/>
        <v>-</v>
      </c>
      <c r="PE32" s="539" t="str">
        <f t="shared" ca="1" si="260"/>
        <v>-</v>
      </c>
      <c r="PF32" s="539" t="str">
        <f t="shared" ca="1" si="260"/>
        <v>-</v>
      </c>
      <c r="PG32" s="539" t="str">
        <f t="shared" ca="1" si="260"/>
        <v>-</v>
      </c>
      <c r="PH32" s="539" t="str">
        <f t="shared" ca="1" si="260"/>
        <v>-</v>
      </c>
      <c r="PI32" s="549" t="str">
        <f t="shared" ref="PI32:PR34" si="261">IF($O32=PI$19,TRUE,"-")</f>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si="261"/>
        <v>-</v>
      </c>
      <c r="PR32" s="549" t="str">
        <f t="shared" si="261"/>
        <v>-</v>
      </c>
      <c r="PS32" s="549" t="str">
        <f t="shared" ref="PS32:QB34" si="262">IF($O32=PS$19,TRUE,"-")</f>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si="262"/>
        <v>-</v>
      </c>
      <c r="QB32" s="549" t="str">
        <f t="shared" si="262"/>
        <v>-</v>
      </c>
      <c r="QC32" s="549" t="str">
        <f t="shared" ref="QC32:QH34" si="263">IF($O32=QC$19,TRUE,"-")</f>
        <v>-</v>
      </c>
      <c r="QD32" s="549" t="str">
        <f t="shared" si="263"/>
        <v>-</v>
      </c>
      <c r="QE32" s="549" t="str">
        <f t="shared" si="263"/>
        <v>-</v>
      </c>
      <c r="QF32" s="549" t="str">
        <f t="shared" si="263"/>
        <v>-</v>
      </c>
      <c r="QG32" s="549" t="str">
        <f t="shared" si="263"/>
        <v>-</v>
      </c>
      <c r="QH32" s="549" t="str">
        <f t="shared" si="263"/>
        <v>-</v>
      </c>
      <c r="QI32" s="539" t="str">
        <f t="shared" ref="QI32:QR34" si="264">IF(AND($O32=QI$19, $AP32=QI$21),TRUE,"-")</f>
        <v>-</v>
      </c>
      <c r="QJ32" s="539" t="str">
        <f t="shared" si="264"/>
        <v>-</v>
      </c>
      <c r="QK32" s="539" t="str">
        <f t="shared" si="264"/>
        <v>-</v>
      </c>
      <c r="QL32" s="539" t="str">
        <f t="shared" si="264"/>
        <v>-</v>
      </c>
      <c r="QM32" s="539" t="str">
        <f t="shared" si="264"/>
        <v>-</v>
      </c>
      <c r="QN32" s="539" t="str">
        <f t="shared" si="264"/>
        <v>-</v>
      </c>
      <c r="QO32" s="539" t="str">
        <f t="shared" ca="1" si="264"/>
        <v>-</v>
      </c>
      <c r="QP32" s="539" t="str">
        <f t="shared" ca="1" si="264"/>
        <v>-</v>
      </c>
      <c r="QQ32" s="539" t="str">
        <f t="shared" ca="1" si="264"/>
        <v>-</v>
      </c>
      <c r="QR32" s="539" t="str">
        <f t="shared" ca="1" si="264"/>
        <v>-</v>
      </c>
      <c r="QS32" s="539" t="str">
        <f t="shared" ref="QS32:RB34" ca="1" si="265">IF(AND($O32=QS$19, $AP32=QS$21),TRUE,"-")</f>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ca="1" si="265"/>
        <v>-</v>
      </c>
      <c r="RB32" s="539" t="str">
        <f t="shared" ca="1" si="265"/>
        <v>-</v>
      </c>
      <c r="RC32" s="539" t="str">
        <f t="shared" ref="RC32:RL34" ca="1" si="266">IF(AND($O32=RC$19, $AP32=RC$21),TRUE,"-")</f>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ca="1" si="266"/>
        <v>-</v>
      </c>
      <c r="RL32" s="539" t="str">
        <f t="shared" ca="1" si="266"/>
        <v>-</v>
      </c>
      <c r="RM32" s="539" t="str">
        <f t="shared" ref="RM32:RR34" ca="1" si="267">IF(AND($O32=RM$19, $AP32=RM$21),TRUE,"-")</f>
        <v>-</v>
      </c>
      <c r="RN32" s="539" t="str">
        <f t="shared" ca="1" si="267"/>
        <v>-</v>
      </c>
      <c r="RO32" s="539" t="str">
        <f t="shared" ca="1" si="267"/>
        <v>-</v>
      </c>
      <c r="RP32" s="539" t="str">
        <f t="shared" ca="1" si="267"/>
        <v>-</v>
      </c>
      <c r="RQ32" s="539" t="str">
        <f t="shared" ca="1" si="267"/>
        <v>-</v>
      </c>
      <c r="RR32" s="539" t="str">
        <f t="shared" ca="1" si="267"/>
        <v>-</v>
      </c>
      <c r="RS32" s="549" t="str">
        <f t="shared" ref="RS32:SB34" si="268">IF($O32=RS$19,TRUE,"-")</f>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si="268"/>
        <v>-</v>
      </c>
      <c r="SB32" s="549" t="str">
        <f t="shared" si="268"/>
        <v>-</v>
      </c>
      <c r="SC32" s="549" t="str">
        <f t="shared" ref="SC32:SL34" si="269">IF($O32=SC$19,TRUE,"-")</f>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si="269"/>
        <v>-</v>
      </c>
      <c r="SL32" s="549" t="str">
        <f t="shared" si="269"/>
        <v>-</v>
      </c>
      <c r="SM32" s="549" t="str">
        <f t="shared" ref="SM32:SR34" si="270">IF($O32=SM$19,TRUE,"-")</f>
        <v>-</v>
      </c>
      <c r="SN32" s="549" t="str">
        <f t="shared" si="270"/>
        <v>-</v>
      </c>
      <c r="SO32" s="549" t="str">
        <f t="shared" si="270"/>
        <v>-</v>
      </c>
      <c r="SP32" s="549" t="str">
        <f t="shared" si="270"/>
        <v>-</v>
      </c>
      <c r="SQ32" s="549" t="str">
        <f t="shared" si="270"/>
        <v>-</v>
      </c>
      <c r="SR32" s="549" t="str">
        <f t="shared" si="270"/>
        <v>-</v>
      </c>
      <c r="SS32" s="539" t="b">
        <f t="shared" ref="SS32:TB34" si="271">IF(AND($O32=SS$19, $AP32=SS$21),TRUE,"-")</f>
        <v>1</v>
      </c>
      <c r="ST32" s="539" t="b">
        <f t="shared" si="271"/>
        <v>1</v>
      </c>
      <c r="SU32" s="539" t="b">
        <f t="shared" si="271"/>
        <v>1</v>
      </c>
      <c r="SV32" s="539" t="b">
        <f t="shared" si="271"/>
        <v>1</v>
      </c>
      <c r="SW32" s="539" t="b">
        <f t="shared" si="271"/>
        <v>1</v>
      </c>
      <c r="SX32" s="539" t="b">
        <f t="shared" si="271"/>
        <v>1</v>
      </c>
      <c r="SY32" s="539" t="str">
        <f t="shared" ca="1" si="271"/>
        <v>-</v>
      </c>
      <c r="SZ32" s="539" t="str">
        <f t="shared" ca="1" si="271"/>
        <v>-</v>
      </c>
      <c r="TA32" s="539" t="str">
        <f t="shared" ca="1" si="271"/>
        <v>-</v>
      </c>
      <c r="TB32" s="539" t="str">
        <f t="shared" ca="1" si="271"/>
        <v>-</v>
      </c>
      <c r="TC32" s="539" t="str">
        <f t="shared" ref="TC32:TL34" ca="1" si="272">IF(AND($O32=TC$19, $AP32=TC$21),TRUE,"-")</f>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ca="1" si="272"/>
        <v>-</v>
      </c>
      <c r="TL32" s="539" t="str">
        <f t="shared" ca="1" si="272"/>
        <v>-</v>
      </c>
      <c r="TM32" s="539" t="str">
        <f t="shared" ref="TM32:TV34" ca="1" si="273">IF(AND($O32=TM$19, $AP32=TM$21),TRUE,"-")</f>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ca="1" si="273"/>
        <v>-</v>
      </c>
      <c r="TV32" s="539" t="str">
        <f t="shared" ca="1" si="273"/>
        <v>-</v>
      </c>
      <c r="TW32" s="539" t="str">
        <f t="shared" ref="TW32:UB34" ca="1" si="274">IF(AND($O32=TW$19, $AP32=TW$21),TRUE,"-")</f>
        <v>-</v>
      </c>
      <c r="TX32" s="539" t="str">
        <f t="shared" ca="1" si="274"/>
        <v>-</v>
      </c>
      <c r="TY32" s="539" t="str">
        <f t="shared" ca="1" si="274"/>
        <v>-</v>
      </c>
      <c r="TZ32" s="539" t="str">
        <f t="shared" ca="1" si="274"/>
        <v>-</v>
      </c>
      <c r="UA32" s="539" t="str">
        <f t="shared" ca="1" si="274"/>
        <v>-</v>
      </c>
      <c r="UB32" s="539" t="str">
        <f t="shared" ca="1" si="274"/>
        <v>-</v>
      </c>
      <c r="UC32" s="549" t="b">
        <f t="shared" ref="UC32:UL34" si="275">IF($O32=UC$19,TRUE,"-")</f>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si="275"/>
        <v>1</v>
      </c>
      <c r="UL32" s="549" t="b">
        <f t="shared" si="275"/>
        <v>1</v>
      </c>
      <c r="UM32" s="549" t="b">
        <f t="shared" ref="UM32:UV34" si="276">IF($O32=UM$19,TRUE,"-")</f>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si="276"/>
        <v>1</v>
      </c>
      <c r="UV32" s="549" t="b">
        <f t="shared" si="276"/>
        <v>1</v>
      </c>
      <c r="UW32" s="549" t="b">
        <f t="shared" ref="UW32:VB34" si="277">IF($O32=UW$19,TRUE,"-")</f>
        <v>1</v>
      </c>
      <c r="UX32" s="549" t="b">
        <f t="shared" si="277"/>
        <v>1</v>
      </c>
      <c r="UY32" s="549" t="b">
        <f t="shared" si="277"/>
        <v>1</v>
      </c>
      <c r="UZ32" s="549" t="b">
        <f t="shared" si="277"/>
        <v>1</v>
      </c>
      <c r="VA32" s="549" t="b">
        <f t="shared" si="277"/>
        <v>1</v>
      </c>
      <c r="VB32" s="549" t="b">
        <f t="shared" si="277"/>
        <v>1</v>
      </c>
      <c r="VC32" s="19">
        <f t="shared" ca="1" si="250"/>
        <v>0</v>
      </c>
      <c r="VD32" s="23">
        <v>0</v>
      </c>
    </row>
    <row r="33" spans="1:576"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1</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MP075p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f t="shared" ca="1" si="251"/>
        <v>575</v>
      </c>
      <c r="MQ33" s="5">
        <f t="shared" ca="1" si="251"/>
        <v>240</v>
      </c>
      <c r="MR33" s="5">
        <f t="shared" ca="1" si="251"/>
        <v>364</v>
      </c>
      <c r="MS33" s="5">
        <f t="shared" ca="1" si="252"/>
        <v>0.5</v>
      </c>
      <c r="MT33" s="9"/>
      <c r="MU33" s="19">
        <f t="shared" ca="1" si="250"/>
        <v>70</v>
      </c>
      <c r="MV33" s="19">
        <f t="shared" ca="1" si="250"/>
        <v>50</v>
      </c>
      <c r="MW33" s="19">
        <f t="shared" ca="1" si="250"/>
        <v>75</v>
      </c>
      <c r="MX33" s="19">
        <f t="shared" ca="1" si="250"/>
        <v>50</v>
      </c>
      <c r="MY33" s="5">
        <f t="shared" ca="1" si="253"/>
        <v>1</v>
      </c>
      <c r="MZ33" s="5">
        <f t="shared" ca="1" si="254"/>
        <v>0.75</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str">
        <f t="shared" ca="1" si="256"/>
        <v>-</v>
      </c>
      <c r="NK33" s="19" t="str">
        <f t="shared" ca="1" si="256"/>
        <v>-</v>
      </c>
      <c r="NL33" s="19" t="b">
        <f t="shared" ca="1" si="256"/>
        <v>1</v>
      </c>
      <c r="NM33" s="19">
        <f t="shared" ca="1" si="256"/>
        <v>636</v>
      </c>
      <c r="NN33" s="19" t="str">
        <f t="shared" ca="1" si="256"/>
        <v>-</v>
      </c>
      <c r="NO33" s="19">
        <f t="shared" ca="1" si="250"/>
        <v>1</v>
      </c>
      <c r="NP33" s="19">
        <f t="shared" ca="1" si="250"/>
        <v>1</v>
      </c>
      <c r="NQ33" s="19">
        <f t="shared" ca="1" si="250"/>
        <v>1</v>
      </c>
      <c r="NR33" s="19">
        <f t="shared" ca="1" si="250"/>
        <v>1</v>
      </c>
      <c r="NS33" s="19">
        <f t="shared" ca="1" si="250"/>
        <v>1</v>
      </c>
      <c r="NT33" s="19">
        <f t="shared" ca="1" si="250"/>
        <v>1</v>
      </c>
      <c r="NU33" s="19">
        <f t="shared" ca="1" si="250"/>
        <v>1</v>
      </c>
      <c r="NV33" s="19">
        <f t="shared" ca="1" si="250"/>
        <v>1</v>
      </c>
      <c r="NW33" s="19">
        <f t="shared" ca="1" si="250"/>
        <v>1</v>
      </c>
      <c r="NX33" s="9"/>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7"/>
        <v>-</v>
      </c>
      <c r="OH33" s="539" t="str">
        <f t="shared" ca="1" si="257"/>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8"/>
        <v>-</v>
      </c>
      <c r="OR33" s="539" t="str">
        <f t="shared" ca="1" si="258"/>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59"/>
        <v>-</v>
      </c>
      <c r="PB33" s="539" t="str">
        <f t="shared" ca="1" si="259"/>
        <v>-</v>
      </c>
      <c r="PC33" s="539" t="str">
        <f t="shared" ca="1" si="260"/>
        <v>-</v>
      </c>
      <c r="PD33" s="539" t="str">
        <f t="shared" ca="1" si="260"/>
        <v>-</v>
      </c>
      <c r="PE33" s="539" t="str">
        <f t="shared" ca="1" si="260"/>
        <v>-</v>
      </c>
      <c r="PF33" s="539" t="str">
        <f t="shared" ca="1" si="260"/>
        <v>-</v>
      </c>
      <c r="PG33" s="539" t="str">
        <f t="shared" ca="1" si="260"/>
        <v>-</v>
      </c>
      <c r="PH33" s="539" t="str">
        <f t="shared" ca="1" si="260"/>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1"/>
        <v>-</v>
      </c>
      <c r="PR33" s="549" t="str">
        <f t="shared" ca="1" si="261"/>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2"/>
        <v>-</v>
      </c>
      <c r="QB33" s="549" t="str">
        <f t="shared" ca="1" si="262"/>
        <v>-</v>
      </c>
      <c r="QC33" s="549" t="str">
        <f t="shared" ca="1" si="263"/>
        <v>-</v>
      </c>
      <c r="QD33" s="549" t="str">
        <f t="shared" ca="1" si="263"/>
        <v>-</v>
      </c>
      <c r="QE33" s="549" t="str">
        <f t="shared" ca="1" si="263"/>
        <v>-</v>
      </c>
      <c r="QF33" s="549" t="str">
        <f t="shared" ca="1" si="263"/>
        <v>-</v>
      </c>
      <c r="QG33" s="549" t="str">
        <f t="shared" ca="1" si="263"/>
        <v>-</v>
      </c>
      <c r="QH33" s="549" t="str">
        <f t="shared" ca="1" si="263"/>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4"/>
        <v>-</v>
      </c>
      <c r="QR33" s="539" t="str">
        <f t="shared" ca="1" si="264"/>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5"/>
        <v>-</v>
      </c>
      <c r="RB33" s="539" t="str">
        <f t="shared" ca="1" si="265"/>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6"/>
        <v>-</v>
      </c>
      <c r="RL33" s="539" t="str">
        <f t="shared" ca="1" si="266"/>
        <v>-</v>
      </c>
      <c r="RM33" s="539" t="str">
        <f t="shared" ca="1" si="267"/>
        <v>-</v>
      </c>
      <c r="RN33" s="539" t="str">
        <f t="shared" ca="1" si="267"/>
        <v>-</v>
      </c>
      <c r="RO33" s="539" t="str">
        <f t="shared" ca="1" si="267"/>
        <v>-</v>
      </c>
      <c r="RP33" s="539" t="str">
        <f t="shared" ca="1" si="267"/>
        <v>-</v>
      </c>
      <c r="RQ33" s="539" t="str">
        <f t="shared" ca="1" si="267"/>
        <v>-</v>
      </c>
      <c r="RR33" s="539" t="str">
        <f t="shared" ca="1" si="267"/>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8"/>
        <v>-</v>
      </c>
      <c r="SB33" s="549" t="str">
        <f t="shared" ca="1" si="268"/>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69"/>
        <v>-</v>
      </c>
      <c r="SL33" s="549" t="str">
        <f t="shared" ca="1" si="269"/>
        <v>-</v>
      </c>
      <c r="SM33" s="549" t="str">
        <f t="shared" ca="1" si="270"/>
        <v>-</v>
      </c>
      <c r="SN33" s="549" t="str">
        <f t="shared" ca="1" si="270"/>
        <v>-</v>
      </c>
      <c r="SO33" s="549" t="str">
        <f t="shared" ca="1" si="270"/>
        <v>-</v>
      </c>
      <c r="SP33" s="549" t="str">
        <f t="shared" ca="1" si="270"/>
        <v>-</v>
      </c>
      <c r="SQ33" s="549" t="str">
        <f t="shared" ca="1" si="270"/>
        <v>-</v>
      </c>
      <c r="SR33" s="549" t="str">
        <f t="shared" ca="1" si="270"/>
        <v>-</v>
      </c>
      <c r="SS33" s="539" t="b">
        <f t="shared" ca="1" si="271"/>
        <v>1</v>
      </c>
      <c r="ST33" s="539" t="b">
        <f t="shared" ca="1" si="271"/>
        <v>1</v>
      </c>
      <c r="SU33" s="539" t="b">
        <f t="shared" ca="1" si="271"/>
        <v>1</v>
      </c>
      <c r="SV33" s="539" t="b">
        <f t="shared" ca="1" si="271"/>
        <v>1</v>
      </c>
      <c r="SW33" s="539" t="b">
        <f t="shared" ca="1" si="271"/>
        <v>1</v>
      </c>
      <c r="SX33" s="539" t="b">
        <f t="shared" ca="1" si="271"/>
        <v>1</v>
      </c>
      <c r="SY33" s="539" t="str">
        <f t="shared" ca="1" si="271"/>
        <v>-</v>
      </c>
      <c r="SZ33" s="539" t="str">
        <f t="shared" ca="1" si="271"/>
        <v>-</v>
      </c>
      <c r="TA33" s="539" t="str">
        <f t="shared" ca="1" si="271"/>
        <v>-</v>
      </c>
      <c r="TB33" s="539" t="str">
        <f t="shared" ca="1" si="271"/>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2"/>
        <v>-</v>
      </c>
      <c r="TL33" s="539" t="str">
        <f t="shared" ca="1" si="272"/>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3"/>
        <v>-</v>
      </c>
      <c r="TV33" s="539" t="str">
        <f t="shared" ca="1" si="273"/>
        <v>-</v>
      </c>
      <c r="TW33" s="539" t="str">
        <f t="shared" ca="1" si="274"/>
        <v>-</v>
      </c>
      <c r="TX33" s="539" t="str">
        <f t="shared" ca="1" si="274"/>
        <v>-</v>
      </c>
      <c r="TY33" s="539" t="str">
        <f t="shared" ca="1" si="274"/>
        <v>-</v>
      </c>
      <c r="TZ33" s="539" t="str">
        <f t="shared" ca="1" si="274"/>
        <v>-</v>
      </c>
      <c r="UA33" s="539" t="str">
        <f t="shared" ca="1" si="274"/>
        <v>-</v>
      </c>
      <c r="UB33" s="539" t="str">
        <f t="shared" ca="1" si="274"/>
        <v>-</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5"/>
        <v>1</v>
      </c>
      <c r="UL33" s="549" t="b">
        <f t="shared" ca="1" si="275"/>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6"/>
        <v>1</v>
      </c>
      <c r="UV33" s="549" t="b">
        <f t="shared" ca="1" si="276"/>
        <v>1</v>
      </c>
      <c r="UW33" s="549" t="b">
        <f t="shared" ca="1" si="277"/>
        <v>1</v>
      </c>
      <c r="UX33" s="549" t="b">
        <f t="shared" ca="1" si="277"/>
        <v>1</v>
      </c>
      <c r="UY33" s="549" t="b">
        <f t="shared" ca="1" si="277"/>
        <v>1</v>
      </c>
      <c r="UZ33" s="549" t="b">
        <f t="shared" ca="1" si="277"/>
        <v>1</v>
      </c>
      <c r="VA33" s="549" t="b">
        <f t="shared" ca="1" si="277"/>
        <v>1</v>
      </c>
      <c r="VB33" s="549" t="b">
        <f t="shared" ca="1" si="277"/>
        <v>1</v>
      </c>
      <c r="VC33" s="19">
        <f t="shared" ca="1" si="250"/>
        <v>0</v>
      </c>
      <c r="VD33" s="23">
        <v>0</v>
      </c>
    </row>
    <row r="34" spans="1:576"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1</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MP125p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C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f t="shared" ca="1" si="251"/>
        <v>575</v>
      </c>
      <c r="MQ34" s="5">
        <f t="shared" ca="1" si="251"/>
        <v>240</v>
      </c>
      <c r="MR34" s="5">
        <f t="shared" ca="1" si="251"/>
        <v>364</v>
      </c>
      <c r="MS34" s="5">
        <f t="shared" ca="1" si="252"/>
        <v>0.5</v>
      </c>
      <c r="MT34" s="9"/>
      <c r="MU34" s="19">
        <f t="shared" ca="1" si="288"/>
        <v>70</v>
      </c>
      <c r="MV34" s="19">
        <f t="shared" ca="1" si="288"/>
        <v>50</v>
      </c>
      <c r="MW34" s="19">
        <f t="shared" ca="1" si="288"/>
        <v>75</v>
      </c>
      <c r="MX34" s="19">
        <f t="shared" ca="1" si="288"/>
        <v>50</v>
      </c>
      <c r="MY34" s="5">
        <f t="shared" ca="1" si="253"/>
        <v>1</v>
      </c>
      <c r="MZ34" s="5">
        <f t="shared" ca="1" si="254"/>
        <v>1.25</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str">
        <f t="shared" ca="1" si="288"/>
        <v>-</v>
      </c>
      <c r="NK34" s="19" t="str">
        <f t="shared" ca="1" si="288"/>
        <v>-</v>
      </c>
      <c r="NL34" s="19" t="b">
        <f t="shared" ca="1" si="288"/>
        <v>1</v>
      </c>
      <c r="NM34" s="19">
        <f t="shared" ca="1" si="288"/>
        <v>636</v>
      </c>
      <c r="NN34" s="19" t="str">
        <f t="shared" ca="1" si="288"/>
        <v>-</v>
      </c>
      <c r="NO34" s="19">
        <f t="shared" ca="1" si="288"/>
        <v>1</v>
      </c>
      <c r="NP34" s="19">
        <f t="shared" ca="1" si="288"/>
        <v>1</v>
      </c>
      <c r="NQ34" s="19">
        <f t="shared" ca="1" si="288"/>
        <v>1</v>
      </c>
      <c r="NR34" s="19">
        <f t="shared" ca="1" si="288"/>
        <v>1</v>
      </c>
      <c r="NS34" s="19">
        <f t="shared" ca="1" si="288"/>
        <v>1</v>
      </c>
      <c r="NT34" s="19">
        <f t="shared" ca="1" si="288"/>
        <v>1</v>
      </c>
      <c r="NU34" s="19">
        <f t="shared" ca="1" si="288"/>
        <v>1</v>
      </c>
      <c r="NV34" s="19">
        <f t="shared" ca="1" si="288"/>
        <v>1</v>
      </c>
      <c r="NW34" s="19">
        <f t="shared" ca="1" si="288"/>
        <v>1</v>
      </c>
      <c r="NX34" s="9"/>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7"/>
        <v>-</v>
      </c>
      <c r="OH34" s="539" t="str">
        <f t="shared" ca="1" si="257"/>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8"/>
        <v>-</v>
      </c>
      <c r="OR34" s="539" t="str">
        <f t="shared" ca="1" si="258"/>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59"/>
        <v>-</v>
      </c>
      <c r="PB34" s="539" t="str">
        <f t="shared" ca="1" si="259"/>
        <v>-</v>
      </c>
      <c r="PC34" s="539" t="str">
        <f t="shared" ca="1" si="260"/>
        <v>-</v>
      </c>
      <c r="PD34" s="539" t="str">
        <f t="shared" ca="1" si="260"/>
        <v>-</v>
      </c>
      <c r="PE34" s="539" t="str">
        <f t="shared" ca="1" si="260"/>
        <v>-</v>
      </c>
      <c r="PF34" s="539" t="str">
        <f t="shared" ca="1" si="260"/>
        <v>-</v>
      </c>
      <c r="PG34" s="539" t="str">
        <f t="shared" ca="1" si="260"/>
        <v>-</v>
      </c>
      <c r="PH34" s="539" t="str">
        <f t="shared" ca="1" si="260"/>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1"/>
        <v>-</v>
      </c>
      <c r="PR34" s="549" t="str">
        <f t="shared" ca="1" si="261"/>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2"/>
        <v>-</v>
      </c>
      <c r="QB34" s="549" t="str">
        <f t="shared" ca="1" si="262"/>
        <v>-</v>
      </c>
      <c r="QC34" s="549" t="str">
        <f t="shared" ca="1" si="263"/>
        <v>-</v>
      </c>
      <c r="QD34" s="549" t="str">
        <f t="shared" ca="1" si="263"/>
        <v>-</v>
      </c>
      <c r="QE34" s="549" t="str">
        <f t="shared" ca="1" si="263"/>
        <v>-</v>
      </c>
      <c r="QF34" s="549" t="str">
        <f t="shared" ca="1" si="263"/>
        <v>-</v>
      </c>
      <c r="QG34" s="549" t="str">
        <f t="shared" ca="1" si="263"/>
        <v>-</v>
      </c>
      <c r="QH34" s="549" t="str">
        <f t="shared" ca="1" si="263"/>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4"/>
        <v>-</v>
      </c>
      <c r="QR34" s="539" t="str">
        <f t="shared" ca="1" si="264"/>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5"/>
        <v>-</v>
      </c>
      <c r="RB34" s="539" t="str">
        <f t="shared" ca="1" si="265"/>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6"/>
        <v>-</v>
      </c>
      <c r="RL34" s="539" t="str">
        <f t="shared" ca="1" si="266"/>
        <v>-</v>
      </c>
      <c r="RM34" s="539" t="str">
        <f t="shared" ca="1" si="267"/>
        <v>-</v>
      </c>
      <c r="RN34" s="539" t="str">
        <f t="shared" ca="1" si="267"/>
        <v>-</v>
      </c>
      <c r="RO34" s="539" t="str">
        <f t="shared" ca="1" si="267"/>
        <v>-</v>
      </c>
      <c r="RP34" s="539" t="str">
        <f t="shared" ca="1" si="267"/>
        <v>-</v>
      </c>
      <c r="RQ34" s="539" t="str">
        <f t="shared" ca="1" si="267"/>
        <v>-</v>
      </c>
      <c r="RR34" s="539" t="str">
        <f t="shared" ca="1" si="267"/>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8"/>
        <v>-</v>
      </c>
      <c r="SB34" s="549" t="str">
        <f t="shared" ca="1" si="268"/>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69"/>
        <v>-</v>
      </c>
      <c r="SL34" s="549" t="str">
        <f t="shared" ca="1" si="269"/>
        <v>-</v>
      </c>
      <c r="SM34" s="549" t="str">
        <f t="shared" ca="1" si="270"/>
        <v>-</v>
      </c>
      <c r="SN34" s="549" t="str">
        <f t="shared" ca="1" si="270"/>
        <v>-</v>
      </c>
      <c r="SO34" s="549" t="str">
        <f t="shared" ca="1" si="270"/>
        <v>-</v>
      </c>
      <c r="SP34" s="549" t="str">
        <f t="shared" ca="1" si="270"/>
        <v>-</v>
      </c>
      <c r="SQ34" s="549" t="str">
        <f t="shared" ca="1" si="270"/>
        <v>-</v>
      </c>
      <c r="SR34" s="549" t="str">
        <f t="shared" ca="1" si="270"/>
        <v>-</v>
      </c>
      <c r="SS34" s="539" t="b">
        <f t="shared" ca="1" si="271"/>
        <v>1</v>
      </c>
      <c r="ST34" s="539" t="b">
        <f t="shared" ca="1" si="271"/>
        <v>1</v>
      </c>
      <c r="SU34" s="539" t="b">
        <f t="shared" ca="1" si="271"/>
        <v>1</v>
      </c>
      <c r="SV34" s="539" t="b">
        <f t="shared" ca="1" si="271"/>
        <v>1</v>
      </c>
      <c r="SW34" s="539" t="b">
        <f t="shared" ca="1" si="271"/>
        <v>1</v>
      </c>
      <c r="SX34" s="539" t="b">
        <f t="shared" ca="1" si="271"/>
        <v>1</v>
      </c>
      <c r="SY34" s="539" t="str">
        <f t="shared" ca="1" si="271"/>
        <v>-</v>
      </c>
      <c r="SZ34" s="539" t="str">
        <f t="shared" ca="1" si="271"/>
        <v>-</v>
      </c>
      <c r="TA34" s="539" t="str">
        <f t="shared" ca="1" si="271"/>
        <v>-</v>
      </c>
      <c r="TB34" s="539" t="str">
        <f t="shared" ca="1" si="271"/>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2"/>
        <v>-</v>
      </c>
      <c r="TL34" s="539" t="str">
        <f t="shared" ca="1" si="272"/>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3"/>
        <v>-</v>
      </c>
      <c r="TV34" s="539" t="str">
        <f t="shared" ca="1" si="273"/>
        <v>-</v>
      </c>
      <c r="TW34" s="539" t="str">
        <f t="shared" ca="1" si="274"/>
        <v>-</v>
      </c>
      <c r="TX34" s="539" t="str">
        <f t="shared" ca="1" si="274"/>
        <v>-</v>
      </c>
      <c r="TY34" s="539" t="str">
        <f t="shared" ca="1" si="274"/>
        <v>-</v>
      </c>
      <c r="TZ34" s="539" t="str">
        <f t="shared" ca="1" si="274"/>
        <v>-</v>
      </c>
      <c r="UA34" s="539" t="str">
        <f t="shared" ca="1" si="274"/>
        <v>-</v>
      </c>
      <c r="UB34" s="539" t="str">
        <f t="shared" ca="1" si="274"/>
        <v>-</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5"/>
        <v>1</v>
      </c>
      <c r="UL34" s="549" t="b">
        <f t="shared" ca="1" si="275"/>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6"/>
        <v>1</v>
      </c>
      <c r="UV34" s="549" t="b">
        <f t="shared" ca="1" si="276"/>
        <v>1</v>
      </c>
      <c r="UW34" s="549" t="b">
        <f t="shared" ca="1" si="277"/>
        <v>1</v>
      </c>
      <c r="UX34" s="549" t="b">
        <f t="shared" ca="1" si="277"/>
        <v>1</v>
      </c>
      <c r="UY34" s="549" t="b">
        <f t="shared" ca="1" si="277"/>
        <v>1</v>
      </c>
      <c r="UZ34" s="549" t="b">
        <f t="shared" ca="1" si="277"/>
        <v>1</v>
      </c>
      <c r="VA34" s="549" t="b">
        <f t="shared" ca="1" si="277"/>
        <v>1</v>
      </c>
      <c r="VB34" s="549" t="b">
        <f t="shared" ca="1" si="277"/>
        <v>1</v>
      </c>
      <c r="VC34" s="19">
        <f t="shared" ca="1" si="288"/>
        <v>0</v>
      </c>
      <c r="VD34" s="23">
        <v>0</v>
      </c>
    </row>
    <row r="35" spans="1:576"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0.309</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9"/>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23">
        <v>0</v>
      </c>
    </row>
    <row r="36" spans="1:576">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1898</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504"/>
      <c r="NW36" s="504"/>
      <c r="NX36" s="9"/>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504"/>
      <c r="VC36" s="504"/>
      <c r="VD36" s="23">
        <v>0</v>
      </c>
    </row>
    <row r="37" spans="1:576"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DSP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14"/>
      <c r="NW37" s="14"/>
      <c r="NX37" s="9"/>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23">
        <v>0</v>
      </c>
    </row>
    <row r="38" spans="1:576" outlineLevel="1">
      <c r="A38" s="21">
        <f t="shared" si="93"/>
        <v>33</v>
      </c>
      <c r="B38" s="26">
        <f>$A$23</f>
        <v>18</v>
      </c>
      <c r="C38">
        <f>202</f>
        <v>202</v>
      </c>
      <c r="D38" s="19" t="str">
        <f t="shared" ref="D38:D42" ca="1" si="289">OFFSET(D$5,$B38,0)</f>
        <v>SNSW</v>
      </c>
      <c r="E38" t="b">
        <v>0</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1</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19" t="b">
        <f t="shared" ref="BK38:BK42" ca="1" si="295">OFFSET(BK$5,$B38,0)</f>
        <v>0</v>
      </c>
      <c r="BL38" s="9"/>
      <c r="BM38" s="5" t="str">
        <f t="shared" ref="BM38:BM42" ca="1" si="296">IF($N38&lt;&gt;4,OFFSET(BM$5,$B38,0),1)</f>
        <v>-</v>
      </c>
      <c r="BN38" s="19" t="str">
        <f t="shared" ref="BN38:BP42" ca="1" si="297">OFFSET(BN$5,$B38,0)</f>
        <v>-</v>
      </c>
      <c r="BO38" s="19" t="str">
        <f t="shared" ca="1" si="297"/>
        <v>-</v>
      </c>
      <c r="BP38" s="19" t="str">
        <f t="shared" ca="1" si="297"/>
        <v>-</v>
      </c>
      <c r="BQ38" s="5" t="str">
        <f t="shared" ref="BQ38:BQ42" ca="1" si="298">IF($N38&lt;&gt;4,OFFSET(BQ$5,$B38,0),1)</f>
        <v>-</v>
      </c>
      <c r="BR38" s="19" t="str">
        <f t="shared" ref="BR38:BR42" ca="1" si="299">OFFSET(BR$5,$B38,0)</f>
        <v>-</v>
      </c>
      <c r="BS38" s="5" t="str">
        <f t="shared" ref="BS38:BS42" ca="1" si="300">IF($N38&lt;&gt;4,OFFSET(BS$5,$B38,0),1)</f>
        <v>-</v>
      </c>
      <c r="BT38" s="19" t="str">
        <f t="shared" ref="BT38:BV42" ca="1" si="301">OFFSET(BT$5,$B38,0)</f>
        <v>-</v>
      </c>
      <c r="BU38" s="19" t="str">
        <f t="shared" ca="1" si="301"/>
        <v>-</v>
      </c>
      <c r="BV38" s="19" t="str">
        <f t="shared" ca="1" si="301"/>
        <v>-</v>
      </c>
      <c r="BW38" s="5" t="str">
        <f t="shared" ref="BW38:BW42" ca="1" si="302">IF($N38&lt;&gt;4,OFFSET(BW$5,$B38,0),1)</f>
        <v>-</v>
      </c>
      <c r="BX38" s="9"/>
      <c r="BY38" s="19" t="str">
        <f t="shared" ref="BY38:CH42" ca="1" si="303">OFFSET(BY$5,$B38,0)</f>
        <v>-</v>
      </c>
      <c r="BZ38" s="19" t="str">
        <f t="shared" ca="1" si="303"/>
        <v>-</v>
      </c>
      <c r="CA38" s="19" t="str">
        <f t="shared" ca="1" si="303"/>
        <v>-</v>
      </c>
      <c r="CB38" s="19" t="str">
        <f t="shared" ca="1" si="303"/>
        <v>-</v>
      </c>
      <c r="CC38" s="19" t="str">
        <f t="shared" ca="1" si="303"/>
        <v>-</v>
      </c>
      <c r="CD38" s="19" t="str">
        <f t="shared" ca="1" si="303"/>
        <v>-</v>
      </c>
      <c r="CE38" s="19" t="str">
        <f t="shared" ca="1" si="303"/>
        <v>-</v>
      </c>
      <c r="CF38" s="19" t="str">
        <f t="shared" ca="1" si="303"/>
        <v>-</v>
      </c>
      <c r="CG38" s="19" t="str">
        <f t="shared" ca="1" si="303"/>
        <v>-</v>
      </c>
      <c r="CH38" s="19" t="str">
        <f t="shared" ca="1" si="303"/>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4">INDEX(i.UserPeriod0,$AP38,CR$15)</f>
        <v>652</v>
      </c>
      <c r="CS38" s="433">
        <f t="shared" si="304"/>
        <v>686</v>
      </c>
      <c r="CT38" s="433">
        <f t="shared" si="304"/>
        <v>721</v>
      </c>
      <c r="CU38" s="144">
        <f t="shared" ref="CU38:CW42" si="305">7*INDEX(i.end_joining,1,CU$15+($AP38-1)*3)</f>
        <v>378</v>
      </c>
      <c r="CV38" s="144">
        <f t="shared" si="305"/>
        <v>413</v>
      </c>
      <c r="CW38" s="144">
        <f t="shared" si="305"/>
        <v>448</v>
      </c>
      <c r="CX38" s="19" t="str">
        <f t="shared" ref="CX38:DC40" ca="1" si="306">OFFSET(CX$5,$B38,0)</f>
        <v>-</v>
      </c>
      <c r="CY38" s="19" t="str">
        <f t="shared" ca="1" si="306"/>
        <v>-</v>
      </c>
      <c r="CZ38" s="19" t="str">
        <f t="shared" ca="1" si="306"/>
        <v>-</v>
      </c>
      <c r="DA38" s="19" t="str">
        <f t="shared" ca="1" si="306"/>
        <v>-</v>
      </c>
      <c r="DB38" s="19" t="str">
        <f t="shared" ca="1" si="306"/>
        <v>-</v>
      </c>
      <c r="DC38" s="19" t="str">
        <f t="shared" ca="1" si="306"/>
        <v>-</v>
      </c>
      <c r="DD38" s="12">
        <v>1</v>
      </c>
      <c r="DE38" s="12">
        <v>1</v>
      </c>
      <c r="DF38" s="12">
        <v>0</v>
      </c>
      <c r="DG38" s="19" t="str">
        <f t="shared" ref="DG38:DK38" ca="1" si="307">OFFSET(DG$5,$B38,0)</f>
        <v>-</v>
      </c>
      <c r="DH38" s="19" t="str">
        <f t="shared" ca="1" si="307"/>
        <v>-</v>
      </c>
      <c r="DI38" s="19" t="str">
        <f t="shared" ca="1" si="307"/>
        <v>-</v>
      </c>
      <c r="DJ38" s="19" t="str">
        <f t="shared" ca="1" si="307"/>
        <v>-</v>
      </c>
      <c r="DK38" s="19" t="str">
        <f t="shared" ca="1" si="307"/>
        <v>-</v>
      </c>
      <c r="DL38" s="244">
        <f t="shared" ref="DL38" si="308">DF38</f>
        <v>0</v>
      </c>
      <c r="DM38" s="244" t="str">
        <f ca="1">DG38</f>
        <v>-</v>
      </c>
      <c r="DN38" s="244" t="str">
        <f t="shared" ref="DN38" ca="1" si="309">DH38</f>
        <v>-</v>
      </c>
      <c r="DO38" s="19" t="str">
        <f t="shared" ref="DO38:DQ42" ca="1" si="310">OFFSET(DO$5,$B38,0)</f>
        <v>-</v>
      </c>
      <c r="DP38" s="19">
        <f t="shared" ca="1" si="310"/>
        <v>0</v>
      </c>
      <c r="DQ38" s="19">
        <f t="shared" ca="1" si="310"/>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1">OFFSET(EF$5,$B38,0)</f>
        <v>0</v>
      </c>
      <c r="EG38" s="19">
        <f t="shared" ca="1" si="311"/>
        <v>0</v>
      </c>
      <c r="EH38" s="19">
        <f t="shared" ca="1" si="311"/>
        <v>0</v>
      </c>
      <c r="EI38" s="19">
        <f t="shared" ca="1" si="311"/>
        <v>0</v>
      </c>
      <c r="EJ38" s="19">
        <f t="shared" ca="1" si="311"/>
        <v>0</v>
      </c>
      <c r="EK38" s="19">
        <f t="shared" ca="1" si="311"/>
        <v>0</v>
      </c>
      <c r="EL38" s="19">
        <f t="shared" ca="1" si="311"/>
        <v>0</v>
      </c>
      <c r="EM38" s="19">
        <f t="shared" ca="1" si="311"/>
        <v>0</v>
      </c>
      <c r="EN38" s="19">
        <f t="shared" ca="1" si="311"/>
        <v>0</v>
      </c>
      <c r="EO38" s="19">
        <f t="shared" ca="1" si="311"/>
        <v>0</v>
      </c>
      <c r="EP38" s="19">
        <f t="shared" ca="1" si="311"/>
        <v>0</v>
      </c>
      <c r="EQ38" s="19">
        <f t="shared" ca="1" si="311"/>
        <v>0</v>
      </c>
      <c r="ER38" s="19">
        <f t="shared" ca="1" si="311"/>
        <v>0</v>
      </c>
      <c r="ES38" s="19">
        <f t="shared" ca="1" si="311"/>
        <v>0</v>
      </c>
      <c r="ET38" s="19">
        <f t="shared" ca="1" si="311"/>
        <v>0</v>
      </c>
      <c r="EU38" s="19">
        <f t="shared" ca="1" si="311"/>
        <v>0</v>
      </c>
      <c r="EV38" s="19">
        <f t="shared" ca="1" si="311"/>
        <v>0</v>
      </c>
      <c r="EW38" s="19">
        <f t="shared" ca="1" si="311"/>
        <v>0</v>
      </c>
      <c r="EX38" s="19">
        <f t="shared" ca="1" si="311"/>
        <v>0</v>
      </c>
      <c r="EY38" s="19">
        <f t="shared" ca="1" si="311"/>
        <v>0</v>
      </c>
      <c r="EZ38" s="19">
        <f t="shared" ca="1" si="311"/>
        <v>0</v>
      </c>
      <c r="FA38" s="19">
        <f t="shared" ca="1" si="311"/>
        <v>0</v>
      </c>
      <c r="FB38" s="19">
        <f t="shared" ca="1" si="311"/>
        <v>0</v>
      </c>
      <c r="FC38" s="19">
        <f t="shared" ref="EI38:GP41" ca="1" si="312">OFFSET(FC$5,$B38,0)</f>
        <v>0</v>
      </c>
      <c r="FD38" s="19">
        <f t="shared" ca="1" si="312"/>
        <v>0</v>
      </c>
      <c r="FE38" s="19">
        <f t="shared" ca="1" si="312"/>
        <v>0</v>
      </c>
      <c r="FF38" s="19">
        <f t="shared" ca="1" si="312"/>
        <v>0</v>
      </c>
      <c r="FG38" s="19">
        <f t="shared" ca="1" si="312"/>
        <v>0</v>
      </c>
      <c r="FH38" s="19">
        <f t="shared" ref="FH38:FQ41" ca="1" si="313">OFFSET(FH$5,$B38,0)</f>
        <v>0</v>
      </c>
      <c r="FI38" s="19">
        <f t="shared" ca="1" si="313"/>
        <v>0</v>
      </c>
      <c r="FJ38" s="19">
        <f t="shared" ca="1" si="313"/>
        <v>0</v>
      </c>
      <c r="FK38" s="19">
        <f t="shared" ca="1" si="313"/>
        <v>0</v>
      </c>
      <c r="FL38" s="19">
        <f t="shared" ca="1" si="313"/>
        <v>0</v>
      </c>
      <c r="FM38" s="19">
        <f t="shared" ca="1" si="313"/>
        <v>0</v>
      </c>
      <c r="FN38" s="19">
        <f t="shared" ca="1" si="313"/>
        <v>0</v>
      </c>
      <c r="FO38" s="19">
        <f t="shared" ca="1" si="313"/>
        <v>0</v>
      </c>
      <c r="FP38" s="19">
        <f t="shared" ca="1" si="313"/>
        <v>0</v>
      </c>
      <c r="FQ38" s="19">
        <f t="shared" ca="1" si="313"/>
        <v>0</v>
      </c>
      <c r="FR38" s="19">
        <f t="shared" ca="1" si="312"/>
        <v>0</v>
      </c>
      <c r="FS38" s="19">
        <f t="shared" ca="1" si="312"/>
        <v>0</v>
      </c>
      <c r="FT38" s="19">
        <f t="shared" ca="1" si="312"/>
        <v>0</v>
      </c>
      <c r="FU38" s="19">
        <f t="shared" ca="1" si="312"/>
        <v>0</v>
      </c>
      <c r="FV38" s="19">
        <f t="shared" ca="1" si="312"/>
        <v>0</v>
      </c>
      <c r="FW38" s="19">
        <f t="shared" ca="1" si="312"/>
        <v>0</v>
      </c>
      <c r="FX38" s="19">
        <f t="shared" ca="1" si="312"/>
        <v>0</v>
      </c>
      <c r="FY38" s="19">
        <f t="shared" ca="1" si="312"/>
        <v>0</v>
      </c>
      <c r="FZ38" s="19">
        <f t="shared" ca="1" si="312"/>
        <v>0</v>
      </c>
      <c r="GA38" s="19">
        <f t="shared" ca="1" si="312"/>
        <v>0</v>
      </c>
      <c r="GB38" s="19">
        <f t="shared" ca="1" si="312"/>
        <v>0</v>
      </c>
      <c r="GC38" s="19">
        <f t="shared" ca="1" si="312"/>
        <v>0</v>
      </c>
      <c r="GD38" s="19">
        <f t="shared" ca="1" si="312"/>
        <v>0</v>
      </c>
      <c r="GE38" s="19">
        <f t="shared" ca="1" si="312"/>
        <v>0</v>
      </c>
      <c r="GF38" s="19">
        <f t="shared" ca="1" si="312"/>
        <v>0</v>
      </c>
      <c r="GG38" s="19">
        <f t="shared" ca="1" si="312"/>
        <v>0</v>
      </c>
      <c r="GH38" s="19">
        <f t="shared" ca="1" si="312"/>
        <v>0</v>
      </c>
      <c r="GI38" s="19">
        <f t="shared" ca="1" si="312"/>
        <v>0</v>
      </c>
      <c r="GJ38" s="19">
        <f t="shared" ca="1" si="312"/>
        <v>0</v>
      </c>
      <c r="GK38" s="19">
        <f t="shared" ca="1" si="312"/>
        <v>0</v>
      </c>
      <c r="GL38" s="19">
        <f t="shared" ca="1" si="312"/>
        <v>0</v>
      </c>
      <c r="GM38" s="19">
        <f t="shared" ca="1" si="312"/>
        <v>0</v>
      </c>
      <c r="GN38" s="19">
        <f t="shared" ca="1" si="312"/>
        <v>0</v>
      </c>
      <c r="GO38" s="19">
        <f t="shared" ca="1" si="312"/>
        <v>0</v>
      </c>
      <c r="GP38" s="19">
        <f t="shared" ca="1" si="312"/>
        <v>0</v>
      </c>
      <c r="GQ38" s="19">
        <f t="shared" ref="GQ38:HM42" ca="1" si="314">OFFSET(GQ$5,$B38,0)</f>
        <v>0</v>
      </c>
      <c r="GR38" s="19">
        <f t="shared" ca="1" si="314"/>
        <v>0</v>
      </c>
      <c r="GS38" s="19">
        <f t="shared" ca="1" si="314"/>
        <v>0</v>
      </c>
      <c r="GT38" s="19">
        <f t="shared" ca="1" si="314"/>
        <v>0</v>
      </c>
      <c r="GU38" s="19">
        <f t="shared" ca="1" si="314"/>
        <v>0</v>
      </c>
      <c r="GV38" s="19">
        <f t="shared" ca="1" si="314"/>
        <v>0</v>
      </c>
      <c r="GW38" s="19">
        <f t="shared" ca="1" si="314"/>
        <v>0</v>
      </c>
      <c r="GX38" s="19">
        <f t="shared" ca="1" si="314"/>
        <v>0</v>
      </c>
      <c r="GY38" s="19">
        <f t="shared" ca="1" si="314"/>
        <v>0</v>
      </c>
      <c r="GZ38" s="19">
        <f t="shared" ca="1" si="314"/>
        <v>0</v>
      </c>
      <c r="HA38" s="19">
        <f t="shared" ca="1" si="314"/>
        <v>0</v>
      </c>
      <c r="HB38" s="19">
        <f t="shared" ca="1" si="314"/>
        <v>0</v>
      </c>
      <c r="HC38" s="19">
        <f t="shared" ca="1" si="314"/>
        <v>0</v>
      </c>
      <c r="HD38" s="19">
        <f t="shared" ca="1" si="314"/>
        <v>0</v>
      </c>
      <c r="HE38" s="19">
        <f t="shared" ca="1" si="314"/>
        <v>0</v>
      </c>
      <c r="HF38" s="19">
        <f t="shared" ca="1" si="314"/>
        <v>0</v>
      </c>
      <c r="HG38" s="19">
        <f t="shared" ca="1" si="314"/>
        <v>0</v>
      </c>
      <c r="HH38" s="19">
        <f t="shared" ca="1" si="314"/>
        <v>0</v>
      </c>
      <c r="HI38" s="19">
        <f t="shared" ca="1" si="314"/>
        <v>0</v>
      </c>
      <c r="HJ38" s="19">
        <f t="shared" ca="1" si="314"/>
        <v>0</v>
      </c>
      <c r="HK38" s="19">
        <f t="shared" ca="1" si="314"/>
        <v>0</v>
      </c>
      <c r="HL38" s="19">
        <f t="shared" ca="1" si="314"/>
        <v>0</v>
      </c>
      <c r="HM38" s="19">
        <f t="shared" ca="1" si="314"/>
        <v>0</v>
      </c>
      <c r="HN38" s="19">
        <f t="shared" ref="HN38:IY42" ca="1" si="315">OFFSET(HN$5,$B38,0)</f>
        <v>0</v>
      </c>
      <c r="HO38" s="19">
        <f t="shared" ca="1" si="315"/>
        <v>0</v>
      </c>
      <c r="HP38" s="19">
        <f t="shared" ca="1" si="315"/>
        <v>0</v>
      </c>
      <c r="HQ38" s="19">
        <f t="shared" ref="HQ38:HZ42" ca="1" si="316">OFFSET(HQ$5,$B38,0)</f>
        <v>0</v>
      </c>
      <c r="HR38" s="19">
        <f t="shared" ca="1" si="316"/>
        <v>0</v>
      </c>
      <c r="HS38" s="19">
        <f t="shared" ca="1" si="316"/>
        <v>0</v>
      </c>
      <c r="HT38" s="19">
        <f t="shared" ca="1" si="316"/>
        <v>0</v>
      </c>
      <c r="HU38" s="19">
        <f t="shared" ca="1" si="316"/>
        <v>0</v>
      </c>
      <c r="HV38" s="19">
        <f t="shared" ca="1" si="316"/>
        <v>0</v>
      </c>
      <c r="HW38" s="19">
        <f t="shared" ca="1" si="316"/>
        <v>0</v>
      </c>
      <c r="HX38" s="19">
        <f t="shared" ca="1" si="316"/>
        <v>0</v>
      </c>
      <c r="HY38" s="19">
        <f t="shared" ca="1" si="316"/>
        <v>0</v>
      </c>
      <c r="HZ38" s="19">
        <f t="shared" ca="1" si="316"/>
        <v>0</v>
      </c>
      <c r="IA38" s="19">
        <f t="shared" ca="1" si="315"/>
        <v>0</v>
      </c>
      <c r="IB38" s="19">
        <f t="shared" ca="1" si="315"/>
        <v>0</v>
      </c>
      <c r="IC38" s="19">
        <f t="shared" ca="1" si="315"/>
        <v>0</v>
      </c>
      <c r="ID38" s="19">
        <f t="shared" ca="1" si="315"/>
        <v>0</v>
      </c>
      <c r="IE38" s="19">
        <f t="shared" ca="1" si="315"/>
        <v>0</v>
      </c>
      <c r="IF38" s="19">
        <f t="shared" ca="1" si="315"/>
        <v>0</v>
      </c>
      <c r="IG38" s="19">
        <f t="shared" ca="1" si="315"/>
        <v>0</v>
      </c>
      <c r="IH38" s="19">
        <f t="shared" ca="1" si="315"/>
        <v>0</v>
      </c>
      <c r="II38" s="19">
        <f t="shared" ca="1" si="315"/>
        <v>0</v>
      </c>
      <c r="IJ38" s="19">
        <f t="shared" ca="1" si="315"/>
        <v>0</v>
      </c>
      <c r="IK38" s="19">
        <f t="shared" ca="1" si="315"/>
        <v>0</v>
      </c>
      <c r="IL38" s="19">
        <f t="shared" ca="1" si="315"/>
        <v>0</v>
      </c>
      <c r="IM38" s="19">
        <f t="shared" ca="1" si="315"/>
        <v>0</v>
      </c>
      <c r="IN38" s="19">
        <f t="shared" ca="1" si="315"/>
        <v>0</v>
      </c>
      <c r="IO38" s="19">
        <f t="shared" ca="1" si="315"/>
        <v>0</v>
      </c>
      <c r="IP38" s="19">
        <f t="shared" ca="1" si="315"/>
        <v>0</v>
      </c>
      <c r="IQ38" s="19">
        <f t="shared" ca="1" si="315"/>
        <v>0</v>
      </c>
      <c r="IR38" s="19">
        <f t="shared" ca="1" si="315"/>
        <v>0</v>
      </c>
      <c r="IS38" s="19">
        <f t="shared" ca="1" si="315"/>
        <v>0</v>
      </c>
      <c r="IT38" s="19">
        <f t="shared" ca="1" si="315"/>
        <v>0</v>
      </c>
      <c r="IU38" s="19">
        <f t="shared" ca="1" si="315"/>
        <v>0</v>
      </c>
      <c r="IV38" s="19">
        <f t="shared" ca="1" si="315"/>
        <v>0</v>
      </c>
      <c r="IW38" s="19">
        <f t="shared" ca="1" si="315"/>
        <v>0</v>
      </c>
      <c r="IX38" s="19">
        <f t="shared" ca="1" si="315"/>
        <v>0</v>
      </c>
      <c r="IY38" s="19">
        <f t="shared" ca="1" si="315"/>
        <v>0</v>
      </c>
      <c r="IZ38" s="5">
        <f t="shared" ref="IZ38:IZ42" si="317">INDEX(i.TOL,$O38,IZ$15)</f>
        <v>67</v>
      </c>
      <c r="JA38" s="9"/>
      <c r="JB38" s="5">
        <f t="shared" ref="JB38:JC42" si="318">INDEX(i.FlkStrctr,$N38,JB$15)</f>
        <v>1</v>
      </c>
      <c r="JC38" s="5" t="b">
        <f t="shared" si="318"/>
        <v>0</v>
      </c>
      <c r="JD38" s="19">
        <f t="shared" ca="1" si="227"/>
        <v>0</v>
      </c>
      <c r="JE38" s="5">
        <f t="shared" ref="JE38:JE42" si="319">INDEX(i.RR_scenario,$U38,$N38)</f>
        <v>0</v>
      </c>
      <c r="JF38" s="5">
        <f t="shared" ref="JF38:JF42" si="320">INDEX(i.dryman,($AM38-1)*4+$AL38,JF$15)</f>
        <v>1.2500000000000001E-2</v>
      </c>
      <c r="JG38" s="19">
        <f t="shared" ref="JG38:JH42" ca="1" si="321">OFFSET(JG$5,$B38,0)</f>
        <v>0</v>
      </c>
      <c r="JH38" s="19">
        <f t="shared" ca="1" si="321"/>
        <v>0</v>
      </c>
      <c r="JI38" s="5">
        <f t="shared" ref="JI38:JI42" si="322">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3">INDEX(i.dryman,($AM38-1)*4+$AL38,KF$16)</f>
        <v>0</v>
      </c>
      <c r="KG38" s="5">
        <f t="shared" si="323"/>
        <v>6.25E-2</v>
      </c>
      <c r="KH38" s="5">
        <f t="shared" si="323"/>
        <v>6.25E-2</v>
      </c>
      <c r="KI38" s="5">
        <f t="shared" si="323"/>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4">IF($L38&lt;&gt;0,INDEX(i.cropgraze_inc,$L38,KR$15),OFFSET(KR$5,$B38,0))</f>
        <v>1</v>
      </c>
      <c r="KS38" s="5" t="b">
        <f t="shared" ref="KS38:KU42" si="325">($O38=KS$19)</f>
        <v>0</v>
      </c>
      <c r="KT38" s="5" t="b">
        <f t="shared" si="325"/>
        <v>0</v>
      </c>
      <c r="KU38" s="5" t="b">
        <f t="shared" si="325"/>
        <v>1</v>
      </c>
      <c r="KV38" s="136">
        <f t="shared" ref="KV38:KW42" si="326">$P38</f>
        <v>2</v>
      </c>
      <c r="KW38" s="136">
        <f t="shared" si="326"/>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7">IF($AP38=6,0,$LY38)</f>
        <v>2</v>
      </c>
      <c r="LY38" s="12">
        <v>2</v>
      </c>
      <c r="LZ38" s="12" t="b">
        <v>0</v>
      </c>
      <c r="MA38" s="12" t="s">
        <v>34</v>
      </c>
      <c r="MB38" s="5" t="str">
        <f t="shared" ref="MB38:ME42" si="328">INDEX(i.FlkStrctr,$N38,MB$15)</f>
        <v>-</v>
      </c>
      <c r="MC38" s="5" t="str">
        <f t="shared" si="328"/>
        <v>-</v>
      </c>
      <c r="MD38" s="5" t="str">
        <f t="shared" si="328"/>
        <v>-</v>
      </c>
      <c r="ME38" s="5" t="str">
        <f t="shared" si="328"/>
        <v>-</v>
      </c>
      <c r="MF38" s="12" t="b">
        <v>0</v>
      </c>
      <c r="MG38" s="237" t="s">
        <v>34</v>
      </c>
      <c r="MH38" s="237" t="s">
        <v>34</v>
      </c>
      <c r="MI38" s="12" t="b">
        <v>1</v>
      </c>
      <c r="MJ38" s="19">
        <f t="shared" ref="MG38:MU42" ca="1" si="329">OFFSET(MJ$5,$B38,0)</f>
        <v>0.5</v>
      </c>
      <c r="MK38" s="19">
        <f t="shared" ca="1" si="329"/>
        <v>0.5</v>
      </c>
      <c r="ML38" s="12">
        <v>0.99</v>
      </c>
      <c r="MM38" s="5">
        <f t="shared" ref="MM38:MR41" si="330">INDEX(i.FlkStrctr,$N38,MM$15)</f>
        <v>0</v>
      </c>
      <c r="MN38" s="5">
        <f t="shared" si="330"/>
        <v>500</v>
      </c>
      <c r="MO38" s="5">
        <f t="shared" si="330"/>
        <v>500</v>
      </c>
      <c r="MP38" s="5">
        <f t="shared" si="330"/>
        <v>575</v>
      </c>
      <c r="MQ38" s="5">
        <f t="shared" si="330"/>
        <v>240</v>
      </c>
      <c r="MR38" s="5">
        <f t="shared" si="330"/>
        <v>364</v>
      </c>
      <c r="MS38" s="5">
        <f t="shared" ref="MS38:MS42" si="331">INDEX(i.conservation,$AC38+1,$O38)</f>
        <v>0.5</v>
      </c>
      <c r="MT38" s="9"/>
      <c r="MU38" s="19">
        <f t="shared" ca="1" si="250"/>
        <v>70</v>
      </c>
      <c r="MV38" s="19">
        <f t="shared" ca="1" si="250"/>
        <v>50</v>
      </c>
      <c r="MW38" s="19">
        <f t="shared" ca="1" si="250"/>
        <v>75</v>
      </c>
      <c r="MX38" s="19">
        <f t="shared" ca="1" si="250"/>
        <v>50</v>
      </c>
      <c r="MY38" s="19">
        <f t="shared" ca="1" si="250"/>
        <v>1</v>
      </c>
      <c r="MZ38" s="5">
        <f t="shared" ref="MZ38:MZ42" si="332">INDEX(i.MeatPrices,$X38,MZ$15)</f>
        <v>1</v>
      </c>
      <c r="NA38" s="19">
        <f t="shared" ref="NA38:NA42" ca="1" si="333">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str">
        <f t="shared" ca="1" si="256"/>
        <v>-</v>
      </c>
      <c r="NK38" s="19" t="str">
        <f t="shared" ca="1" si="256"/>
        <v>-</v>
      </c>
      <c r="NL38" s="19" t="b">
        <f t="shared" ca="1" si="256"/>
        <v>1</v>
      </c>
      <c r="NM38" s="19">
        <f t="shared" ca="1" si="256"/>
        <v>636</v>
      </c>
      <c r="NN38" s="19" t="str">
        <f t="shared" ca="1" si="256"/>
        <v>-</v>
      </c>
      <c r="NO38" s="19">
        <f ca="1">OFFSET(NO$5,$B38,0)</f>
        <v>1</v>
      </c>
      <c r="NP38" s="19">
        <f t="shared" ref="NP38:NV38" ca="1" si="334">OFFSET(NP$5,$B38,0)</f>
        <v>1</v>
      </c>
      <c r="NQ38" s="19">
        <f t="shared" ca="1" si="334"/>
        <v>1</v>
      </c>
      <c r="NR38" s="19">
        <f t="shared" ca="1" si="334"/>
        <v>1</v>
      </c>
      <c r="NS38" s="19">
        <f t="shared" ca="1" si="334"/>
        <v>1</v>
      </c>
      <c r="NT38" s="19">
        <f t="shared" ca="1" si="334"/>
        <v>1</v>
      </c>
      <c r="NU38" s="19">
        <f t="shared" ca="1" si="334"/>
        <v>1</v>
      </c>
      <c r="NV38" s="19">
        <f t="shared" ca="1" si="334"/>
        <v>1</v>
      </c>
      <c r="NW38" s="19">
        <f t="shared" ca="1" si="250"/>
        <v>1</v>
      </c>
      <c r="NX38" s="9"/>
      <c r="NY38" s="12" t="str">
        <f t="shared" ref="NY38:NY42" si="335">IF($O38=NY$19,TRUE,"-")</f>
        <v>-</v>
      </c>
      <c r="NZ38" s="19" t="str">
        <f t="shared" ref="NZ38:OQ42" ca="1" si="336">OFFSET(NZ$5,$B38,0)</f>
        <v>-</v>
      </c>
      <c r="OA38" s="19" t="str">
        <f t="shared" ca="1" si="336"/>
        <v>-</v>
      </c>
      <c r="OB38" s="19" t="str">
        <f t="shared" ref="OB38:OB42" ca="1" si="337">OFFSET(OB$5,$B38,0)</f>
        <v>-</v>
      </c>
      <c r="OC38" s="19" t="str">
        <f t="shared" ca="1" si="336"/>
        <v>-</v>
      </c>
      <c r="OD38" s="19" t="str">
        <f t="shared" ref="OD38:OD42" ca="1" si="338">OFFSET(OD$5,$B38,0)</f>
        <v>-</v>
      </c>
      <c r="OE38" s="19" t="str">
        <f t="shared" ca="1" si="336"/>
        <v>-</v>
      </c>
      <c r="OF38" s="19" t="str">
        <f t="shared" ca="1" si="336"/>
        <v>-</v>
      </c>
      <c r="OG38" s="19" t="str">
        <f t="shared" ca="1" si="336"/>
        <v>-</v>
      </c>
      <c r="OH38" s="19" t="str">
        <f t="shared" ca="1" si="336"/>
        <v>-</v>
      </c>
      <c r="OI38" s="19" t="str">
        <f t="shared" ca="1" si="336"/>
        <v>-</v>
      </c>
      <c r="OJ38" s="19" t="str">
        <f t="shared" ca="1" si="336"/>
        <v>-</v>
      </c>
      <c r="OK38" s="19" t="str">
        <f t="shared" ca="1" si="336"/>
        <v>-</v>
      </c>
      <c r="OL38" s="19" t="str">
        <f t="shared" ca="1" si="336"/>
        <v>-</v>
      </c>
      <c r="OM38" s="19" t="str">
        <f t="shared" ca="1" si="336"/>
        <v>-</v>
      </c>
      <c r="ON38" s="19" t="str">
        <f t="shared" ca="1" si="336"/>
        <v>-</v>
      </c>
      <c r="OO38" s="19" t="str">
        <f t="shared" ca="1" si="336"/>
        <v>-</v>
      </c>
      <c r="OP38" s="19" t="str">
        <f t="shared" ca="1" si="336"/>
        <v>-</v>
      </c>
      <c r="OQ38" s="19" t="str">
        <f t="shared" ca="1" si="336"/>
        <v>-</v>
      </c>
      <c r="OR38" s="19" t="str">
        <f t="shared" ref="OR38:PQ42" ca="1" si="339">OFFSET(OR$5,$B38,0)</f>
        <v>-</v>
      </c>
      <c r="OS38" s="19" t="str">
        <f t="shared" ca="1" si="339"/>
        <v>-</v>
      </c>
      <c r="OT38" s="19" t="str">
        <f t="shared" ca="1" si="339"/>
        <v>-</v>
      </c>
      <c r="OU38" s="19" t="str">
        <f t="shared" ca="1" si="339"/>
        <v>-</v>
      </c>
      <c r="OV38" s="19" t="str">
        <f t="shared" ca="1" si="339"/>
        <v>-</v>
      </c>
      <c r="OW38" s="19" t="str">
        <f t="shared" ca="1" si="339"/>
        <v>-</v>
      </c>
      <c r="OX38" s="19" t="str">
        <f t="shared" ca="1" si="339"/>
        <v>-</v>
      </c>
      <c r="OY38" s="19" t="str">
        <f t="shared" ref="OY38:PH42" ca="1" si="340">OFFSET(OY$5,$B38,0)</f>
        <v>-</v>
      </c>
      <c r="OZ38" s="19" t="str">
        <f t="shared" ca="1" si="340"/>
        <v>-</v>
      </c>
      <c r="PA38" s="19" t="str">
        <f t="shared" ca="1" si="340"/>
        <v>-</v>
      </c>
      <c r="PB38" s="19" t="str">
        <f t="shared" ca="1" si="340"/>
        <v>-</v>
      </c>
      <c r="PC38" s="19" t="str">
        <f t="shared" ca="1" si="340"/>
        <v>-</v>
      </c>
      <c r="PD38" s="19" t="str">
        <f t="shared" ca="1" si="340"/>
        <v>-</v>
      </c>
      <c r="PE38" s="19" t="str">
        <f t="shared" ca="1" si="340"/>
        <v>-</v>
      </c>
      <c r="PF38" s="19" t="str">
        <f t="shared" ca="1" si="340"/>
        <v>-</v>
      </c>
      <c r="PG38" s="19" t="str">
        <f t="shared" ca="1" si="340"/>
        <v>-</v>
      </c>
      <c r="PH38" s="19" t="str">
        <f t="shared" ca="1" si="340"/>
        <v>-</v>
      </c>
      <c r="PI38" s="19" t="str">
        <f t="shared" ca="1" si="339"/>
        <v>-</v>
      </c>
      <c r="PJ38" s="19" t="str">
        <f t="shared" ca="1" si="339"/>
        <v>-</v>
      </c>
      <c r="PK38" s="19" t="str">
        <f t="shared" ca="1" si="339"/>
        <v>-</v>
      </c>
      <c r="PL38" s="19" t="str">
        <f t="shared" ca="1" si="339"/>
        <v>-</v>
      </c>
      <c r="PM38" s="19" t="str">
        <f t="shared" ca="1" si="339"/>
        <v>-</v>
      </c>
      <c r="PN38" s="19" t="str">
        <f t="shared" ca="1" si="339"/>
        <v>-</v>
      </c>
      <c r="PO38" s="19" t="str">
        <f t="shared" ca="1" si="339"/>
        <v>-</v>
      </c>
      <c r="PP38" s="19" t="str">
        <f t="shared" ca="1" si="339"/>
        <v>-</v>
      </c>
      <c r="PQ38" s="19" t="str">
        <f t="shared" ca="1" si="339"/>
        <v>-</v>
      </c>
      <c r="PR38" s="19" t="str">
        <f t="shared" ref="PR38:QG42" ca="1" si="341">OFFSET(PR$5,$B38,0)</f>
        <v>-</v>
      </c>
      <c r="PS38" s="19" t="str">
        <f t="shared" ca="1" si="341"/>
        <v>-</v>
      </c>
      <c r="PT38" s="19" t="str">
        <f t="shared" ca="1" si="341"/>
        <v>-</v>
      </c>
      <c r="PU38" s="19" t="str">
        <f t="shared" ca="1" si="341"/>
        <v>-</v>
      </c>
      <c r="PV38" s="19" t="str">
        <f t="shared" ca="1" si="341"/>
        <v>-</v>
      </c>
      <c r="PW38" s="19" t="str">
        <f t="shared" ca="1" si="341"/>
        <v>-</v>
      </c>
      <c r="PX38" s="19" t="str">
        <f t="shared" ca="1" si="341"/>
        <v>-</v>
      </c>
      <c r="PY38" s="19" t="str">
        <f t="shared" ca="1" si="341"/>
        <v>-</v>
      </c>
      <c r="PZ38" s="19" t="str">
        <f t="shared" ca="1" si="341"/>
        <v>-</v>
      </c>
      <c r="QA38" s="19" t="str">
        <f t="shared" ca="1" si="341"/>
        <v>-</v>
      </c>
      <c r="QB38" s="19" t="str">
        <f t="shared" ca="1" si="341"/>
        <v>-</v>
      </c>
      <c r="QC38" s="19" t="str">
        <f t="shared" ca="1" si="341"/>
        <v>-</v>
      </c>
      <c r="QD38" s="19" t="str">
        <f t="shared" ca="1" si="341"/>
        <v>-</v>
      </c>
      <c r="QE38" s="19" t="str">
        <f t="shared" ca="1" si="341"/>
        <v>-</v>
      </c>
      <c r="QF38" s="19" t="str">
        <f t="shared" ca="1" si="341"/>
        <v>-</v>
      </c>
      <c r="QG38" s="19" t="str">
        <f t="shared" ca="1" si="341"/>
        <v>-</v>
      </c>
      <c r="QH38" s="19" t="str">
        <f t="shared" ref="QH38:RC42" ca="1" si="342">OFFSET(QH$5,$B38,0)</f>
        <v>-</v>
      </c>
      <c r="QI38" s="12" t="str">
        <f t="shared" ref="QI38:QI42" si="343">IF($O38=QI$19,TRUE,"-")</f>
        <v>-</v>
      </c>
      <c r="QJ38" s="19" t="str">
        <f t="shared" ca="1" si="342"/>
        <v>-</v>
      </c>
      <c r="QK38" s="19" t="str">
        <f t="shared" ca="1" si="342"/>
        <v>-</v>
      </c>
      <c r="QL38" s="19" t="str">
        <f t="shared" ca="1" si="342"/>
        <v>-</v>
      </c>
      <c r="QM38" s="19" t="str">
        <f t="shared" ca="1" si="342"/>
        <v>-</v>
      </c>
      <c r="QN38" s="19" t="str">
        <f t="shared" ca="1" si="342"/>
        <v>-</v>
      </c>
      <c r="QO38" s="19" t="str">
        <f t="shared" ca="1" si="342"/>
        <v>-</v>
      </c>
      <c r="QP38" s="19" t="str">
        <f t="shared" ca="1" si="342"/>
        <v>-</v>
      </c>
      <c r="QQ38" s="19" t="str">
        <f t="shared" ca="1" si="342"/>
        <v>-</v>
      </c>
      <c r="QR38" s="19" t="str">
        <f t="shared" ca="1" si="342"/>
        <v>-</v>
      </c>
      <c r="QS38" s="19" t="str">
        <f t="shared" ca="1" si="342"/>
        <v>-</v>
      </c>
      <c r="QT38" s="19" t="str">
        <f t="shared" ca="1" si="342"/>
        <v>-</v>
      </c>
      <c r="QU38" s="19" t="str">
        <f t="shared" ca="1" si="342"/>
        <v>-</v>
      </c>
      <c r="QV38" s="19" t="str">
        <f t="shared" ca="1" si="342"/>
        <v>-</v>
      </c>
      <c r="QW38" s="19" t="str">
        <f t="shared" ca="1" si="342"/>
        <v>-</v>
      </c>
      <c r="QX38" s="19" t="str">
        <f t="shared" ca="1" si="342"/>
        <v>-</v>
      </c>
      <c r="QY38" s="19" t="str">
        <f t="shared" ca="1" si="342"/>
        <v>-</v>
      </c>
      <c r="QZ38" s="19" t="str">
        <f t="shared" ca="1" si="342"/>
        <v>-</v>
      </c>
      <c r="RA38" s="19" t="str">
        <f t="shared" ca="1" si="342"/>
        <v>-</v>
      </c>
      <c r="RB38" s="19" t="str">
        <f t="shared" ca="1" si="342"/>
        <v>-</v>
      </c>
      <c r="RC38" s="19" t="str">
        <f t="shared" ca="1" si="342"/>
        <v>-</v>
      </c>
      <c r="RD38" s="19" t="str">
        <f t="shared" ref="RD38:RY42" ca="1" si="344">OFFSET(RD$5,$B38,0)</f>
        <v>-</v>
      </c>
      <c r="RE38" s="19" t="str">
        <f t="shared" ca="1" si="344"/>
        <v>-</v>
      </c>
      <c r="RF38" s="19" t="str">
        <f t="shared" ca="1" si="344"/>
        <v>-</v>
      </c>
      <c r="RG38" s="19" t="str">
        <f t="shared" ca="1" si="344"/>
        <v>-</v>
      </c>
      <c r="RH38" s="19" t="str">
        <f t="shared" ca="1" si="344"/>
        <v>-</v>
      </c>
      <c r="RI38" s="19" t="str">
        <f t="shared" ca="1" si="344"/>
        <v>-</v>
      </c>
      <c r="RJ38" s="19" t="str">
        <f t="shared" ca="1" si="344"/>
        <v>-</v>
      </c>
      <c r="RK38" s="19" t="str">
        <f t="shared" ca="1" si="344"/>
        <v>-</v>
      </c>
      <c r="RL38" s="19" t="str">
        <f t="shared" ca="1" si="344"/>
        <v>-</v>
      </c>
      <c r="RM38" s="19" t="str">
        <f t="shared" ref="RM38:RR42" ca="1" si="345">OFFSET(RM$5,$B38,0)</f>
        <v>-</v>
      </c>
      <c r="RN38" s="19" t="str">
        <f t="shared" ca="1" si="345"/>
        <v>-</v>
      </c>
      <c r="RO38" s="19" t="str">
        <f t="shared" ca="1" si="345"/>
        <v>-</v>
      </c>
      <c r="RP38" s="19" t="str">
        <f t="shared" ca="1" si="345"/>
        <v>-</v>
      </c>
      <c r="RQ38" s="19" t="str">
        <f t="shared" ca="1" si="345"/>
        <v>-</v>
      </c>
      <c r="RR38" s="19" t="str">
        <f t="shared" ca="1" si="345"/>
        <v>-</v>
      </c>
      <c r="RS38" s="19" t="str">
        <f t="shared" ca="1" si="344"/>
        <v>-</v>
      </c>
      <c r="RT38" s="19" t="str">
        <f t="shared" ca="1" si="344"/>
        <v>-</v>
      </c>
      <c r="RU38" s="19" t="str">
        <f t="shared" ca="1" si="344"/>
        <v>-</v>
      </c>
      <c r="RV38" s="19" t="str">
        <f t="shared" ca="1" si="344"/>
        <v>-</v>
      </c>
      <c r="RW38" s="19" t="str">
        <f t="shared" ca="1" si="344"/>
        <v>-</v>
      </c>
      <c r="RX38" s="19" t="str">
        <f t="shared" ca="1" si="344"/>
        <v>-</v>
      </c>
      <c r="RY38" s="19" t="str">
        <f t="shared" ca="1" si="344"/>
        <v>-</v>
      </c>
      <c r="RZ38" s="19" t="str">
        <f t="shared" ref="RZ38:SO42" ca="1" si="346">OFFSET(RZ$5,$B38,0)</f>
        <v>-</v>
      </c>
      <c r="SA38" s="19" t="str">
        <f t="shared" ca="1" si="346"/>
        <v>-</v>
      </c>
      <c r="SB38" s="19" t="str">
        <f t="shared" ca="1" si="346"/>
        <v>-</v>
      </c>
      <c r="SC38" s="19" t="str">
        <f t="shared" ca="1" si="346"/>
        <v>-</v>
      </c>
      <c r="SD38" s="19" t="str">
        <f t="shared" ca="1" si="346"/>
        <v>-</v>
      </c>
      <c r="SE38" s="19" t="str">
        <f t="shared" ca="1" si="346"/>
        <v>-</v>
      </c>
      <c r="SF38" s="19" t="str">
        <f t="shared" ca="1" si="346"/>
        <v>-</v>
      </c>
      <c r="SG38" s="19" t="str">
        <f t="shared" ca="1" si="346"/>
        <v>-</v>
      </c>
      <c r="SH38" s="19" t="str">
        <f t="shared" ca="1" si="346"/>
        <v>-</v>
      </c>
      <c r="SI38" s="19" t="str">
        <f t="shared" ca="1" si="346"/>
        <v>-</v>
      </c>
      <c r="SJ38" s="19" t="str">
        <f t="shared" ca="1" si="346"/>
        <v>-</v>
      </c>
      <c r="SK38" s="19" t="str">
        <f t="shared" ca="1" si="346"/>
        <v>-</v>
      </c>
      <c r="SL38" s="19" t="str">
        <f t="shared" ca="1" si="346"/>
        <v>-</v>
      </c>
      <c r="SM38" s="19" t="str">
        <f t="shared" ca="1" si="346"/>
        <v>-</v>
      </c>
      <c r="SN38" s="19" t="str">
        <f t="shared" ca="1" si="346"/>
        <v>-</v>
      </c>
      <c r="SO38" s="19" t="str">
        <f t="shared" ca="1" si="346"/>
        <v>-</v>
      </c>
      <c r="SP38" s="19" t="str">
        <f t="shared" ref="SM38:SR42" ca="1" si="347">OFFSET(SP$5,$B38,0)</f>
        <v>-</v>
      </c>
      <c r="SQ38" s="19" t="str">
        <f t="shared" ca="1" si="347"/>
        <v>-</v>
      </c>
      <c r="SR38" s="19" t="str">
        <f t="shared" ca="1" si="347"/>
        <v>-</v>
      </c>
      <c r="SS38" s="12" t="b">
        <f t="shared" ref="SS38:SS42" si="348">IF($O38=SS$19,TRUE,"-")</f>
        <v>1</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ca="1" si="250"/>
        <v>-</v>
      </c>
      <c r="UV38" s="19" t="str">
        <f t="shared" ca="1" si="250"/>
        <v>-</v>
      </c>
      <c r="UW38" s="19" t="str">
        <f t="shared" ref="UW38:VB42" ca="1" si="349">OFFSET(UW$5,$B38,0)</f>
        <v>-</v>
      </c>
      <c r="UX38" s="19" t="str">
        <f t="shared" ca="1" si="349"/>
        <v>-</v>
      </c>
      <c r="UY38" s="19" t="str">
        <f t="shared" ca="1" si="349"/>
        <v>-</v>
      </c>
      <c r="UZ38" s="19" t="str">
        <f t="shared" ca="1" si="349"/>
        <v>-</v>
      </c>
      <c r="VA38" s="19" t="str">
        <f t="shared" ca="1" si="349"/>
        <v>-</v>
      </c>
      <c r="VB38" s="19" t="str">
        <f t="shared" ca="1" si="349"/>
        <v>-</v>
      </c>
      <c r="VC38" s="19">
        <f t="shared" ca="1" si="250"/>
        <v>0</v>
      </c>
      <c r="VD38" s="23">
        <v>0</v>
      </c>
    </row>
    <row r="39" spans="1:576" outlineLevel="2">
      <c r="A39" s="21">
        <f t="shared" ref="A39:A42" si="350">ROW(A39)-5</f>
        <v>34</v>
      </c>
      <c r="B39" s="26">
        <f ca="1">OFFSET(B39,-1,-1)</f>
        <v>33</v>
      </c>
      <c r="C39">
        <f>202</f>
        <v>202</v>
      </c>
      <c r="D39" s="19" t="str">
        <f t="shared" ca="1" si="289"/>
        <v>SNSW</v>
      </c>
      <c r="E39" t="b">
        <v>0</v>
      </c>
      <c r="F39" t="b">
        <v>0</v>
      </c>
      <c r="G39" s="352" t="b">
        <v>0</v>
      </c>
      <c r="H39" s="231">
        <f ca="1">OFFSET(H39,-1,0)+1</f>
        <v>1</v>
      </c>
      <c r="I39" s="231">
        <f t="shared" ref="I39:U42" ca="1" si="351">OFFSET(I39,-1,0)</f>
        <v>2</v>
      </c>
      <c r="J39" s="231">
        <f t="shared" ca="1" si="351"/>
        <v>1</v>
      </c>
      <c r="K39" s="231" t="str">
        <f t="shared" ca="1" si="351"/>
        <v/>
      </c>
      <c r="L39" s="231">
        <f t="shared" ref="L39:M42" ca="1" si="352">OFFSET(L39,-1,0)</f>
        <v>3</v>
      </c>
      <c r="M39" s="231">
        <f t="shared" ca="1" si="352"/>
        <v>2</v>
      </c>
      <c r="N39" s="231">
        <f t="shared" ref="N39:N42" ca="1" si="353">OFFSET(N39,-1,0)</f>
        <v>2</v>
      </c>
      <c r="O39" s="231">
        <f t="shared" ref="O39:X41" ca="1" si="354">OFFSET(O39,-1,0)</f>
        <v>3</v>
      </c>
      <c r="P39" s="231">
        <f t="shared" ref="P39:T42" ca="1" si="355">OFFSET(P39,-1,0)</f>
        <v>2</v>
      </c>
      <c r="Q39" s="231">
        <f t="shared" ca="1" si="355"/>
        <v>0</v>
      </c>
      <c r="R39" s="231">
        <f t="shared" ca="1" si="355"/>
        <v>0</v>
      </c>
      <c r="S39" s="231">
        <f t="shared" ca="1" si="355"/>
        <v>0</v>
      </c>
      <c r="T39" s="231">
        <f t="shared" ca="1" si="355"/>
        <v>0</v>
      </c>
      <c r="U39" s="231">
        <f t="shared" ca="1" si="354"/>
        <v>1</v>
      </c>
      <c r="V39" s="231">
        <f t="shared" ref="V39:V42" ca="1" si="356">OFFSET(V39,-1,0)</f>
        <v>1</v>
      </c>
      <c r="W39" s="231">
        <f t="shared" ca="1" si="354"/>
        <v>1</v>
      </c>
      <c r="X39" s="231">
        <f t="shared" ca="1" si="354"/>
        <v>1</v>
      </c>
      <c r="Y39" s="267"/>
      <c r="Z39" s="267"/>
      <c r="AA39" s="267"/>
      <c r="AB39" s="267"/>
      <c r="AC39" s="231">
        <f ca="1">OFFSET(AC39,-1,0)</f>
        <v>1</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ca="1" si="295"/>
        <v>0</v>
      </c>
      <c r="BL39" s="9"/>
      <c r="BM39" s="5" t="str">
        <f t="shared" ca="1" si="296"/>
        <v>-</v>
      </c>
      <c r="BN39" s="19" t="str">
        <f t="shared" ca="1" si="297"/>
        <v>-</v>
      </c>
      <c r="BO39" s="19" t="str">
        <f t="shared" ca="1" si="297"/>
        <v>-</v>
      </c>
      <c r="BP39" s="19" t="str">
        <f t="shared" ca="1" si="297"/>
        <v>-</v>
      </c>
      <c r="BQ39" s="5" t="str">
        <f t="shared" ca="1" si="298"/>
        <v>-</v>
      </c>
      <c r="BR39" s="19" t="str">
        <f t="shared" ca="1" si="299"/>
        <v>-</v>
      </c>
      <c r="BS39" s="5" t="str">
        <f t="shared" ca="1" si="300"/>
        <v>-</v>
      </c>
      <c r="BT39" s="19" t="str">
        <f t="shared" ca="1" si="301"/>
        <v>-</v>
      </c>
      <c r="BU39" s="19" t="str">
        <f t="shared" ca="1" si="301"/>
        <v>-</v>
      </c>
      <c r="BV39" s="19" t="str">
        <f t="shared" ca="1" si="301"/>
        <v>-</v>
      </c>
      <c r="BW39" s="5" t="str">
        <f t="shared" ca="1" si="302"/>
        <v>-</v>
      </c>
      <c r="BX39" s="9"/>
      <c r="BY39" s="19" t="str">
        <f t="shared" ca="1" si="303"/>
        <v>-</v>
      </c>
      <c r="BZ39" s="19" t="str">
        <f t="shared" ca="1" si="303"/>
        <v>-</v>
      </c>
      <c r="CA39" s="19" t="str">
        <f t="shared" ca="1" si="303"/>
        <v>-</v>
      </c>
      <c r="CB39" s="19" t="str">
        <f t="shared" ca="1" si="303"/>
        <v>-</v>
      </c>
      <c r="CC39" s="19" t="str">
        <f t="shared" ca="1" si="303"/>
        <v>-</v>
      </c>
      <c r="CD39" s="19" t="str">
        <f t="shared" ca="1" si="303"/>
        <v>-</v>
      </c>
      <c r="CE39" s="19" t="str">
        <f t="shared" ca="1" si="303"/>
        <v>-</v>
      </c>
      <c r="CF39" s="19" t="str">
        <f t="shared" ca="1" si="303"/>
        <v>-</v>
      </c>
      <c r="CG39" s="19" t="str">
        <f t="shared" ca="1" si="303"/>
        <v>-</v>
      </c>
      <c r="CH39" s="19" t="str">
        <f t="shared" ca="1" si="303"/>
        <v>-</v>
      </c>
      <c r="CI39" s="9"/>
      <c r="CJ39" s="136" t="b">
        <f t="shared" ref="CJ39:CJ42" si="360">$CL39</f>
        <v>1</v>
      </c>
      <c r="CK39" s="12" t="b">
        <v>0</v>
      </c>
      <c r="CL39" s="12" t="b">
        <v>1</v>
      </c>
      <c r="CM39" s="536">
        <f ca="1">OFFSET($CQ39,-1,0)</f>
        <v>22312000001</v>
      </c>
      <c r="CN39" s="12" t="b">
        <v>0</v>
      </c>
      <c r="CO39" s="12" t="s">
        <v>34</v>
      </c>
      <c r="CP39" s="19" t="b">
        <f t="shared" ref="CP39:CP42" ca="1" si="361">OFFSET(CP$5,$B39,0)</f>
        <v>1</v>
      </c>
      <c r="CQ39" s="231">
        <f t="shared" ref="CQ39:CQ42" ca="1" si="362">OFFSET(CQ39,-1,0)+1</f>
        <v>22312000002</v>
      </c>
      <c r="CR39" s="433">
        <f t="shared" ca="1" si="304"/>
        <v>652</v>
      </c>
      <c r="CS39" s="433">
        <f t="shared" ca="1" si="304"/>
        <v>686</v>
      </c>
      <c r="CT39" s="433">
        <f t="shared" ca="1" si="304"/>
        <v>721</v>
      </c>
      <c r="CU39" s="144">
        <f t="shared" ca="1" si="305"/>
        <v>378</v>
      </c>
      <c r="CV39" s="144">
        <f t="shared" ca="1" si="305"/>
        <v>413</v>
      </c>
      <c r="CW39" s="144">
        <f t="shared" ca="1" si="305"/>
        <v>448</v>
      </c>
      <c r="CX39" s="19" t="str">
        <f t="shared" ref="CX39:CX42" ca="1" si="363">OFFSET(CX$5,$B39,0)</f>
        <v>-</v>
      </c>
      <c r="CY39" s="19" t="str">
        <f t="shared" ca="1" si="306"/>
        <v>-</v>
      </c>
      <c r="CZ39" s="19" t="str">
        <f t="shared" ca="1" si="306"/>
        <v>-</v>
      </c>
      <c r="DA39" s="19" t="str">
        <f t="shared" ca="1" si="306"/>
        <v>-</v>
      </c>
      <c r="DB39" s="19" t="str">
        <f t="shared" ca="1" si="306"/>
        <v>-</v>
      </c>
      <c r="DC39" s="19" t="str">
        <f t="shared" ca="1" si="306"/>
        <v>-</v>
      </c>
      <c r="DD39" s="12">
        <v>3</v>
      </c>
      <c r="DE39" s="12">
        <v>3</v>
      </c>
      <c r="DF39" s="19">
        <f t="shared" ref="DF39:DF42" ca="1" si="364">OFFSET(DF$5,$B39,0)</f>
        <v>0</v>
      </c>
      <c r="DG39" s="12">
        <v>2</v>
      </c>
      <c r="DH39" s="12">
        <v>-2</v>
      </c>
      <c r="DI39" s="19" t="str">
        <f t="shared" ref="DI39:DK42" ca="1" si="365">OFFSET(DI$5,$B39,0)</f>
        <v>-</v>
      </c>
      <c r="DJ39" s="19" t="str">
        <f t="shared" ca="1" si="365"/>
        <v>-</v>
      </c>
      <c r="DK39" s="19" t="str">
        <f t="shared" ca="1" si="365"/>
        <v>-</v>
      </c>
      <c r="DL39" s="244">
        <f t="shared" ref="DL39:DN42" ca="1" si="366">DF39</f>
        <v>0</v>
      </c>
      <c r="DM39" s="244">
        <f>DG39</f>
        <v>2</v>
      </c>
      <c r="DN39" s="244">
        <f t="shared" si="366"/>
        <v>-2</v>
      </c>
      <c r="DO39" s="19" t="str">
        <f t="shared" ca="1" si="310"/>
        <v>-</v>
      </c>
      <c r="DP39" s="19">
        <f t="shared" ca="1" si="310"/>
        <v>0</v>
      </c>
      <c r="DQ39" s="19">
        <f t="shared" ca="1" si="310"/>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7">OFFSET(EE$5,$B39,0)</f>
        <v>0</v>
      </c>
      <c r="EF39" s="19">
        <f t="shared" ca="1" si="311"/>
        <v>0</v>
      </c>
      <c r="EG39" s="19">
        <f t="shared" ca="1" si="311"/>
        <v>0</v>
      </c>
      <c r="EH39" s="19">
        <f t="shared" ca="1" si="311"/>
        <v>0</v>
      </c>
      <c r="EI39" s="19">
        <f t="shared" ca="1" si="312"/>
        <v>0</v>
      </c>
      <c r="EJ39" s="19">
        <f t="shared" ca="1" si="311"/>
        <v>0</v>
      </c>
      <c r="EK39" s="19">
        <f t="shared" ca="1" si="312"/>
        <v>0</v>
      </c>
      <c r="EL39" s="19">
        <f t="shared" ca="1" si="311"/>
        <v>0</v>
      </c>
      <c r="EM39" s="19">
        <f t="shared" ca="1" si="312"/>
        <v>0</v>
      </c>
      <c r="EN39" s="19">
        <f t="shared" ca="1" si="312"/>
        <v>0</v>
      </c>
      <c r="EO39" s="19">
        <f t="shared" ca="1" si="312"/>
        <v>0</v>
      </c>
      <c r="EP39" s="19">
        <f t="shared" ca="1" si="312"/>
        <v>0</v>
      </c>
      <c r="EQ39" s="19">
        <f t="shared" ca="1" si="312"/>
        <v>0</v>
      </c>
      <c r="ER39" s="19">
        <f t="shared" ca="1" si="312"/>
        <v>0</v>
      </c>
      <c r="ES39" s="19">
        <f t="shared" ca="1" si="312"/>
        <v>0</v>
      </c>
      <c r="ET39" s="19">
        <f t="shared" ca="1" si="312"/>
        <v>0</v>
      </c>
      <c r="EU39" s="19">
        <f t="shared" ca="1" si="312"/>
        <v>0</v>
      </c>
      <c r="EV39" s="19">
        <f t="shared" ca="1" si="312"/>
        <v>0</v>
      </c>
      <c r="EW39" s="19">
        <f t="shared" ca="1" si="312"/>
        <v>0</v>
      </c>
      <c r="EX39" s="19">
        <f t="shared" ca="1" si="312"/>
        <v>0</v>
      </c>
      <c r="EY39" s="19">
        <f t="shared" ca="1" si="312"/>
        <v>0</v>
      </c>
      <c r="EZ39" s="19">
        <f t="shared" ca="1" si="312"/>
        <v>0</v>
      </c>
      <c r="FA39" s="19">
        <f t="shared" ca="1" si="312"/>
        <v>0</v>
      </c>
      <c r="FB39" s="19">
        <f t="shared" ca="1" si="312"/>
        <v>0</v>
      </c>
      <c r="FC39" s="19">
        <f t="shared" ca="1" si="312"/>
        <v>0</v>
      </c>
      <c r="FD39" s="19">
        <f t="shared" ca="1" si="312"/>
        <v>0</v>
      </c>
      <c r="FE39" s="19">
        <f t="shared" ca="1" si="312"/>
        <v>0</v>
      </c>
      <c r="FF39" s="19">
        <f t="shared" ca="1" si="312"/>
        <v>0</v>
      </c>
      <c r="FG39" s="19">
        <f t="shared" ca="1" si="312"/>
        <v>0</v>
      </c>
      <c r="FH39" s="19">
        <f t="shared" ca="1" si="313"/>
        <v>0</v>
      </c>
      <c r="FI39" s="19">
        <f t="shared" ca="1" si="313"/>
        <v>0</v>
      </c>
      <c r="FJ39" s="19">
        <f t="shared" ca="1" si="313"/>
        <v>0</v>
      </c>
      <c r="FK39" s="19">
        <f t="shared" ca="1" si="313"/>
        <v>0</v>
      </c>
      <c r="FL39" s="19">
        <f t="shared" ca="1" si="313"/>
        <v>0</v>
      </c>
      <c r="FM39" s="19">
        <f t="shared" ca="1" si="313"/>
        <v>0</v>
      </c>
      <c r="FN39" s="19">
        <f t="shared" ca="1" si="313"/>
        <v>0</v>
      </c>
      <c r="FO39" s="19">
        <f t="shared" ca="1" si="313"/>
        <v>0</v>
      </c>
      <c r="FP39" s="19">
        <f t="shared" ca="1" si="313"/>
        <v>0</v>
      </c>
      <c r="FQ39" s="19">
        <f t="shared" ca="1" si="313"/>
        <v>0</v>
      </c>
      <c r="FR39" s="19">
        <f t="shared" ca="1" si="312"/>
        <v>0</v>
      </c>
      <c r="FS39" s="19">
        <f t="shared" ca="1" si="312"/>
        <v>0</v>
      </c>
      <c r="FT39" s="19">
        <f t="shared" ca="1" si="312"/>
        <v>0</v>
      </c>
      <c r="FU39" s="19">
        <f t="shared" ca="1" si="312"/>
        <v>0</v>
      </c>
      <c r="FV39" s="19">
        <f t="shared" ca="1" si="312"/>
        <v>0</v>
      </c>
      <c r="FW39" s="19">
        <f t="shared" ca="1" si="312"/>
        <v>0</v>
      </c>
      <c r="FX39" s="19">
        <f t="shared" ca="1" si="312"/>
        <v>0</v>
      </c>
      <c r="FY39" s="19">
        <f t="shared" ca="1" si="312"/>
        <v>0</v>
      </c>
      <c r="FZ39" s="19">
        <f t="shared" ca="1" si="312"/>
        <v>0</v>
      </c>
      <c r="GA39" s="19">
        <f t="shared" ca="1" si="312"/>
        <v>0</v>
      </c>
      <c r="GB39" s="19">
        <f t="shared" ca="1" si="312"/>
        <v>0</v>
      </c>
      <c r="GC39" s="19">
        <f t="shared" ca="1" si="312"/>
        <v>0</v>
      </c>
      <c r="GD39" s="19">
        <f t="shared" ca="1" si="312"/>
        <v>0</v>
      </c>
      <c r="GE39" s="19">
        <f t="shared" ca="1" si="312"/>
        <v>0</v>
      </c>
      <c r="GF39" s="19">
        <f t="shared" ca="1" si="312"/>
        <v>0</v>
      </c>
      <c r="GG39" s="19">
        <f t="shared" ca="1" si="312"/>
        <v>0</v>
      </c>
      <c r="GH39" s="19">
        <f t="shared" ca="1" si="312"/>
        <v>0</v>
      </c>
      <c r="GI39" s="19">
        <f t="shared" ca="1" si="312"/>
        <v>0</v>
      </c>
      <c r="GJ39" s="19">
        <f t="shared" ca="1" si="312"/>
        <v>0</v>
      </c>
      <c r="GK39" s="19">
        <f t="shared" ca="1" si="312"/>
        <v>0</v>
      </c>
      <c r="GL39" s="19">
        <f t="shared" ca="1" si="312"/>
        <v>0</v>
      </c>
      <c r="GM39" s="19">
        <f t="shared" ca="1" si="312"/>
        <v>0</v>
      </c>
      <c r="GN39" s="19">
        <f t="shared" ca="1" si="312"/>
        <v>0</v>
      </c>
      <c r="GO39" s="19">
        <f t="shared" ca="1" si="312"/>
        <v>0</v>
      </c>
      <c r="GP39" s="19">
        <f t="shared" ca="1" si="312"/>
        <v>0</v>
      </c>
      <c r="GQ39" s="19">
        <f t="shared" ca="1" si="314"/>
        <v>0</v>
      </c>
      <c r="GR39" s="19">
        <f t="shared" ca="1" si="314"/>
        <v>0</v>
      </c>
      <c r="GS39" s="19">
        <f t="shared" ca="1" si="314"/>
        <v>0</v>
      </c>
      <c r="GT39" s="19">
        <f t="shared" ca="1" si="314"/>
        <v>0</v>
      </c>
      <c r="GU39" s="19">
        <f t="shared" ca="1" si="314"/>
        <v>0</v>
      </c>
      <c r="GV39" s="19">
        <f t="shared" ca="1" si="314"/>
        <v>0</v>
      </c>
      <c r="GW39" s="19">
        <f t="shared" ca="1" si="314"/>
        <v>0</v>
      </c>
      <c r="GX39" s="19">
        <f t="shared" ca="1" si="314"/>
        <v>0</v>
      </c>
      <c r="GY39" s="19">
        <f t="shared" ca="1" si="314"/>
        <v>0</v>
      </c>
      <c r="GZ39" s="19">
        <f t="shared" ca="1" si="314"/>
        <v>0</v>
      </c>
      <c r="HA39" s="19">
        <f t="shared" ca="1" si="314"/>
        <v>0</v>
      </c>
      <c r="HB39" s="19">
        <f t="shared" ca="1" si="314"/>
        <v>0</v>
      </c>
      <c r="HC39" s="19">
        <f t="shared" ca="1" si="314"/>
        <v>0</v>
      </c>
      <c r="HD39" s="19">
        <f t="shared" ca="1" si="314"/>
        <v>0</v>
      </c>
      <c r="HE39" s="19">
        <f t="shared" ca="1" si="314"/>
        <v>0</v>
      </c>
      <c r="HF39" s="19">
        <f t="shared" ca="1" si="314"/>
        <v>0</v>
      </c>
      <c r="HG39" s="19">
        <f t="shared" ca="1" si="314"/>
        <v>0</v>
      </c>
      <c r="HH39" s="19">
        <f t="shared" ca="1" si="314"/>
        <v>0</v>
      </c>
      <c r="HI39" s="19">
        <f t="shared" ca="1" si="314"/>
        <v>0</v>
      </c>
      <c r="HJ39" s="19">
        <f t="shared" ca="1" si="314"/>
        <v>0</v>
      </c>
      <c r="HK39" s="19">
        <f t="shared" ca="1" si="314"/>
        <v>0</v>
      </c>
      <c r="HL39" s="19">
        <f t="shared" ca="1" si="314"/>
        <v>0</v>
      </c>
      <c r="HM39" s="19">
        <f t="shared" ca="1" si="314"/>
        <v>0</v>
      </c>
      <c r="HN39" s="19">
        <f t="shared" ca="1" si="315"/>
        <v>0</v>
      </c>
      <c r="HO39" s="19">
        <f t="shared" ca="1" si="315"/>
        <v>0</v>
      </c>
      <c r="HP39" s="19">
        <f t="shared" ca="1" si="315"/>
        <v>0</v>
      </c>
      <c r="HQ39" s="19">
        <f t="shared" ca="1" si="316"/>
        <v>0</v>
      </c>
      <c r="HR39" s="19">
        <f t="shared" ca="1" si="316"/>
        <v>0</v>
      </c>
      <c r="HS39" s="19">
        <f t="shared" ca="1" si="316"/>
        <v>0</v>
      </c>
      <c r="HT39" s="19">
        <f t="shared" ca="1" si="316"/>
        <v>0</v>
      </c>
      <c r="HU39" s="19">
        <f t="shared" ca="1" si="316"/>
        <v>0</v>
      </c>
      <c r="HV39" s="19">
        <f t="shared" ca="1" si="316"/>
        <v>0</v>
      </c>
      <c r="HW39" s="19">
        <f t="shared" ca="1" si="316"/>
        <v>0</v>
      </c>
      <c r="HX39" s="19">
        <f t="shared" ca="1" si="316"/>
        <v>0</v>
      </c>
      <c r="HY39" s="19">
        <f t="shared" ca="1" si="316"/>
        <v>0</v>
      </c>
      <c r="HZ39" s="19">
        <f t="shared" ca="1" si="316"/>
        <v>0</v>
      </c>
      <c r="IA39" s="19">
        <f t="shared" ca="1" si="315"/>
        <v>0</v>
      </c>
      <c r="IB39" s="19">
        <f t="shared" ca="1" si="315"/>
        <v>0</v>
      </c>
      <c r="IC39" s="19">
        <f t="shared" ca="1" si="315"/>
        <v>0</v>
      </c>
      <c r="ID39" s="19">
        <f t="shared" ca="1" si="315"/>
        <v>0</v>
      </c>
      <c r="IE39" s="19">
        <f t="shared" ca="1" si="315"/>
        <v>0</v>
      </c>
      <c r="IF39" s="19">
        <f t="shared" ca="1" si="315"/>
        <v>0</v>
      </c>
      <c r="IG39" s="19">
        <f t="shared" ca="1" si="315"/>
        <v>0</v>
      </c>
      <c r="IH39" s="19">
        <f t="shared" ca="1" si="315"/>
        <v>0</v>
      </c>
      <c r="II39" s="19">
        <f t="shared" ca="1" si="315"/>
        <v>0</v>
      </c>
      <c r="IJ39" s="19">
        <f t="shared" ca="1" si="315"/>
        <v>0</v>
      </c>
      <c r="IK39" s="19">
        <f t="shared" ca="1" si="315"/>
        <v>0</v>
      </c>
      <c r="IL39" s="19">
        <f t="shared" ca="1" si="315"/>
        <v>0</v>
      </c>
      <c r="IM39" s="19">
        <f t="shared" ca="1" si="315"/>
        <v>0</v>
      </c>
      <c r="IN39" s="19">
        <f t="shared" ca="1" si="315"/>
        <v>0</v>
      </c>
      <c r="IO39" s="19">
        <f t="shared" ca="1" si="315"/>
        <v>0</v>
      </c>
      <c r="IP39" s="19">
        <f t="shared" ca="1" si="315"/>
        <v>0</v>
      </c>
      <c r="IQ39" s="19">
        <f t="shared" ca="1" si="315"/>
        <v>0</v>
      </c>
      <c r="IR39" s="19">
        <f t="shared" ca="1" si="315"/>
        <v>0</v>
      </c>
      <c r="IS39" s="19">
        <f t="shared" ca="1" si="315"/>
        <v>0</v>
      </c>
      <c r="IT39" s="19">
        <f t="shared" ca="1" si="315"/>
        <v>0</v>
      </c>
      <c r="IU39" s="19">
        <f t="shared" ca="1" si="315"/>
        <v>0</v>
      </c>
      <c r="IV39" s="19">
        <f t="shared" ca="1" si="315"/>
        <v>0</v>
      </c>
      <c r="IW39" s="19">
        <f t="shared" ca="1" si="315"/>
        <v>0</v>
      </c>
      <c r="IX39" s="19">
        <f t="shared" ca="1" si="315"/>
        <v>0</v>
      </c>
      <c r="IY39" s="19">
        <f t="shared" ca="1" si="315"/>
        <v>0</v>
      </c>
      <c r="IZ39" s="5">
        <f t="shared" ca="1" si="317"/>
        <v>67</v>
      </c>
      <c r="JA39" s="9"/>
      <c r="JB39" s="5">
        <f t="shared" ca="1" si="318"/>
        <v>1</v>
      </c>
      <c r="JC39" s="5" t="b">
        <f t="shared" ca="1" si="318"/>
        <v>0</v>
      </c>
      <c r="JD39" s="19">
        <f t="shared" ref="JD39:JW42" ca="1" si="368">OFFSET(JD$5,$B39,0)</f>
        <v>0</v>
      </c>
      <c r="JE39" s="5">
        <f t="shared" ca="1" si="319"/>
        <v>0</v>
      </c>
      <c r="JF39" s="5">
        <f t="shared" ca="1" si="320"/>
        <v>1.2500000000000001E-2</v>
      </c>
      <c r="JG39" s="19">
        <f t="shared" ca="1" si="321"/>
        <v>0</v>
      </c>
      <c r="JH39" s="19">
        <f t="shared" ca="1" si="321"/>
        <v>0</v>
      </c>
      <c r="JI39" s="5">
        <f t="shared" ca="1" si="322"/>
        <v>60</v>
      </c>
      <c r="JJ39" s="19">
        <f t="shared" ca="1" si="368"/>
        <v>1</v>
      </c>
      <c r="JK39" s="19">
        <f t="shared" ca="1" si="368"/>
        <v>0</v>
      </c>
      <c r="JL39" s="19">
        <f t="shared" ca="1" si="368"/>
        <v>0</v>
      </c>
      <c r="JM39" s="19">
        <f t="shared" ca="1" si="368"/>
        <v>0</v>
      </c>
      <c r="JN39" s="19">
        <f t="shared" ca="1" si="368"/>
        <v>0</v>
      </c>
      <c r="JO39" s="19">
        <f t="shared" ca="1" si="368"/>
        <v>0</v>
      </c>
      <c r="JP39" s="19">
        <f t="shared" ca="1" si="368"/>
        <v>0</v>
      </c>
      <c r="JQ39" s="19">
        <f t="shared" ca="1" si="368"/>
        <v>0</v>
      </c>
      <c r="JR39" s="19">
        <f t="shared" ca="1" si="368"/>
        <v>0</v>
      </c>
      <c r="JS39" s="19">
        <f t="shared" ca="1" si="368"/>
        <v>0</v>
      </c>
      <c r="JT39" s="19">
        <f t="shared" ca="1" si="368"/>
        <v>0</v>
      </c>
      <c r="JU39" s="19">
        <f t="shared" ca="1" si="368"/>
        <v>0</v>
      </c>
      <c r="JV39" s="19">
        <f t="shared" ca="1" si="368"/>
        <v>0</v>
      </c>
      <c r="JW39" s="19">
        <f t="shared" ca="1" si="368"/>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3"/>
        <v>0</v>
      </c>
      <c r="KG39" s="5">
        <f t="shared" ca="1" si="323"/>
        <v>6.25E-2</v>
      </c>
      <c r="KH39" s="5">
        <f t="shared" ca="1" si="323"/>
        <v>6.25E-2</v>
      </c>
      <c r="KI39" s="5">
        <f t="shared" ca="1" si="323"/>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4"/>
        <v>1</v>
      </c>
      <c r="KS39" s="5" t="b">
        <f t="shared" ca="1" si="325"/>
        <v>0</v>
      </c>
      <c r="KT39" s="5" t="b">
        <f t="shared" ca="1" si="325"/>
        <v>0</v>
      </c>
      <c r="KU39" s="5" t="b">
        <f t="shared" ca="1" si="325"/>
        <v>1</v>
      </c>
      <c r="KV39" s="136">
        <f t="shared" ca="1" si="326"/>
        <v>2</v>
      </c>
      <c r="KW39" s="136">
        <f t="shared" ca="1" si="326"/>
        <v>2</v>
      </c>
      <c r="KX39" s="19" t="str">
        <f t="shared" ref="KX39:LD41" ca="1" si="369">OFFSET(KX$5,$B39,0)</f>
        <v>-</v>
      </c>
      <c r="KY39" s="19" t="str">
        <f t="shared" ref="KY39:KY41" ca="1" si="370">OFFSET(KY$5,$B39,0)</f>
        <v>-</v>
      </c>
      <c r="KZ39" s="19" t="str">
        <f t="shared" ca="1" si="369"/>
        <v>-</v>
      </c>
      <c r="LA39" s="19" t="str">
        <f t="shared" ca="1" si="369"/>
        <v>-</v>
      </c>
      <c r="LB39" s="19">
        <f t="shared" ca="1" si="369"/>
        <v>1</v>
      </c>
      <c r="LC39" s="19">
        <f t="shared" ca="1" si="369"/>
        <v>0.66</v>
      </c>
      <c r="LD39" s="19" t="str">
        <f t="shared" ca="1" si="369"/>
        <v>-</v>
      </c>
      <c r="LE39" s="5" t="str" cm="1">
        <f t="array" aca="1" ref="LE39" ca="1">IF(OR(LF39:LM39&lt;&gt;"-"),TRUE,"-")</f>
        <v>-</v>
      </c>
      <c r="LF39" s="231" t="str">
        <f ca="1">OFFSET(LF39,-1,0)</f>
        <v>-</v>
      </c>
      <c r="LG39" s="231" t="str">
        <f t="shared" ref="LG39:LM39" ca="1" si="371">OFFSET(LG39,-1,0)</f>
        <v>-</v>
      </c>
      <c r="LH39" s="231" t="str">
        <f t="shared" ca="1" si="371"/>
        <v>-</v>
      </c>
      <c r="LI39" s="231" t="str">
        <f t="shared" ca="1" si="371"/>
        <v>-</v>
      </c>
      <c r="LJ39" s="231" t="str">
        <f t="shared" ca="1" si="371"/>
        <v>-</v>
      </c>
      <c r="LK39" s="231" t="str">
        <f t="shared" ca="1" si="371"/>
        <v>-</v>
      </c>
      <c r="LL39" s="231" t="str">
        <f t="shared" ca="1" si="371"/>
        <v>-</v>
      </c>
      <c r="LM39" s="231" t="str">
        <f t="shared" ca="1" si="371"/>
        <v>-</v>
      </c>
      <c r="LN39" s="231" t="str">
        <f t="array" aca="1" ref="LN39" ca="1">IF(OR(LO39:LU39&lt;&gt;"-"),TRUE,"-")</f>
        <v>-</v>
      </c>
      <c r="LO39" s="5" t="str">
        <f t="array" aca="1" ref="LO39" ca="1">IF(OR(LP39:LV39&lt;&gt;"-"),TRUE,"-")</f>
        <v>-</v>
      </c>
      <c r="LP39" s="19" t="str">
        <f t="shared" ref="LP39:MA42" ca="1" si="372">OFFSET(LP$5,$B39,0)</f>
        <v>-</v>
      </c>
      <c r="LQ39" s="19" t="str">
        <f t="shared" ca="1" si="372"/>
        <v>-</v>
      </c>
      <c r="LR39" s="19" t="str">
        <f t="shared" ca="1" si="372"/>
        <v>-</v>
      </c>
      <c r="LS39" s="19" t="str">
        <f t="shared" ca="1" si="372"/>
        <v>-</v>
      </c>
      <c r="LT39" s="19" t="str">
        <f t="shared" ca="1" si="372"/>
        <v>-</v>
      </c>
      <c r="LU39" s="19" t="str">
        <f t="shared" ca="1" si="372"/>
        <v>-</v>
      </c>
      <c r="LV39" s="19" t="str">
        <f t="shared" ca="1" si="372"/>
        <v>-</v>
      </c>
      <c r="LW39" s="19" t="b">
        <f t="shared" ca="1" si="245"/>
        <v>0</v>
      </c>
      <c r="LX39" s="136">
        <f t="shared" ca="1" si="327"/>
        <v>2</v>
      </c>
      <c r="LY39" s="19">
        <f t="shared" ca="1" si="245"/>
        <v>2</v>
      </c>
      <c r="LZ39" s="19" t="b">
        <f t="shared" ca="1" si="246"/>
        <v>0</v>
      </c>
      <c r="MA39" s="19" t="str">
        <f t="shared" ref="MA39:MA41" ca="1" si="373">OFFSET(MA$5,$B39,0)</f>
        <v>-</v>
      </c>
      <c r="MB39" s="5" t="str">
        <f t="shared" ca="1" si="328"/>
        <v>-</v>
      </c>
      <c r="MC39" s="5" t="str">
        <f t="shared" ca="1" si="328"/>
        <v>-</v>
      </c>
      <c r="MD39" s="5" t="str">
        <f t="shared" ca="1" si="328"/>
        <v>-</v>
      </c>
      <c r="ME39" s="5" t="str">
        <f t="shared" ca="1" si="328"/>
        <v>-</v>
      </c>
      <c r="MF39" s="19" t="b">
        <f t="shared" ca="1" si="248"/>
        <v>0</v>
      </c>
      <c r="MG39" s="19" t="str">
        <f t="shared" ca="1" si="329"/>
        <v>-</v>
      </c>
      <c r="MH39" s="19" t="str">
        <f ca="1">OFFSET(MH$5,$B39,0)</f>
        <v>-</v>
      </c>
      <c r="MI39" s="19" t="b">
        <f ca="1">OFFSET(MI$5,$B39,0)</f>
        <v>1</v>
      </c>
      <c r="MJ39" s="19">
        <f t="shared" ca="1" si="329"/>
        <v>0.5</v>
      </c>
      <c r="MK39" s="19">
        <f t="shared" ca="1" si="329"/>
        <v>0.5</v>
      </c>
      <c r="ML39" s="19">
        <f t="shared" ca="1" si="329"/>
        <v>0.99</v>
      </c>
      <c r="MM39" s="5">
        <f t="shared" ca="1" si="330"/>
        <v>0</v>
      </c>
      <c r="MN39" s="5">
        <f t="shared" ca="1" si="330"/>
        <v>500</v>
      </c>
      <c r="MO39" s="5">
        <f t="shared" ca="1" si="330"/>
        <v>500</v>
      </c>
      <c r="MP39" s="5">
        <f t="shared" ca="1" si="330"/>
        <v>575</v>
      </c>
      <c r="MQ39" s="5">
        <f t="shared" ca="1" si="330"/>
        <v>240</v>
      </c>
      <c r="MR39" s="5">
        <f t="shared" ca="1" si="330"/>
        <v>364</v>
      </c>
      <c r="MS39" s="5">
        <f t="shared" ca="1" si="331"/>
        <v>0.5</v>
      </c>
      <c r="MT39" s="9"/>
      <c r="MU39" s="19">
        <f t="shared" ca="1" si="329"/>
        <v>70</v>
      </c>
      <c r="MV39" s="19">
        <f t="shared" ref="MV39:NW42" ca="1" si="374">OFFSET(MV$5,$B39,0)</f>
        <v>50</v>
      </c>
      <c r="MW39" s="19">
        <f t="shared" ca="1" si="374"/>
        <v>75</v>
      </c>
      <c r="MX39" s="19">
        <f t="shared" ca="1" si="374"/>
        <v>50</v>
      </c>
      <c r="MY39" s="19">
        <f t="shared" ca="1" si="250"/>
        <v>1</v>
      </c>
      <c r="MZ39" s="5">
        <f t="shared" ca="1" si="332"/>
        <v>1</v>
      </c>
      <c r="NA39" s="19">
        <f t="shared" ca="1" si="333"/>
        <v>1</v>
      </c>
      <c r="NB39" s="9"/>
      <c r="NC39" s="19" t="b">
        <f t="shared" ca="1" si="374"/>
        <v>0</v>
      </c>
      <c r="ND39" s="19" t="b">
        <f t="shared" ca="1" si="374"/>
        <v>0</v>
      </c>
      <c r="NE39" s="19">
        <f t="shared" ca="1" si="374"/>
        <v>2</v>
      </c>
      <c r="NF39" s="19">
        <f t="shared" ca="1" si="374"/>
        <v>1</v>
      </c>
      <c r="NG39" s="19">
        <f t="shared" ca="1" si="374"/>
        <v>2</v>
      </c>
      <c r="NH39" s="19">
        <f t="shared" ca="1" si="374"/>
        <v>0</v>
      </c>
      <c r="NI39" s="19" t="str">
        <f t="shared" ca="1" si="374"/>
        <v>-</v>
      </c>
      <c r="NJ39" s="19" t="str">
        <f t="shared" ca="1" si="374"/>
        <v>-</v>
      </c>
      <c r="NK39" s="19" t="str">
        <f t="shared" ca="1" si="374"/>
        <v>-</v>
      </c>
      <c r="NL39" s="19" t="b">
        <f t="shared" ca="1" si="374"/>
        <v>1</v>
      </c>
      <c r="NM39" s="19">
        <f t="shared" ca="1" si="374"/>
        <v>636</v>
      </c>
      <c r="NN39" s="19" t="str">
        <f t="shared" ca="1" si="374"/>
        <v>-</v>
      </c>
      <c r="NO39" s="19">
        <f t="shared" ca="1" si="374"/>
        <v>1</v>
      </c>
      <c r="NP39" s="19">
        <f t="shared" ca="1" si="374"/>
        <v>1</v>
      </c>
      <c r="NQ39" s="19">
        <f t="shared" ca="1" si="374"/>
        <v>1</v>
      </c>
      <c r="NR39" s="19">
        <f t="shared" ca="1" si="374"/>
        <v>1</v>
      </c>
      <c r="NS39" s="19">
        <f t="shared" ca="1" si="374"/>
        <v>1</v>
      </c>
      <c r="NT39" s="19">
        <f t="shared" ca="1" si="374"/>
        <v>1</v>
      </c>
      <c r="NU39" s="19">
        <f t="shared" ca="1" si="374"/>
        <v>1</v>
      </c>
      <c r="NV39" s="19">
        <f t="shared" ca="1" si="374"/>
        <v>1</v>
      </c>
      <c r="NW39" s="19">
        <f t="shared" ca="1" si="374"/>
        <v>1</v>
      </c>
      <c r="NX39" s="9"/>
      <c r="NY39" s="12" t="str">
        <f t="shared" ca="1" si="335"/>
        <v>-</v>
      </c>
      <c r="NZ39" s="19" t="str">
        <f t="shared" ca="1" si="336"/>
        <v>-</v>
      </c>
      <c r="OA39" s="19" t="str">
        <f t="shared" ca="1" si="336"/>
        <v>-</v>
      </c>
      <c r="OB39" s="19" t="str">
        <f t="shared" ca="1" si="337"/>
        <v>-</v>
      </c>
      <c r="OC39" s="19" t="str">
        <f t="shared" ca="1" si="336"/>
        <v>-</v>
      </c>
      <c r="OD39" s="19" t="str">
        <f t="shared" ca="1" si="338"/>
        <v>-</v>
      </c>
      <c r="OE39" s="19" t="str">
        <f t="shared" ca="1" si="336"/>
        <v>-</v>
      </c>
      <c r="OF39" s="19" t="str">
        <f t="shared" ca="1" si="336"/>
        <v>-</v>
      </c>
      <c r="OG39" s="19" t="str">
        <f t="shared" ca="1" si="336"/>
        <v>-</v>
      </c>
      <c r="OH39" s="19" t="str">
        <f t="shared" ca="1" si="336"/>
        <v>-</v>
      </c>
      <c r="OI39" s="19" t="str">
        <f t="shared" ca="1" si="336"/>
        <v>-</v>
      </c>
      <c r="OJ39" s="19" t="str">
        <f t="shared" ca="1" si="336"/>
        <v>-</v>
      </c>
      <c r="OK39" s="19" t="str">
        <f t="shared" ca="1" si="336"/>
        <v>-</v>
      </c>
      <c r="OL39" s="19" t="str">
        <f t="shared" ca="1" si="336"/>
        <v>-</v>
      </c>
      <c r="OM39" s="19" t="str">
        <f t="shared" ca="1" si="336"/>
        <v>-</v>
      </c>
      <c r="ON39" s="19" t="str">
        <f t="shared" ca="1" si="336"/>
        <v>-</v>
      </c>
      <c r="OO39" s="19" t="str">
        <f t="shared" ca="1" si="336"/>
        <v>-</v>
      </c>
      <c r="OP39" s="19" t="str">
        <f t="shared" ca="1" si="336"/>
        <v>-</v>
      </c>
      <c r="OQ39" s="19" t="str">
        <f t="shared" ca="1" si="336"/>
        <v>-</v>
      </c>
      <c r="OR39" s="19" t="str">
        <f t="shared" ca="1" si="339"/>
        <v>-</v>
      </c>
      <c r="OS39" s="19" t="str">
        <f t="shared" ca="1" si="339"/>
        <v>-</v>
      </c>
      <c r="OT39" s="19" t="str">
        <f t="shared" ca="1" si="339"/>
        <v>-</v>
      </c>
      <c r="OU39" s="19" t="str">
        <f t="shared" ca="1" si="339"/>
        <v>-</v>
      </c>
      <c r="OV39" s="19" t="str">
        <f t="shared" ca="1" si="339"/>
        <v>-</v>
      </c>
      <c r="OW39" s="19" t="str">
        <f t="shared" ca="1" si="339"/>
        <v>-</v>
      </c>
      <c r="OX39" s="19" t="str">
        <f t="shared" ca="1" si="339"/>
        <v>-</v>
      </c>
      <c r="OY39" s="19" t="str">
        <f t="shared" ca="1" si="340"/>
        <v>-</v>
      </c>
      <c r="OZ39" s="19" t="str">
        <f t="shared" ca="1" si="340"/>
        <v>-</v>
      </c>
      <c r="PA39" s="19" t="str">
        <f t="shared" ca="1" si="340"/>
        <v>-</v>
      </c>
      <c r="PB39" s="19" t="str">
        <f t="shared" ca="1" si="340"/>
        <v>-</v>
      </c>
      <c r="PC39" s="19" t="str">
        <f t="shared" ca="1" si="340"/>
        <v>-</v>
      </c>
      <c r="PD39" s="19" t="str">
        <f t="shared" ca="1" si="340"/>
        <v>-</v>
      </c>
      <c r="PE39" s="19" t="str">
        <f t="shared" ca="1" si="340"/>
        <v>-</v>
      </c>
      <c r="PF39" s="19" t="str">
        <f t="shared" ca="1" si="340"/>
        <v>-</v>
      </c>
      <c r="PG39" s="19" t="str">
        <f t="shared" ca="1" si="340"/>
        <v>-</v>
      </c>
      <c r="PH39" s="19" t="str">
        <f t="shared" ca="1" si="340"/>
        <v>-</v>
      </c>
      <c r="PI39" s="19" t="str">
        <f t="shared" ca="1" si="339"/>
        <v>-</v>
      </c>
      <c r="PJ39" s="19" t="str">
        <f t="shared" ca="1" si="339"/>
        <v>-</v>
      </c>
      <c r="PK39" s="19" t="str">
        <f t="shared" ca="1" si="339"/>
        <v>-</v>
      </c>
      <c r="PL39" s="19" t="str">
        <f t="shared" ca="1" si="339"/>
        <v>-</v>
      </c>
      <c r="PM39" s="19" t="str">
        <f t="shared" ca="1" si="339"/>
        <v>-</v>
      </c>
      <c r="PN39" s="19" t="str">
        <f t="shared" ca="1" si="339"/>
        <v>-</v>
      </c>
      <c r="PO39" s="19" t="str">
        <f t="shared" ca="1" si="339"/>
        <v>-</v>
      </c>
      <c r="PP39" s="19" t="str">
        <f t="shared" ca="1" si="339"/>
        <v>-</v>
      </c>
      <c r="PQ39" s="19" t="str">
        <f t="shared" ca="1" si="339"/>
        <v>-</v>
      </c>
      <c r="PR39" s="19" t="str">
        <f t="shared" ca="1" si="341"/>
        <v>-</v>
      </c>
      <c r="PS39" s="19" t="str">
        <f t="shared" ca="1" si="341"/>
        <v>-</v>
      </c>
      <c r="PT39" s="19" t="str">
        <f t="shared" ca="1" si="341"/>
        <v>-</v>
      </c>
      <c r="PU39" s="19" t="str">
        <f t="shared" ca="1" si="341"/>
        <v>-</v>
      </c>
      <c r="PV39" s="19" t="str">
        <f t="shared" ca="1" si="341"/>
        <v>-</v>
      </c>
      <c r="PW39" s="19" t="str">
        <f t="shared" ca="1" si="341"/>
        <v>-</v>
      </c>
      <c r="PX39" s="19" t="str">
        <f t="shared" ca="1" si="341"/>
        <v>-</v>
      </c>
      <c r="PY39" s="19" t="str">
        <f t="shared" ca="1" si="341"/>
        <v>-</v>
      </c>
      <c r="PZ39" s="19" t="str">
        <f t="shared" ca="1" si="341"/>
        <v>-</v>
      </c>
      <c r="QA39" s="19" t="str">
        <f t="shared" ca="1" si="341"/>
        <v>-</v>
      </c>
      <c r="QB39" s="19" t="str">
        <f t="shared" ca="1" si="341"/>
        <v>-</v>
      </c>
      <c r="QC39" s="19" t="str">
        <f t="shared" ca="1" si="341"/>
        <v>-</v>
      </c>
      <c r="QD39" s="19" t="str">
        <f t="shared" ca="1" si="341"/>
        <v>-</v>
      </c>
      <c r="QE39" s="19" t="str">
        <f t="shared" ca="1" si="341"/>
        <v>-</v>
      </c>
      <c r="QF39" s="19" t="str">
        <f t="shared" ca="1" si="341"/>
        <v>-</v>
      </c>
      <c r="QG39" s="19" t="str">
        <f t="shared" ca="1" si="341"/>
        <v>-</v>
      </c>
      <c r="QH39" s="19" t="str">
        <f t="shared" ca="1" si="342"/>
        <v>-</v>
      </c>
      <c r="QI39" s="12" t="str">
        <f t="shared" ca="1" si="343"/>
        <v>-</v>
      </c>
      <c r="QJ39" s="19" t="str">
        <f t="shared" ca="1" si="342"/>
        <v>-</v>
      </c>
      <c r="QK39" s="19" t="str">
        <f t="shared" ca="1" si="342"/>
        <v>-</v>
      </c>
      <c r="QL39" s="19" t="str">
        <f t="shared" ca="1" si="342"/>
        <v>-</v>
      </c>
      <c r="QM39" s="19" t="str">
        <f t="shared" ca="1" si="342"/>
        <v>-</v>
      </c>
      <c r="QN39" s="19" t="str">
        <f t="shared" ca="1" si="342"/>
        <v>-</v>
      </c>
      <c r="QO39" s="19" t="str">
        <f t="shared" ca="1" si="342"/>
        <v>-</v>
      </c>
      <c r="QP39" s="19" t="str">
        <f t="shared" ca="1" si="342"/>
        <v>-</v>
      </c>
      <c r="QQ39" s="19" t="str">
        <f t="shared" ca="1" si="342"/>
        <v>-</v>
      </c>
      <c r="QR39" s="19" t="str">
        <f t="shared" ca="1" si="342"/>
        <v>-</v>
      </c>
      <c r="QS39" s="19" t="str">
        <f t="shared" ca="1" si="342"/>
        <v>-</v>
      </c>
      <c r="QT39" s="19" t="str">
        <f t="shared" ca="1" si="342"/>
        <v>-</v>
      </c>
      <c r="QU39" s="19" t="str">
        <f t="shared" ca="1" si="342"/>
        <v>-</v>
      </c>
      <c r="QV39" s="19" t="str">
        <f t="shared" ca="1" si="342"/>
        <v>-</v>
      </c>
      <c r="QW39" s="19" t="str">
        <f t="shared" ca="1" si="342"/>
        <v>-</v>
      </c>
      <c r="QX39" s="19" t="str">
        <f t="shared" ca="1" si="342"/>
        <v>-</v>
      </c>
      <c r="QY39" s="19" t="str">
        <f t="shared" ca="1" si="342"/>
        <v>-</v>
      </c>
      <c r="QZ39" s="19" t="str">
        <f t="shared" ca="1" si="342"/>
        <v>-</v>
      </c>
      <c r="RA39" s="19" t="str">
        <f t="shared" ca="1" si="342"/>
        <v>-</v>
      </c>
      <c r="RB39" s="19" t="str">
        <f t="shared" ca="1" si="342"/>
        <v>-</v>
      </c>
      <c r="RC39" s="19" t="str">
        <f t="shared" ca="1" si="342"/>
        <v>-</v>
      </c>
      <c r="RD39" s="19" t="str">
        <f t="shared" ca="1" si="344"/>
        <v>-</v>
      </c>
      <c r="RE39" s="19" t="str">
        <f t="shared" ca="1" si="344"/>
        <v>-</v>
      </c>
      <c r="RF39" s="19" t="str">
        <f t="shared" ca="1" si="344"/>
        <v>-</v>
      </c>
      <c r="RG39" s="19" t="str">
        <f t="shared" ca="1" si="344"/>
        <v>-</v>
      </c>
      <c r="RH39" s="19" t="str">
        <f t="shared" ca="1" si="344"/>
        <v>-</v>
      </c>
      <c r="RI39" s="19" t="str">
        <f t="shared" ca="1" si="344"/>
        <v>-</v>
      </c>
      <c r="RJ39" s="19" t="str">
        <f t="shared" ca="1" si="344"/>
        <v>-</v>
      </c>
      <c r="RK39" s="19" t="str">
        <f t="shared" ca="1" si="344"/>
        <v>-</v>
      </c>
      <c r="RL39" s="19" t="str">
        <f t="shared" ca="1" si="344"/>
        <v>-</v>
      </c>
      <c r="RM39" s="19" t="str">
        <f t="shared" ca="1" si="345"/>
        <v>-</v>
      </c>
      <c r="RN39" s="19" t="str">
        <f t="shared" ca="1" si="345"/>
        <v>-</v>
      </c>
      <c r="RO39" s="19" t="str">
        <f t="shared" ca="1" si="345"/>
        <v>-</v>
      </c>
      <c r="RP39" s="19" t="str">
        <f t="shared" ca="1" si="345"/>
        <v>-</v>
      </c>
      <c r="RQ39" s="19" t="str">
        <f t="shared" ca="1" si="345"/>
        <v>-</v>
      </c>
      <c r="RR39" s="19" t="str">
        <f t="shared" ca="1" si="345"/>
        <v>-</v>
      </c>
      <c r="RS39" s="19" t="str">
        <f t="shared" ca="1" si="344"/>
        <v>-</v>
      </c>
      <c r="RT39" s="19" t="str">
        <f t="shared" ca="1" si="344"/>
        <v>-</v>
      </c>
      <c r="RU39" s="19" t="str">
        <f t="shared" ca="1" si="344"/>
        <v>-</v>
      </c>
      <c r="RV39" s="19" t="str">
        <f t="shared" ca="1" si="344"/>
        <v>-</v>
      </c>
      <c r="RW39" s="19" t="str">
        <f t="shared" ca="1" si="344"/>
        <v>-</v>
      </c>
      <c r="RX39" s="19" t="str">
        <f t="shared" ca="1" si="344"/>
        <v>-</v>
      </c>
      <c r="RY39" s="19" t="str">
        <f t="shared" ca="1" si="344"/>
        <v>-</v>
      </c>
      <c r="RZ39" s="19" t="str">
        <f t="shared" ca="1" si="346"/>
        <v>-</v>
      </c>
      <c r="SA39" s="19" t="str">
        <f t="shared" ca="1" si="346"/>
        <v>-</v>
      </c>
      <c r="SB39" s="19" t="str">
        <f t="shared" ca="1" si="346"/>
        <v>-</v>
      </c>
      <c r="SC39" s="19" t="str">
        <f t="shared" ca="1" si="346"/>
        <v>-</v>
      </c>
      <c r="SD39" s="19" t="str">
        <f t="shared" ca="1" si="346"/>
        <v>-</v>
      </c>
      <c r="SE39" s="19" t="str">
        <f t="shared" ca="1" si="346"/>
        <v>-</v>
      </c>
      <c r="SF39" s="19" t="str">
        <f t="shared" ca="1" si="346"/>
        <v>-</v>
      </c>
      <c r="SG39" s="19" t="str">
        <f t="shared" ca="1" si="346"/>
        <v>-</v>
      </c>
      <c r="SH39" s="19" t="str">
        <f t="shared" ca="1" si="346"/>
        <v>-</v>
      </c>
      <c r="SI39" s="19" t="str">
        <f t="shared" ca="1" si="346"/>
        <v>-</v>
      </c>
      <c r="SJ39" s="19" t="str">
        <f t="shared" ca="1" si="346"/>
        <v>-</v>
      </c>
      <c r="SK39" s="19" t="str">
        <f t="shared" ca="1" si="346"/>
        <v>-</v>
      </c>
      <c r="SL39" s="19" t="str">
        <f t="shared" ca="1" si="346"/>
        <v>-</v>
      </c>
      <c r="SM39" s="19" t="str">
        <f t="shared" ca="1" si="347"/>
        <v>-</v>
      </c>
      <c r="SN39" s="19" t="str">
        <f t="shared" ca="1" si="347"/>
        <v>-</v>
      </c>
      <c r="SO39" s="19" t="str">
        <f t="shared" ca="1" si="347"/>
        <v>-</v>
      </c>
      <c r="SP39" s="19" t="str">
        <f t="shared" ca="1" si="347"/>
        <v>-</v>
      </c>
      <c r="SQ39" s="19" t="str">
        <f t="shared" ca="1" si="347"/>
        <v>-</v>
      </c>
      <c r="SR39" s="19" t="str">
        <f t="shared" ca="1" si="347"/>
        <v>-</v>
      </c>
      <c r="SS39" s="12" t="b">
        <f t="shared" ca="1" si="348"/>
        <v>1</v>
      </c>
      <c r="ST39" s="19" t="str">
        <f t="shared" ref="ST39:UW42" ca="1" si="375">OFFSET(ST$5,$B39,0)</f>
        <v>-</v>
      </c>
      <c r="SU39" s="19" t="str">
        <f t="shared" ca="1" si="375"/>
        <v>-</v>
      </c>
      <c r="SV39" s="19" t="str">
        <f t="shared" ca="1" si="375"/>
        <v>-</v>
      </c>
      <c r="SW39" s="19" t="str">
        <f t="shared" ca="1" si="375"/>
        <v>-</v>
      </c>
      <c r="SX39" s="19" t="str">
        <f t="shared" ca="1" si="375"/>
        <v>-</v>
      </c>
      <c r="SY39" s="19" t="str">
        <f t="shared" ca="1" si="375"/>
        <v>-</v>
      </c>
      <c r="SZ39" s="19" t="str">
        <f t="shared" ca="1" si="375"/>
        <v>-</v>
      </c>
      <c r="TA39" s="19" t="str">
        <f t="shared" ca="1" si="375"/>
        <v>-</v>
      </c>
      <c r="TB39" s="19" t="str">
        <f t="shared" ca="1" si="375"/>
        <v>-</v>
      </c>
      <c r="TC39" s="19" t="str">
        <f t="shared" ca="1" si="375"/>
        <v>-</v>
      </c>
      <c r="TD39" s="19" t="str">
        <f t="shared" ca="1" si="375"/>
        <v>-</v>
      </c>
      <c r="TE39" s="19" t="str">
        <f t="shared" ca="1" si="375"/>
        <v>-</v>
      </c>
      <c r="TF39" s="19" t="str">
        <f t="shared" ca="1" si="375"/>
        <v>-</v>
      </c>
      <c r="TG39" s="19" t="str">
        <f t="shared" ca="1" si="375"/>
        <v>-</v>
      </c>
      <c r="TH39" s="19" t="str">
        <f t="shared" ca="1" si="375"/>
        <v>-</v>
      </c>
      <c r="TI39" s="19" t="str">
        <f t="shared" ca="1" si="375"/>
        <v>-</v>
      </c>
      <c r="TJ39" s="19" t="str">
        <f t="shared" ca="1" si="375"/>
        <v>-</v>
      </c>
      <c r="TK39" s="19" t="str">
        <f t="shared" ca="1" si="375"/>
        <v>-</v>
      </c>
      <c r="TL39" s="19" t="str">
        <f t="shared" ca="1" si="375"/>
        <v>-</v>
      </c>
      <c r="TM39" s="19" t="str">
        <f t="shared" ca="1" si="375"/>
        <v>-</v>
      </c>
      <c r="TN39" s="19" t="str">
        <f t="shared" ca="1" si="375"/>
        <v>-</v>
      </c>
      <c r="TO39" s="19" t="str">
        <f t="shared" ca="1" si="375"/>
        <v>-</v>
      </c>
      <c r="TP39" s="19" t="str">
        <f t="shared" ca="1" si="375"/>
        <v>-</v>
      </c>
      <c r="TQ39" s="19" t="str">
        <f t="shared" ca="1" si="375"/>
        <v>-</v>
      </c>
      <c r="TR39" s="19" t="str">
        <f t="shared" ca="1" si="375"/>
        <v>-</v>
      </c>
      <c r="TS39" s="19" t="str">
        <f t="shared" ca="1" si="375"/>
        <v>-</v>
      </c>
      <c r="TT39" s="19" t="str">
        <f t="shared" ca="1" si="375"/>
        <v>-</v>
      </c>
      <c r="TU39" s="19" t="str">
        <f t="shared" ca="1" si="375"/>
        <v>-</v>
      </c>
      <c r="TV39" s="19" t="str">
        <f t="shared" ca="1" si="375"/>
        <v>-</v>
      </c>
      <c r="TW39" s="19" t="str">
        <f t="shared" ca="1" si="375"/>
        <v>-</v>
      </c>
      <c r="TX39" s="19" t="str">
        <f t="shared" ca="1" si="375"/>
        <v>-</v>
      </c>
      <c r="TY39" s="19" t="str">
        <f t="shared" ca="1" si="375"/>
        <v>-</v>
      </c>
      <c r="TZ39" s="19" t="str">
        <f t="shared" ca="1" si="375"/>
        <v>-</v>
      </c>
      <c r="UA39" s="19" t="str">
        <f t="shared" ca="1" si="375"/>
        <v>-</v>
      </c>
      <c r="UB39" s="19" t="str">
        <f t="shared" ca="1" si="375"/>
        <v>-</v>
      </c>
      <c r="UC39" s="19" t="str">
        <f t="shared" ca="1" si="375"/>
        <v>-</v>
      </c>
      <c r="UD39" s="19" t="str">
        <f t="shared" ca="1" si="375"/>
        <v>-</v>
      </c>
      <c r="UE39" s="19" t="str">
        <f t="shared" ca="1" si="375"/>
        <v>-</v>
      </c>
      <c r="UF39" s="19" t="str">
        <f t="shared" ca="1" si="375"/>
        <v>-</v>
      </c>
      <c r="UG39" s="19" t="str">
        <f t="shared" ca="1" si="375"/>
        <v>-</v>
      </c>
      <c r="UH39" s="19" t="str">
        <f t="shared" ca="1" si="375"/>
        <v>-</v>
      </c>
      <c r="UI39" s="19" t="str">
        <f t="shared" ca="1" si="375"/>
        <v>-</v>
      </c>
      <c r="UJ39" s="19" t="str">
        <f t="shared" ca="1" si="375"/>
        <v>-</v>
      </c>
      <c r="UK39" s="19" t="str">
        <f t="shared" ca="1" si="375"/>
        <v>-</v>
      </c>
      <c r="UL39" s="19" t="str">
        <f t="shared" ca="1" si="375"/>
        <v>-</v>
      </c>
      <c r="UM39" s="19" t="str">
        <f t="shared" ca="1" si="375"/>
        <v>-</v>
      </c>
      <c r="UN39" s="19" t="str">
        <f t="shared" ca="1" si="375"/>
        <v>-</v>
      </c>
      <c r="UO39" s="19" t="str">
        <f t="shared" ca="1" si="375"/>
        <v>-</v>
      </c>
      <c r="UP39" s="19" t="str">
        <f t="shared" ca="1" si="375"/>
        <v>-</v>
      </c>
      <c r="UQ39" s="19" t="str">
        <f t="shared" ca="1" si="375"/>
        <v>-</v>
      </c>
      <c r="UR39" s="19" t="str">
        <f t="shared" ca="1" si="375"/>
        <v>-</v>
      </c>
      <c r="US39" s="19" t="str">
        <f t="shared" ca="1" si="375"/>
        <v>-</v>
      </c>
      <c r="UT39" s="19" t="str">
        <f t="shared" ca="1" si="375"/>
        <v>-</v>
      </c>
      <c r="UU39" s="19" t="str">
        <f t="shared" ca="1" si="375"/>
        <v>-</v>
      </c>
      <c r="UV39" s="19" t="str">
        <f t="shared" ca="1" si="375"/>
        <v>-</v>
      </c>
      <c r="UW39" s="19" t="str">
        <f t="shared" ca="1" si="375"/>
        <v>-</v>
      </c>
      <c r="UX39" s="19" t="str">
        <f t="shared" ca="1" si="349"/>
        <v>-</v>
      </c>
      <c r="UY39" s="19" t="str">
        <f t="shared" ca="1" si="349"/>
        <v>-</v>
      </c>
      <c r="UZ39" s="19" t="str">
        <f t="shared" ca="1" si="349"/>
        <v>-</v>
      </c>
      <c r="VA39" s="19" t="str">
        <f t="shared" ca="1" si="349"/>
        <v>-</v>
      </c>
      <c r="VB39" s="19" t="str">
        <f t="shared" ca="1" si="349"/>
        <v>-</v>
      </c>
      <c r="VC39" s="19">
        <f t="shared" ref="VC39:VC42" ca="1" si="376">OFFSET(VC$5,$B39,0)</f>
        <v>0</v>
      </c>
      <c r="VD39" s="23">
        <v>0</v>
      </c>
    </row>
    <row r="40" spans="1:576" outlineLevel="2">
      <c r="A40" s="21">
        <f t="shared" si="350"/>
        <v>35</v>
      </c>
      <c r="B40" s="215">
        <f t="shared" ref="B40:B42" ca="1" si="377">OFFSET(B40,-1,0)</f>
        <v>33</v>
      </c>
      <c r="C40">
        <f>202</f>
        <v>202</v>
      </c>
      <c r="D40" s="19" t="str">
        <f t="shared" ca="1" si="289"/>
        <v>SNSW</v>
      </c>
      <c r="E40" t="b">
        <v>1</v>
      </c>
      <c r="F40" t="b">
        <v>0</v>
      </c>
      <c r="G40" s="352" t="b">
        <v>0</v>
      </c>
      <c r="H40" s="231">
        <f t="shared" ref="H40:H42" ca="1" si="378">OFFSET(H40,-1,0)+1</f>
        <v>2</v>
      </c>
      <c r="I40" s="231">
        <f t="shared" ca="1" si="351"/>
        <v>2</v>
      </c>
      <c r="J40" s="231">
        <f t="shared" ca="1" si="351"/>
        <v>1</v>
      </c>
      <c r="K40" s="231" t="str">
        <f t="shared" ca="1" si="351"/>
        <v/>
      </c>
      <c r="L40" s="231">
        <f t="shared" ca="1" si="352"/>
        <v>3</v>
      </c>
      <c r="M40" s="231">
        <f t="shared" ca="1" si="352"/>
        <v>2</v>
      </c>
      <c r="N40" s="231">
        <f t="shared" ca="1" si="353"/>
        <v>2</v>
      </c>
      <c r="O40" s="231">
        <f t="shared" ca="1" si="354"/>
        <v>3</v>
      </c>
      <c r="P40" s="231">
        <f t="shared" ca="1" si="355"/>
        <v>2</v>
      </c>
      <c r="Q40" s="231">
        <f t="shared" ca="1" si="355"/>
        <v>0</v>
      </c>
      <c r="R40" s="231">
        <f t="shared" ca="1" si="355"/>
        <v>0</v>
      </c>
      <c r="S40" s="231">
        <f t="shared" ca="1" si="355"/>
        <v>0</v>
      </c>
      <c r="T40" s="231">
        <f t="shared" ca="1" si="355"/>
        <v>0</v>
      </c>
      <c r="U40" s="231">
        <f t="shared" ca="1" si="354"/>
        <v>1</v>
      </c>
      <c r="V40" s="231">
        <f t="shared" ca="1" si="356"/>
        <v>1</v>
      </c>
      <c r="W40" s="231">
        <f t="shared" ca="1" si="354"/>
        <v>1</v>
      </c>
      <c r="X40" s="231">
        <f t="shared" ca="1" si="354"/>
        <v>1</v>
      </c>
      <c r="Y40" s="267"/>
      <c r="Z40" s="267"/>
      <c r="AA40" s="267"/>
      <c r="AB40" s="267"/>
      <c r="AC40" s="231">
        <f t="shared" ref="AC39:AC42" ca="1" si="379">OFFSET(AC40,-1,0)</f>
        <v>1</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5</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295"/>
        <v>0</v>
      </c>
      <c r="BL40" s="9"/>
      <c r="BM40" s="5" t="str">
        <f t="shared" ca="1" si="296"/>
        <v>-</v>
      </c>
      <c r="BN40" s="19" t="str">
        <f t="shared" ca="1" si="297"/>
        <v>-</v>
      </c>
      <c r="BO40" s="19" t="str">
        <f t="shared" ca="1" si="297"/>
        <v>-</v>
      </c>
      <c r="BP40" s="19" t="str">
        <f t="shared" ca="1" si="297"/>
        <v>-</v>
      </c>
      <c r="BQ40" s="5" t="str">
        <f t="shared" ca="1" si="298"/>
        <v>-</v>
      </c>
      <c r="BR40" s="19" t="str">
        <f t="shared" ca="1" si="299"/>
        <v>-</v>
      </c>
      <c r="BS40" s="5" t="str">
        <f t="shared" ca="1" si="300"/>
        <v>-</v>
      </c>
      <c r="BT40" s="19" t="str">
        <f t="shared" ca="1" si="301"/>
        <v>-</v>
      </c>
      <c r="BU40" s="19" t="str">
        <f t="shared" ca="1" si="301"/>
        <v>-</v>
      </c>
      <c r="BV40" s="19" t="str">
        <f t="shared" ca="1" si="301"/>
        <v>-</v>
      </c>
      <c r="BW40" s="5" t="str">
        <f t="shared" ca="1" si="302"/>
        <v>-</v>
      </c>
      <c r="BX40" s="9"/>
      <c r="BY40" s="19" t="str">
        <f t="shared" ca="1" si="303"/>
        <v>-</v>
      </c>
      <c r="BZ40" s="19" t="str">
        <f t="shared" ca="1" si="303"/>
        <v>-</v>
      </c>
      <c r="CA40" s="19" t="str">
        <f t="shared" ca="1" si="303"/>
        <v>-</v>
      </c>
      <c r="CB40" s="19" t="str">
        <f t="shared" ca="1" si="303"/>
        <v>-</v>
      </c>
      <c r="CC40" s="19" t="str">
        <f t="shared" ca="1" si="303"/>
        <v>-</v>
      </c>
      <c r="CD40" s="19" t="str">
        <f t="shared" ca="1" si="303"/>
        <v>-</v>
      </c>
      <c r="CE40" s="19" t="str">
        <f t="shared" ca="1" si="303"/>
        <v>-</v>
      </c>
      <c r="CF40" s="19" t="str">
        <f t="shared" ca="1" si="303"/>
        <v>-</v>
      </c>
      <c r="CG40" s="19" t="str">
        <f t="shared" ca="1" si="303"/>
        <v>-</v>
      </c>
      <c r="CH40" s="19" t="str">
        <f t="shared" ca="1" si="303"/>
        <v>-</v>
      </c>
      <c r="CI40" s="9"/>
      <c r="CJ40" s="136" t="b">
        <f t="shared" ca="1" si="360"/>
        <v>1</v>
      </c>
      <c r="CK40" s="12" t="b">
        <v>0</v>
      </c>
      <c r="CL40" s="231" t="b">
        <f ca="1">OFFSET(CL40,-1,0)</f>
        <v>1</v>
      </c>
      <c r="CM40" s="579">
        <f ca="1">CQ42</f>
        <v>22312000005</v>
      </c>
      <c r="CN40" s="231" t="b">
        <f ca="1">OFFSET(CN40,-1,0)</f>
        <v>0</v>
      </c>
      <c r="CO40" s="12" t="s">
        <v>34</v>
      </c>
      <c r="CP40" s="19" t="b">
        <f t="shared" ca="1" si="361"/>
        <v>1</v>
      </c>
      <c r="CQ40" s="231">
        <f t="shared" ca="1" si="362"/>
        <v>22312000003</v>
      </c>
      <c r="CR40" s="433">
        <f t="shared" ca="1" si="304"/>
        <v>652</v>
      </c>
      <c r="CS40" s="433">
        <f t="shared" ca="1" si="304"/>
        <v>686</v>
      </c>
      <c r="CT40" s="433">
        <f t="shared" ca="1" si="304"/>
        <v>721</v>
      </c>
      <c r="CU40" s="144">
        <f t="shared" ca="1" si="305"/>
        <v>378</v>
      </c>
      <c r="CV40" s="144">
        <f t="shared" ca="1" si="305"/>
        <v>413</v>
      </c>
      <c r="CW40" s="144">
        <f t="shared" ca="1" si="305"/>
        <v>448</v>
      </c>
      <c r="CX40" s="19" t="str">
        <f t="shared" ca="1" si="363"/>
        <v>-</v>
      </c>
      <c r="CY40" s="19" t="str">
        <f t="shared" ca="1" si="306"/>
        <v>-</v>
      </c>
      <c r="CZ40" s="19" t="str">
        <f t="shared" ca="1" si="306"/>
        <v>-</v>
      </c>
      <c r="DA40" s="19" t="str">
        <f t="shared" ca="1" si="306"/>
        <v>-</v>
      </c>
      <c r="DB40" s="19" t="str">
        <f t="shared" ca="1" si="306"/>
        <v>-</v>
      </c>
      <c r="DC40" s="19" t="str">
        <f t="shared" ca="1" si="306"/>
        <v>-</v>
      </c>
      <c r="DD40" s="12">
        <v>3</v>
      </c>
      <c r="DE40" s="12">
        <v>3</v>
      </c>
      <c r="DF40" s="19">
        <f t="shared" ca="1" si="364"/>
        <v>0</v>
      </c>
      <c r="DG40" s="12">
        <v>2</v>
      </c>
      <c r="DH40" s="12">
        <v>-2</v>
      </c>
      <c r="DI40" s="19" t="str">
        <f t="shared" ca="1" si="365"/>
        <v>-</v>
      </c>
      <c r="DJ40" s="19" t="str">
        <f t="shared" ca="1" si="365"/>
        <v>-</v>
      </c>
      <c r="DK40" s="19" t="str">
        <f t="shared" ca="1" si="365"/>
        <v>-</v>
      </c>
      <c r="DL40" s="244">
        <f t="shared" ca="1" si="366"/>
        <v>0</v>
      </c>
      <c r="DM40" s="244">
        <f t="shared" si="366"/>
        <v>2</v>
      </c>
      <c r="DN40" s="244">
        <f t="shared" si="366"/>
        <v>-2</v>
      </c>
      <c r="DO40" s="19" t="str">
        <f t="shared" ca="1" si="310"/>
        <v>-</v>
      </c>
      <c r="DP40" s="19">
        <f t="shared" ca="1" si="310"/>
        <v>0</v>
      </c>
      <c r="DQ40" s="19">
        <f t="shared" ca="1" si="310"/>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7"/>
        <v>0</v>
      </c>
      <c r="EF40" s="19">
        <f t="shared" ca="1" si="311"/>
        <v>0</v>
      </c>
      <c r="EG40" s="19">
        <f t="shared" ca="1" si="311"/>
        <v>0</v>
      </c>
      <c r="EH40" s="19">
        <f t="shared" ca="1" si="311"/>
        <v>0</v>
      </c>
      <c r="EI40" s="19">
        <f t="shared" ca="1" si="312"/>
        <v>0</v>
      </c>
      <c r="EJ40" s="19">
        <f t="shared" ca="1" si="311"/>
        <v>0</v>
      </c>
      <c r="EK40" s="19">
        <f t="shared" ca="1" si="312"/>
        <v>0</v>
      </c>
      <c r="EL40" s="19">
        <f t="shared" ca="1" si="311"/>
        <v>0</v>
      </c>
      <c r="EM40" s="19">
        <f t="shared" ca="1" si="312"/>
        <v>0</v>
      </c>
      <c r="EN40" s="19">
        <f t="shared" ca="1" si="312"/>
        <v>0</v>
      </c>
      <c r="EO40" s="19">
        <f t="shared" ca="1" si="312"/>
        <v>0</v>
      </c>
      <c r="EP40" s="19">
        <f t="shared" ca="1" si="312"/>
        <v>0</v>
      </c>
      <c r="EQ40" s="19">
        <f t="shared" ca="1" si="312"/>
        <v>0</v>
      </c>
      <c r="ER40" s="19">
        <f t="shared" ca="1" si="312"/>
        <v>0</v>
      </c>
      <c r="ES40" s="19">
        <f t="shared" ca="1" si="312"/>
        <v>0</v>
      </c>
      <c r="ET40" s="19">
        <f t="shared" ca="1" si="312"/>
        <v>0</v>
      </c>
      <c r="EU40" s="19">
        <f t="shared" ca="1" si="312"/>
        <v>0</v>
      </c>
      <c r="EV40" s="19">
        <f t="shared" ca="1" si="312"/>
        <v>0</v>
      </c>
      <c r="EW40" s="19">
        <f t="shared" ca="1" si="312"/>
        <v>0</v>
      </c>
      <c r="EX40" s="19">
        <f t="shared" ca="1" si="312"/>
        <v>0</v>
      </c>
      <c r="EY40" s="19">
        <f t="shared" ca="1" si="312"/>
        <v>0</v>
      </c>
      <c r="EZ40" s="19">
        <f t="shared" ca="1" si="312"/>
        <v>0</v>
      </c>
      <c r="FA40" s="19">
        <f t="shared" ca="1" si="312"/>
        <v>0</v>
      </c>
      <c r="FB40" s="19">
        <f t="shared" ca="1" si="312"/>
        <v>0</v>
      </c>
      <c r="FC40" s="19">
        <f t="shared" ca="1" si="312"/>
        <v>0</v>
      </c>
      <c r="FD40" s="19">
        <f t="shared" ca="1" si="312"/>
        <v>0</v>
      </c>
      <c r="FE40" s="19">
        <f t="shared" ca="1" si="312"/>
        <v>0</v>
      </c>
      <c r="FF40" s="19">
        <f t="shared" ca="1" si="312"/>
        <v>0</v>
      </c>
      <c r="FG40" s="19">
        <f t="shared" ca="1" si="312"/>
        <v>0</v>
      </c>
      <c r="FH40" s="19">
        <f t="shared" ca="1" si="313"/>
        <v>0</v>
      </c>
      <c r="FI40" s="19">
        <f t="shared" ca="1" si="313"/>
        <v>0</v>
      </c>
      <c r="FJ40" s="19">
        <f t="shared" ca="1" si="313"/>
        <v>0</v>
      </c>
      <c r="FK40" s="19">
        <f t="shared" ca="1" si="313"/>
        <v>0</v>
      </c>
      <c r="FL40" s="19">
        <f t="shared" ca="1" si="313"/>
        <v>0</v>
      </c>
      <c r="FM40" s="19">
        <f t="shared" ca="1" si="313"/>
        <v>0</v>
      </c>
      <c r="FN40" s="19">
        <f t="shared" ca="1" si="313"/>
        <v>0</v>
      </c>
      <c r="FO40" s="19">
        <f t="shared" ca="1" si="313"/>
        <v>0</v>
      </c>
      <c r="FP40" s="19">
        <f t="shared" ca="1" si="313"/>
        <v>0</v>
      </c>
      <c r="FQ40" s="19">
        <f t="shared" ca="1" si="313"/>
        <v>0</v>
      </c>
      <c r="FR40" s="19">
        <f t="shared" ca="1" si="312"/>
        <v>0</v>
      </c>
      <c r="FS40" s="19">
        <f t="shared" ca="1" si="312"/>
        <v>0</v>
      </c>
      <c r="FT40" s="19">
        <f t="shared" ca="1" si="312"/>
        <v>0</v>
      </c>
      <c r="FU40" s="19">
        <f t="shared" ca="1" si="312"/>
        <v>0</v>
      </c>
      <c r="FV40" s="19">
        <f t="shared" ca="1" si="312"/>
        <v>0</v>
      </c>
      <c r="FW40" s="19">
        <f t="shared" ca="1" si="312"/>
        <v>0</v>
      </c>
      <c r="FX40" s="19">
        <f t="shared" ca="1" si="312"/>
        <v>0</v>
      </c>
      <c r="FY40" s="19">
        <f t="shared" ca="1" si="312"/>
        <v>0</v>
      </c>
      <c r="FZ40" s="19">
        <f t="shared" ca="1" si="312"/>
        <v>0</v>
      </c>
      <c r="GA40" s="19">
        <f t="shared" ca="1" si="312"/>
        <v>0</v>
      </c>
      <c r="GB40" s="19">
        <f t="shared" ca="1" si="312"/>
        <v>0</v>
      </c>
      <c r="GC40" s="19">
        <f t="shared" ca="1" si="312"/>
        <v>0</v>
      </c>
      <c r="GD40" s="19">
        <f t="shared" ca="1" si="312"/>
        <v>0</v>
      </c>
      <c r="GE40" s="19">
        <f t="shared" ca="1" si="312"/>
        <v>0</v>
      </c>
      <c r="GF40" s="19">
        <f t="shared" ca="1" si="312"/>
        <v>0</v>
      </c>
      <c r="GG40" s="19">
        <f t="shared" ca="1" si="312"/>
        <v>0</v>
      </c>
      <c r="GH40" s="19">
        <f t="shared" ca="1" si="312"/>
        <v>0</v>
      </c>
      <c r="GI40" s="19">
        <f t="shared" ca="1" si="312"/>
        <v>0</v>
      </c>
      <c r="GJ40" s="19">
        <f t="shared" ca="1" si="312"/>
        <v>0</v>
      </c>
      <c r="GK40" s="19">
        <f t="shared" ca="1" si="312"/>
        <v>0</v>
      </c>
      <c r="GL40" s="19">
        <f t="shared" ca="1" si="312"/>
        <v>0</v>
      </c>
      <c r="GM40" s="19">
        <f t="shared" ca="1" si="312"/>
        <v>0</v>
      </c>
      <c r="GN40" s="19">
        <f t="shared" ca="1" si="312"/>
        <v>0</v>
      </c>
      <c r="GO40" s="19">
        <f t="shared" ca="1" si="312"/>
        <v>0</v>
      </c>
      <c r="GP40" s="19">
        <f t="shared" ca="1" si="312"/>
        <v>0</v>
      </c>
      <c r="GQ40" s="19">
        <f t="shared" ca="1" si="314"/>
        <v>0</v>
      </c>
      <c r="GR40" s="19">
        <f t="shared" ca="1" si="314"/>
        <v>0</v>
      </c>
      <c r="GS40" s="19">
        <f t="shared" ca="1" si="314"/>
        <v>0</v>
      </c>
      <c r="GT40" s="19">
        <f t="shared" ca="1" si="314"/>
        <v>0</v>
      </c>
      <c r="GU40" s="19">
        <f t="shared" ca="1" si="314"/>
        <v>0</v>
      </c>
      <c r="GV40" s="19">
        <f t="shared" ca="1" si="314"/>
        <v>0</v>
      </c>
      <c r="GW40" s="19">
        <f t="shared" ca="1" si="314"/>
        <v>0</v>
      </c>
      <c r="GX40" s="19">
        <f t="shared" ca="1" si="314"/>
        <v>0</v>
      </c>
      <c r="GY40" s="19">
        <f t="shared" ca="1" si="314"/>
        <v>0</v>
      </c>
      <c r="GZ40" s="19">
        <f t="shared" ca="1" si="314"/>
        <v>0</v>
      </c>
      <c r="HA40" s="19">
        <f t="shared" ca="1" si="314"/>
        <v>0</v>
      </c>
      <c r="HB40" s="19">
        <f t="shared" ca="1" si="314"/>
        <v>0</v>
      </c>
      <c r="HC40" s="19">
        <f t="shared" ca="1" si="314"/>
        <v>0</v>
      </c>
      <c r="HD40" s="19">
        <f t="shared" ca="1" si="314"/>
        <v>0</v>
      </c>
      <c r="HE40" s="19">
        <f t="shared" ca="1" si="314"/>
        <v>0</v>
      </c>
      <c r="HF40" s="19">
        <f t="shared" ca="1" si="314"/>
        <v>0</v>
      </c>
      <c r="HG40" s="19">
        <f t="shared" ca="1" si="314"/>
        <v>0</v>
      </c>
      <c r="HH40" s="19">
        <f t="shared" ca="1" si="314"/>
        <v>0</v>
      </c>
      <c r="HI40" s="19">
        <f t="shared" ca="1" si="314"/>
        <v>0</v>
      </c>
      <c r="HJ40" s="19">
        <f t="shared" ca="1" si="314"/>
        <v>0</v>
      </c>
      <c r="HK40" s="19">
        <f t="shared" ca="1" si="314"/>
        <v>0</v>
      </c>
      <c r="HL40" s="19">
        <f t="shared" ca="1" si="314"/>
        <v>0</v>
      </c>
      <c r="HM40" s="19">
        <f t="shared" ca="1" si="314"/>
        <v>0</v>
      </c>
      <c r="HN40" s="19">
        <f t="shared" ca="1" si="315"/>
        <v>0</v>
      </c>
      <c r="HO40" s="19">
        <f t="shared" ca="1" si="315"/>
        <v>0</v>
      </c>
      <c r="HP40" s="19">
        <f t="shared" ca="1" si="315"/>
        <v>0</v>
      </c>
      <c r="HQ40" s="19">
        <f t="shared" ca="1" si="316"/>
        <v>0</v>
      </c>
      <c r="HR40" s="19">
        <f t="shared" ca="1" si="316"/>
        <v>0</v>
      </c>
      <c r="HS40" s="19">
        <f t="shared" ca="1" si="316"/>
        <v>0</v>
      </c>
      <c r="HT40" s="19">
        <f t="shared" ca="1" si="316"/>
        <v>0</v>
      </c>
      <c r="HU40" s="19">
        <f t="shared" ca="1" si="316"/>
        <v>0</v>
      </c>
      <c r="HV40" s="19">
        <f t="shared" ca="1" si="316"/>
        <v>0</v>
      </c>
      <c r="HW40" s="19">
        <f t="shared" ca="1" si="316"/>
        <v>0</v>
      </c>
      <c r="HX40" s="19">
        <f t="shared" ca="1" si="316"/>
        <v>0</v>
      </c>
      <c r="HY40" s="19">
        <f t="shared" ca="1" si="316"/>
        <v>0</v>
      </c>
      <c r="HZ40" s="19">
        <f t="shared" ca="1" si="316"/>
        <v>0</v>
      </c>
      <c r="IA40" s="19">
        <f t="shared" ca="1" si="315"/>
        <v>0</v>
      </c>
      <c r="IB40" s="19">
        <f t="shared" ca="1" si="315"/>
        <v>0</v>
      </c>
      <c r="IC40" s="19">
        <f t="shared" ca="1" si="315"/>
        <v>0</v>
      </c>
      <c r="ID40" s="19">
        <f t="shared" ca="1" si="315"/>
        <v>0</v>
      </c>
      <c r="IE40" s="19">
        <f t="shared" ca="1" si="315"/>
        <v>0</v>
      </c>
      <c r="IF40" s="19">
        <f t="shared" ca="1" si="315"/>
        <v>0</v>
      </c>
      <c r="IG40" s="19">
        <f t="shared" ca="1" si="315"/>
        <v>0</v>
      </c>
      <c r="IH40" s="19">
        <f t="shared" ca="1" si="315"/>
        <v>0</v>
      </c>
      <c r="II40" s="19">
        <f t="shared" ca="1" si="315"/>
        <v>0</v>
      </c>
      <c r="IJ40" s="19">
        <f t="shared" ca="1" si="315"/>
        <v>0</v>
      </c>
      <c r="IK40" s="19">
        <f t="shared" ca="1" si="315"/>
        <v>0</v>
      </c>
      <c r="IL40" s="19">
        <f t="shared" ca="1" si="315"/>
        <v>0</v>
      </c>
      <c r="IM40" s="19">
        <f t="shared" ca="1" si="315"/>
        <v>0</v>
      </c>
      <c r="IN40" s="19">
        <f t="shared" ca="1" si="315"/>
        <v>0</v>
      </c>
      <c r="IO40" s="19">
        <f t="shared" ca="1" si="315"/>
        <v>0</v>
      </c>
      <c r="IP40" s="19">
        <f t="shared" ca="1" si="315"/>
        <v>0</v>
      </c>
      <c r="IQ40" s="19">
        <f t="shared" ca="1" si="315"/>
        <v>0</v>
      </c>
      <c r="IR40" s="19">
        <f t="shared" ca="1" si="315"/>
        <v>0</v>
      </c>
      <c r="IS40" s="19">
        <f t="shared" ca="1" si="315"/>
        <v>0</v>
      </c>
      <c r="IT40" s="19">
        <f t="shared" ca="1" si="315"/>
        <v>0</v>
      </c>
      <c r="IU40" s="19">
        <f t="shared" ca="1" si="315"/>
        <v>0</v>
      </c>
      <c r="IV40" s="19">
        <f t="shared" ca="1" si="315"/>
        <v>0</v>
      </c>
      <c r="IW40" s="19">
        <f t="shared" ca="1" si="315"/>
        <v>0</v>
      </c>
      <c r="IX40" s="19">
        <f t="shared" ca="1" si="315"/>
        <v>0</v>
      </c>
      <c r="IY40" s="19">
        <f t="shared" ca="1" si="315"/>
        <v>0</v>
      </c>
      <c r="IZ40" s="5">
        <f t="shared" ca="1" si="317"/>
        <v>67</v>
      </c>
      <c r="JA40" s="9"/>
      <c r="JB40" s="5">
        <f t="shared" ca="1" si="318"/>
        <v>1</v>
      </c>
      <c r="JC40" s="5" t="b">
        <f t="shared" ca="1" si="318"/>
        <v>0</v>
      </c>
      <c r="JD40" s="19">
        <f t="shared" ca="1" si="368"/>
        <v>0</v>
      </c>
      <c r="JE40" s="5">
        <f t="shared" ca="1" si="319"/>
        <v>0</v>
      </c>
      <c r="JF40" s="5">
        <f t="shared" ca="1" si="320"/>
        <v>1.2500000000000001E-2</v>
      </c>
      <c r="JG40" s="19">
        <f t="shared" ca="1" si="321"/>
        <v>0</v>
      </c>
      <c r="JH40" s="19">
        <f t="shared" ca="1" si="321"/>
        <v>0</v>
      </c>
      <c r="JI40" s="5">
        <f t="shared" ca="1" si="322"/>
        <v>60</v>
      </c>
      <c r="JJ40" s="19">
        <f t="shared" ca="1" si="368"/>
        <v>1</v>
      </c>
      <c r="JK40" s="19">
        <f t="shared" ca="1" si="368"/>
        <v>0</v>
      </c>
      <c r="JL40" s="19">
        <f t="shared" ca="1" si="368"/>
        <v>0</v>
      </c>
      <c r="JM40" s="19">
        <f t="shared" ca="1" si="368"/>
        <v>0</v>
      </c>
      <c r="JN40" s="19">
        <f t="shared" ca="1" si="368"/>
        <v>0</v>
      </c>
      <c r="JO40" s="19">
        <f t="shared" ca="1" si="368"/>
        <v>0</v>
      </c>
      <c r="JP40" s="19">
        <f t="shared" ca="1" si="368"/>
        <v>0</v>
      </c>
      <c r="JQ40" s="19">
        <f t="shared" ca="1" si="368"/>
        <v>0</v>
      </c>
      <c r="JR40" s="19">
        <f t="shared" ca="1" si="368"/>
        <v>0</v>
      </c>
      <c r="JS40" s="19">
        <f t="shared" ca="1" si="368"/>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3"/>
        <v>0</v>
      </c>
      <c r="KG40" s="5">
        <f t="shared" ca="1" si="323"/>
        <v>6.25E-2</v>
      </c>
      <c r="KH40" s="5">
        <f t="shared" ca="1" si="323"/>
        <v>6.25E-2</v>
      </c>
      <c r="KI40" s="5">
        <f t="shared" ca="1" si="323"/>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4"/>
        <v>1</v>
      </c>
      <c r="KS40" s="5" t="b">
        <f t="shared" ca="1" si="325"/>
        <v>0</v>
      </c>
      <c r="KT40" s="5" t="b">
        <f t="shared" ca="1" si="325"/>
        <v>0</v>
      </c>
      <c r="KU40" s="5" t="b">
        <f t="shared" ca="1" si="325"/>
        <v>1</v>
      </c>
      <c r="KV40" s="136">
        <f t="shared" ca="1" si="326"/>
        <v>2</v>
      </c>
      <c r="KW40" s="136">
        <f t="shared" ca="1" si="326"/>
        <v>2</v>
      </c>
      <c r="KX40" s="19" t="str">
        <f t="shared" ca="1" si="369"/>
        <v>-</v>
      </c>
      <c r="KY40" s="19" t="str">
        <f t="shared" ca="1" si="370"/>
        <v>-</v>
      </c>
      <c r="KZ40" s="19" t="str">
        <f t="shared" ca="1" si="369"/>
        <v>-</v>
      </c>
      <c r="LA40" s="19" t="str">
        <f t="shared" ca="1" si="369"/>
        <v>-</v>
      </c>
      <c r="LB40" s="19">
        <f t="shared" ca="1" si="369"/>
        <v>1</v>
      </c>
      <c r="LC40" s="19">
        <f t="shared" ca="1" si="369"/>
        <v>0.66</v>
      </c>
      <c r="LD40" s="19" t="str">
        <f t="shared" ca="1" si="369"/>
        <v>-</v>
      </c>
      <c r="LE40" s="5" t="str" cm="1">
        <f t="array" aca="1" ref="LE40" ca="1">IF(OR(LF40:LM40&lt;&gt;"-"),TRUE,"-")</f>
        <v>-</v>
      </c>
      <c r="LF40" s="231" t="str">
        <f t="shared" ref="LF40:LM41" ca="1" si="380">OFFSET(LF40,-1,0)</f>
        <v>-</v>
      </c>
      <c r="LG40" s="231" t="str">
        <f t="shared" ca="1" si="380"/>
        <v>-</v>
      </c>
      <c r="LH40" s="231" t="str">
        <f t="shared" ca="1" si="380"/>
        <v>-</v>
      </c>
      <c r="LI40" s="231" t="str">
        <f t="shared" ca="1" si="380"/>
        <v>-</v>
      </c>
      <c r="LJ40" s="231" t="str">
        <f t="shared" ca="1" si="380"/>
        <v>-</v>
      </c>
      <c r="LK40" s="231" t="str">
        <f t="shared" ca="1" si="380"/>
        <v>-</v>
      </c>
      <c r="LL40" s="231" t="str">
        <f t="shared" ca="1" si="380"/>
        <v>-</v>
      </c>
      <c r="LM40" s="231" t="str">
        <f t="shared" ca="1" si="380"/>
        <v>-</v>
      </c>
      <c r="LN40" s="231" t="str">
        <f t="array" aca="1" ref="LN40" ca="1">IF(OR(LO40:LU40&lt;&gt;"-"),TRUE,"-")</f>
        <v>-</v>
      </c>
      <c r="LO40" s="5" t="str">
        <f t="array" aca="1" ref="LO40" ca="1">IF(OR(LP40:LV40&lt;&gt;"-"),TRUE,"-")</f>
        <v>-</v>
      </c>
      <c r="LP40" s="19" t="str">
        <f t="shared" ca="1" si="372"/>
        <v>-</v>
      </c>
      <c r="LQ40" s="19" t="str">
        <f t="shared" ca="1" si="372"/>
        <v>-</v>
      </c>
      <c r="LR40" s="19" t="str">
        <f t="shared" ca="1" si="372"/>
        <v>-</v>
      </c>
      <c r="LS40" s="19" t="str">
        <f t="shared" ca="1" si="372"/>
        <v>-</v>
      </c>
      <c r="LT40" s="19" t="str">
        <f t="shared" ca="1" si="372"/>
        <v>-</v>
      </c>
      <c r="LU40" s="19" t="str">
        <f t="shared" ca="1" si="372"/>
        <v>-</v>
      </c>
      <c r="LV40" s="19" t="str">
        <f t="shared" ca="1" si="372"/>
        <v>-</v>
      </c>
      <c r="LW40" s="19" t="b">
        <f t="shared" ca="1" si="245"/>
        <v>0</v>
      </c>
      <c r="LX40" s="136">
        <f t="shared" ca="1" si="327"/>
        <v>2</v>
      </c>
      <c r="LY40" s="19">
        <f t="shared" ca="1" si="245"/>
        <v>2</v>
      </c>
      <c r="LZ40" s="19" t="b">
        <f t="shared" ca="1" si="246"/>
        <v>0</v>
      </c>
      <c r="MA40" s="19" t="str">
        <f t="shared" ca="1" si="373"/>
        <v>-</v>
      </c>
      <c r="MB40" s="5" t="str">
        <f t="shared" ca="1" si="328"/>
        <v>-</v>
      </c>
      <c r="MC40" s="5" t="str">
        <f t="shared" ca="1" si="328"/>
        <v>-</v>
      </c>
      <c r="MD40" s="5" t="str">
        <f t="shared" ca="1" si="328"/>
        <v>-</v>
      </c>
      <c r="ME40" s="5" t="str">
        <f t="shared" ca="1" si="328"/>
        <v>-</v>
      </c>
      <c r="MF40" s="19" t="b">
        <f t="shared" ca="1" si="248"/>
        <v>0</v>
      </c>
      <c r="MG40" s="19" t="str">
        <f t="shared" ca="1" si="329"/>
        <v>-</v>
      </c>
      <c r="MH40" s="19" t="str">
        <f ca="1">OFFSET(MH$5,$B40,0)</f>
        <v>-</v>
      </c>
      <c r="MI40" s="19" t="b">
        <f ca="1">OFFSET(MI$5,$B40,0)</f>
        <v>1</v>
      </c>
      <c r="MJ40" s="19">
        <f t="shared" ca="1" si="329"/>
        <v>0.5</v>
      </c>
      <c r="MK40" s="19">
        <f t="shared" ca="1" si="329"/>
        <v>0.5</v>
      </c>
      <c r="ML40" s="19">
        <f t="shared" ca="1" si="329"/>
        <v>0.99</v>
      </c>
      <c r="MM40" s="5">
        <f t="shared" ca="1" si="330"/>
        <v>0</v>
      </c>
      <c r="MN40" s="5">
        <f t="shared" ca="1" si="330"/>
        <v>500</v>
      </c>
      <c r="MO40" s="5">
        <f t="shared" ca="1" si="330"/>
        <v>500</v>
      </c>
      <c r="MP40" s="5">
        <f t="shared" ca="1" si="330"/>
        <v>575</v>
      </c>
      <c r="MQ40" s="5">
        <f t="shared" ca="1" si="330"/>
        <v>240</v>
      </c>
      <c r="MR40" s="5">
        <f t="shared" ca="1" si="330"/>
        <v>364</v>
      </c>
      <c r="MS40" s="5">
        <f t="shared" ca="1" si="331"/>
        <v>0.5</v>
      </c>
      <c r="MT40" s="9"/>
      <c r="MU40" s="19">
        <f t="shared" ca="1" si="329"/>
        <v>70</v>
      </c>
      <c r="MV40" s="19">
        <f t="shared" ca="1" si="374"/>
        <v>50</v>
      </c>
      <c r="MW40" s="19">
        <f t="shared" ca="1" si="374"/>
        <v>75</v>
      </c>
      <c r="MX40" s="19">
        <f t="shared" ca="1" si="374"/>
        <v>50</v>
      </c>
      <c r="MY40" s="19">
        <f t="shared" ca="1" si="250"/>
        <v>1</v>
      </c>
      <c r="MZ40" s="5">
        <f t="shared" ca="1" si="332"/>
        <v>1</v>
      </c>
      <c r="NA40" s="19">
        <f t="shared" ca="1" si="333"/>
        <v>1</v>
      </c>
      <c r="NB40" s="9"/>
      <c r="NC40" s="19" t="b">
        <f t="shared" ca="1" si="374"/>
        <v>0</v>
      </c>
      <c r="ND40" s="19" t="b">
        <f t="shared" ca="1" si="374"/>
        <v>0</v>
      </c>
      <c r="NE40" s="19">
        <f t="shared" ca="1" si="374"/>
        <v>2</v>
      </c>
      <c r="NF40" s="19">
        <f t="shared" ca="1" si="374"/>
        <v>1</v>
      </c>
      <c r="NG40" s="19">
        <f t="shared" ca="1" si="374"/>
        <v>2</v>
      </c>
      <c r="NH40" s="19">
        <f t="shared" ca="1" si="374"/>
        <v>0</v>
      </c>
      <c r="NI40" s="19" t="str">
        <f t="shared" ca="1" si="374"/>
        <v>-</v>
      </c>
      <c r="NJ40" s="19" t="str">
        <f t="shared" ca="1" si="374"/>
        <v>-</v>
      </c>
      <c r="NK40" s="19" t="str">
        <f t="shared" ca="1" si="374"/>
        <v>-</v>
      </c>
      <c r="NL40" s="19" t="b">
        <f t="shared" ca="1" si="374"/>
        <v>1</v>
      </c>
      <c r="NM40" s="19">
        <f t="shared" ca="1" si="374"/>
        <v>636</v>
      </c>
      <c r="NN40" s="19" t="str">
        <f t="shared" ca="1" si="374"/>
        <v>-</v>
      </c>
      <c r="NO40" s="19">
        <f t="shared" ca="1" si="374"/>
        <v>1</v>
      </c>
      <c r="NP40" s="19">
        <f t="shared" ca="1" si="374"/>
        <v>1</v>
      </c>
      <c r="NQ40" s="19">
        <f t="shared" ca="1" si="374"/>
        <v>1</v>
      </c>
      <c r="NR40" s="19">
        <f t="shared" ca="1" si="374"/>
        <v>1</v>
      </c>
      <c r="NS40" s="19">
        <f t="shared" ca="1" si="374"/>
        <v>1</v>
      </c>
      <c r="NT40" s="19">
        <f t="shared" ca="1" si="374"/>
        <v>1</v>
      </c>
      <c r="NU40" s="19">
        <f t="shared" ca="1" si="374"/>
        <v>1</v>
      </c>
      <c r="NV40" s="19">
        <f t="shared" ca="1" si="374"/>
        <v>1</v>
      </c>
      <c r="NW40" s="19">
        <f t="shared" ca="1" si="374"/>
        <v>1</v>
      </c>
      <c r="NX40" s="9"/>
      <c r="NY40" s="12" t="str">
        <f t="shared" ca="1" si="335"/>
        <v>-</v>
      </c>
      <c r="NZ40" s="19" t="str">
        <f t="shared" ca="1" si="336"/>
        <v>-</v>
      </c>
      <c r="OA40" s="19" t="str">
        <f t="shared" ca="1" si="336"/>
        <v>-</v>
      </c>
      <c r="OB40" s="19" t="str">
        <f t="shared" ca="1" si="337"/>
        <v>-</v>
      </c>
      <c r="OC40" s="19" t="str">
        <f t="shared" ca="1" si="336"/>
        <v>-</v>
      </c>
      <c r="OD40" s="19" t="str">
        <f t="shared" ca="1" si="338"/>
        <v>-</v>
      </c>
      <c r="OE40" s="19" t="str">
        <f t="shared" ca="1" si="336"/>
        <v>-</v>
      </c>
      <c r="OF40" s="19" t="str">
        <f t="shared" ca="1" si="336"/>
        <v>-</v>
      </c>
      <c r="OG40" s="19" t="str">
        <f t="shared" ca="1" si="336"/>
        <v>-</v>
      </c>
      <c r="OH40" s="19" t="str">
        <f t="shared" ca="1" si="336"/>
        <v>-</v>
      </c>
      <c r="OI40" s="19" t="str">
        <f t="shared" ca="1" si="336"/>
        <v>-</v>
      </c>
      <c r="OJ40" s="19" t="str">
        <f t="shared" ca="1" si="336"/>
        <v>-</v>
      </c>
      <c r="OK40" s="19" t="str">
        <f t="shared" ca="1" si="336"/>
        <v>-</v>
      </c>
      <c r="OL40" s="19" t="str">
        <f t="shared" ca="1" si="336"/>
        <v>-</v>
      </c>
      <c r="OM40" s="19" t="str">
        <f t="shared" ca="1" si="336"/>
        <v>-</v>
      </c>
      <c r="ON40" s="19" t="str">
        <f t="shared" ca="1" si="336"/>
        <v>-</v>
      </c>
      <c r="OO40" s="19" t="str">
        <f t="shared" ca="1" si="336"/>
        <v>-</v>
      </c>
      <c r="OP40" s="19" t="str">
        <f t="shared" ca="1" si="336"/>
        <v>-</v>
      </c>
      <c r="OQ40" s="19" t="str">
        <f t="shared" ca="1" si="336"/>
        <v>-</v>
      </c>
      <c r="OR40" s="19" t="str">
        <f t="shared" ca="1" si="339"/>
        <v>-</v>
      </c>
      <c r="OS40" s="19" t="str">
        <f t="shared" ca="1" si="339"/>
        <v>-</v>
      </c>
      <c r="OT40" s="19" t="str">
        <f t="shared" ca="1" si="339"/>
        <v>-</v>
      </c>
      <c r="OU40" s="19" t="str">
        <f t="shared" ca="1" si="339"/>
        <v>-</v>
      </c>
      <c r="OV40" s="19" t="str">
        <f t="shared" ca="1" si="339"/>
        <v>-</v>
      </c>
      <c r="OW40" s="19" t="str">
        <f t="shared" ca="1" si="339"/>
        <v>-</v>
      </c>
      <c r="OX40" s="19" t="str">
        <f t="shared" ca="1" si="339"/>
        <v>-</v>
      </c>
      <c r="OY40" s="19" t="str">
        <f t="shared" ca="1" si="340"/>
        <v>-</v>
      </c>
      <c r="OZ40" s="19" t="str">
        <f t="shared" ca="1" si="340"/>
        <v>-</v>
      </c>
      <c r="PA40" s="19" t="str">
        <f t="shared" ca="1" si="340"/>
        <v>-</v>
      </c>
      <c r="PB40" s="19" t="str">
        <f t="shared" ca="1" si="340"/>
        <v>-</v>
      </c>
      <c r="PC40" s="19" t="str">
        <f t="shared" ca="1" si="340"/>
        <v>-</v>
      </c>
      <c r="PD40" s="19" t="str">
        <f t="shared" ca="1" si="340"/>
        <v>-</v>
      </c>
      <c r="PE40" s="19" t="str">
        <f t="shared" ca="1" si="340"/>
        <v>-</v>
      </c>
      <c r="PF40" s="19" t="str">
        <f t="shared" ca="1" si="340"/>
        <v>-</v>
      </c>
      <c r="PG40" s="19" t="str">
        <f t="shared" ca="1" si="340"/>
        <v>-</v>
      </c>
      <c r="PH40" s="19" t="str">
        <f t="shared" ca="1" si="340"/>
        <v>-</v>
      </c>
      <c r="PI40" s="19" t="str">
        <f t="shared" ca="1" si="339"/>
        <v>-</v>
      </c>
      <c r="PJ40" s="19" t="str">
        <f t="shared" ca="1" si="339"/>
        <v>-</v>
      </c>
      <c r="PK40" s="19" t="str">
        <f t="shared" ca="1" si="339"/>
        <v>-</v>
      </c>
      <c r="PL40" s="19" t="str">
        <f t="shared" ca="1" si="339"/>
        <v>-</v>
      </c>
      <c r="PM40" s="19" t="str">
        <f t="shared" ca="1" si="339"/>
        <v>-</v>
      </c>
      <c r="PN40" s="19" t="str">
        <f t="shared" ca="1" si="339"/>
        <v>-</v>
      </c>
      <c r="PO40" s="19" t="str">
        <f t="shared" ca="1" si="339"/>
        <v>-</v>
      </c>
      <c r="PP40" s="19" t="str">
        <f t="shared" ca="1" si="339"/>
        <v>-</v>
      </c>
      <c r="PQ40" s="19" t="str">
        <f t="shared" ca="1" si="339"/>
        <v>-</v>
      </c>
      <c r="PR40" s="19" t="str">
        <f t="shared" ca="1" si="341"/>
        <v>-</v>
      </c>
      <c r="PS40" s="19" t="str">
        <f t="shared" ca="1" si="341"/>
        <v>-</v>
      </c>
      <c r="PT40" s="19" t="str">
        <f t="shared" ca="1" si="341"/>
        <v>-</v>
      </c>
      <c r="PU40" s="19" t="str">
        <f t="shared" ca="1" si="341"/>
        <v>-</v>
      </c>
      <c r="PV40" s="19" t="str">
        <f t="shared" ca="1" si="341"/>
        <v>-</v>
      </c>
      <c r="PW40" s="19" t="str">
        <f t="shared" ca="1" si="341"/>
        <v>-</v>
      </c>
      <c r="PX40" s="19" t="str">
        <f t="shared" ca="1" si="341"/>
        <v>-</v>
      </c>
      <c r="PY40" s="19" t="str">
        <f t="shared" ca="1" si="341"/>
        <v>-</v>
      </c>
      <c r="PZ40" s="19" t="str">
        <f t="shared" ca="1" si="341"/>
        <v>-</v>
      </c>
      <c r="QA40" s="19" t="str">
        <f t="shared" ca="1" si="341"/>
        <v>-</v>
      </c>
      <c r="QB40" s="19" t="str">
        <f t="shared" ca="1" si="341"/>
        <v>-</v>
      </c>
      <c r="QC40" s="19" t="str">
        <f t="shared" ca="1" si="341"/>
        <v>-</v>
      </c>
      <c r="QD40" s="19" t="str">
        <f t="shared" ca="1" si="341"/>
        <v>-</v>
      </c>
      <c r="QE40" s="19" t="str">
        <f t="shared" ca="1" si="341"/>
        <v>-</v>
      </c>
      <c r="QF40" s="19" t="str">
        <f t="shared" ca="1" si="341"/>
        <v>-</v>
      </c>
      <c r="QG40" s="19" t="str">
        <f t="shared" ca="1" si="341"/>
        <v>-</v>
      </c>
      <c r="QH40" s="19" t="str">
        <f t="shared" ca="1" si="342"/>
        <v>-</v>
      </c>
      <c r="QI40" s="12" t="str">
        <f t="shared" ca="1" si="343"/>
        <v>-</v>
      </c>
      <c r="QJ40" s="19" t="str">
        <f t="shared" ca="1" si="342"/>
        <v>-</v>
      </c>
      <c r="QK40" s="19" t="str">
        <f t="shared" ca="1" si="342"/>
        <v>-</v>
      </c>
      <c r="QL40" s="19" t="str">
        <f t="shared" ca="1" si="342"/>
        <v>-</v>
      </c>
      <c r="QM40" s="19" t="str">
        <f t="shared" ref="QM40:QR42" ca="1" si="381">OFFSET(QM$5,$B40,0)</f>
        <v>-</v>
      </c>
      <c r="QN40" s="19" t="str">
        <f t="shared" ca="1" si="381"/>
        <v>-</v>
      </c>
      <c r="QO40" s="19" t="str">
        <f t="shared" ca="1" si="381"/>
        <v>-</v>
      </c>
      <c r="QP40" s="19" t="str">
        <f t="shared" ca="1" si="381"/>
        <v>-</v>
      </c>
      <c r="QQ40" s="19" t="str">
        <f t="shared" ca="1" si="381"/>
        <v>-</v>
      </c>
      <c r="QR40" s="19" t="str">
        <f t="shared" ca="1" si="381"/>
        <v>-</v>
      </c>
      <c r="QS40" s="19" t="str">
        <f t="shared" ca="1" si="342"/>
        <v>-</v>
      </c>
      <c r="QT40" s="19" t="str">
        <f t="shared" ca="1" si="342"/>
        <v>-</v>
      </c>
      <c r="QU40" s="19" t="str">
        <f t="shared" ca="1" si="342"/>
        <v>-</v>
      </c>
      <c r="QV40" s="19" t="str">
        <f t="shared" ca="1" si="342"/>
        <v>-</v>
      </c>
      <c r="QW40" s="19" t="str">
        <f t="shared" ca="1" si="342"/>
        <v>-</v>
      </c>
      <c r="QX40" s="19" t="str">
        <f t="shared" ca="1" si="342"/>
        <v>-</v>
      </c>
      <c r="QY40" s="19" t="str">
        <f t="shared" ca="1" si="342"/>
        <v>-</v>
      </c>
      <c r="QZ40" s="19" t="str">
        <f t="shared" ca="1" si="342"/>
        <v>-</v>
      </c>
      <c r="RA40" s="19" t="str">
        <f t="shared" ca="1" si="342"/>
        <v>-</v>
      </c>
      <c r="RB40" s="19" t="str">
        <f t="shared" ca="1" si="342"/>
        <v>-</v>
      </c>
      <c r="RC40" s="19" t="str">
        <f t="shared" ca="1" si="342"/>
        <v>-</v>
      </c>
      <c r="RD40" s="19" t="str">
        <f t="shared" ca="1" si="344"/>
        <v>-</v>
      </c>
      <c r="RE40" s="19" t="str">
        <f t="shared" ca="1" si="344"/>
        <v>-</v>
      </c>
      <c r="RF40" s="19" t="str">
        <f t="shared" ca="1" si="344"/>
        <v>-</v>
      </c>
      <c r="RG40" s="19" t="str">
        <f t="shared" ca="1" si="344"/>
        <v>-</v>
      </c>
      <c r="RH40" s="19" t="str">
        <f t="shared" ca="1" si="344"/>
        <v>-</v>
      </c>
      <c r="RI40" s="19" t="str">
        <f t="shared" ca="1" si="344"/>
        <v>-</v>
      </c>
      <c r="RJ40" s="19" t="str">
        <f t="shared" ca="1" si="344"/>
        <v>-</v>
      </c>
      <c r="RK40" s="19" t="str">
        <f t="shared" ca="1" si="344"/>
        <v>-</v>
      </c>
      <c r="RL40" s="19" t="str">
        <f t="shared" ca="1" si="344"/>
        <v>-</v>
      </c>
      <c r="RM40" s="19" t="str">
        <f t="shared" ca="1" si="345"/>
        <v>-</v>
      </c>
      <c r="RN40" s="19" t="str">
        <f t="shared" ca="1" si="345"/>
        <v>-</v>
      </c>
      <c r="RO40" s="19" t="str">
        <f t="shared" ca="1" si="345"/>
        <v>-</v>
      </c>
      <c r="RP40" s="19" t="str">
        <f t="shared" ca="1" si="345"/>
        <v>-</v>
      </c>
      <c r="RQ40" s="19" t="str">
        <f t="shared" ca="1" si="345"/>
        <v>-</v>
      </c>
      <c r="RR40" s="19" t="str">
        <f t="shared" ca="1" si="345"/>
        <v>-</v>
      </c>
      <c r="RS40" s="19" t="str">
        <f t="shared" ca="1" si="344"/>
        <v>-</v>
      </c>
      <c r="RT40" s="19" t="str">
        <f t="shared" ca="1" si="344"/>
        <v>-</v>
      </c>
      <c r="RU40" s="19" t="str">
        <f t="shared" ca="1" si="344"/>
        <v>-</v>
      </c>
      <c r="RV40" s="19" t="str">
        <f t="shared" ca="1" si="344"/>
        <v>-</v>
      </c>
      <c r="RW40" s="19" t="str">
        <f t="shared" ca="1" si="344"/>
        <v>-</v>
      </c>
      <c r="RX40" s="19" t="str">
        <f t="shared" ca="1" si="344"/>
        <v>-</v>
      </c>
      <c r="RY40" s="19" t="str">
        <f t="shared" ca="1" si="344"/>
        <v>-</v>
      </c>
      <c r="RZ40" s="19" t="str">
        <f t="shared" ca="1" si="346"/>
        <v>-</v>
      </c>
      <c r="SA40" s="19" t="str">
        <f t="shared" ca="1" si="346"/>
        <v>-</v>
      </c>
      <c r="SB40" s="19" t="str">
        <f t="shared" ca="1" si="346"/>
        <v>-</v>
      </c>
      <c r="SC40" s="19" t="str">
        <f t="shared" ca="1" si="346"/>
        <v>-</v>
      </c>
      <c r="SD40" s="19" t="str">
        <f t="shared" ca="1" si="346"/>
        <v>-</v>
      </c>
      <c r="SE40" s="19" t="str">
        <f t="shared" ca="1" si="346"/>
        <v>-</v>
      </c>
      <c r="SF40" s="19" t="str">
        <f t="shared" ca="1" si="346"/>
        <v>-</v>
      </c>
      <c r="SG40" s="19" t="str">
        <f t="shared" ca="1" si="346"/>
        <v>-</v>
      </c>
      <c r="SH40" s="19" t="str">
        <f t="shared" ca="1" si="346"/>
        <v>-</v>
      </c>
      <c r="SI40" s="19" t="str">
        <f t="shared" ca="1" si="346"/>
        <v>-</v>
      </c>
      <c r="SJ40" s="19" t="str">
        <f t="shared" ca="1" si="346"/>
        <v>-</v>
      </c>
      <c r="SK40" s="19" t="str">
        <f t="shared" ca="1" si="346"/>
        <v>-</v>
      </c>
      <c r="SL40" s="19" t="str">
        <f t="shared" ca="1" si="346"/>
        <v>-</v>
      </c>
      <c r="SM40" s="19" t="str">
        <f t="shared" ca="1" si="347"/>
        <v>-</v>
      </c>
      <c r="SN40" s="19" t="str">
        <f t="shared" ca="1" si="347"/>
        <v>-</v>
      </c>
      <c r="SO40" s="19" t="str">
        <f t="shared" ca="1" si="347"/>
        <v>-</v>
      </c>
      <c r="SP40" s="19" t="str">
        <f t="shared" ca="1" si="347"/>
        <v>-</v>
      </c>
      <c r="SQ40" s="19" t="str">
        <f t="shared" ca="1" si="347"/>
        <v>-</v>
      </c>
      <c r="SR40" s="19" t="str">
        <f t="shared" ca="1" si="347"/>
        <v>-</v>
      </c>
      <c r="SS40" s="12" t="b">
        <f t="shared" ca="1" si="348"/>
        <v>1</v>
      </c>
      <c r="ST40" s="19" t="str">
        <f t="shared" ref="ST40:UR42" ca="1" si="382">OFFSET(ST$5,$B40,0)</f>
        <v>-</v>
      </c>
      <c r="SU40" s="19" t="str">
        <f t="shared" ca="1" si="382"/>
        <v>-</v>
      </c>
      <c r="SV40" s="19" t="str">
        <f t="shared" ca="1" si="382"/>
        <v>-</v>
      </c>
      <c r="SW40" s="19" t="str">
        <f t="shared" ca="1" si="382"/>
        <v>-</v>
      </c>
      <c r="SX40" s="19" t="str">
        <f t="shared" ca="1" si="382"/>
        <v>-</v>
      </c>
      <c r="SY40" s="19" t="str">
        <f t="shared" ca="1" si="382"/>
        <v>-</v>
      </c>
      <c r="SZ40" s="19" t="str">
        <f t="shared" ca="1" si="382"/>
        <v>-</v>
      </c>
      <c r="TA40" s="19" t="str">
        <f t="shared" ca="1" si="382"/>
        <v>-</v>
      </c>
      <c r="TB40" s="19" t="str">
        <f t="shared" ca="1" si="382"/>
        <v>-</v>
      </c>
      <c r="TC40" s="19" t="str">
        <f t="shared" ca="1" si="382"/>
        <v>-</v>
      </c>
      <c r="TD40" s="19" t="str">
        <f t="shared" ca="1" si="382"/>
        <v>-</v>
      </c>
      <c r="TE40" s="19" t="str">
        <f t="shared" ca="1" si="382"/>
        <v>-</v>
      </c>
      <c r="TF40" s="19" t="str">
        <f t="shared" ca="1" si="382"/>
        <v>-</v>
      </c>
      <c r="TG40" s="19" t="str">
        <f t="shared" ca="1" si="382"/>
        <v>-</v>
      </c>
      <c r="TH40" s="19" t="str">
        <f t="shared" ca="1" si="382"/>
        <v>-</v>
      </c>
      <c r="TI40" s="19" t="str">
        <f t="shared" ca="1" si="382"/>
        <v>-</v>
      </c>
      <c r="TJ40" s="19" t="str">
        <f t="shared" ca="1" si="382"/>
        <v>-</v>
      </c>
      <c r="TK40" s="19" t="str">
        <f t="shared" ca="1" si="382"/>
        <v>-</v>
      </c>
      <c r="TL40" s="19" t="str">
        <f t="shared" ca="1" si="382"/>
        <v>-</v>
      </c>
      <c r="TM40" s="19" t="str">
        <f t="shared" ca="1" si="382"/>
        <v>-</v>
      </c>
      <c r="TN40" s="19" t="str">
        <f t="shared" ca="1" si="382"/>
        <v>-</v>
      </c>
      <c r="TO40" s="19" t="str">
        <f t="shared" ca="1" si="382"/>
        <v>-</v>
      </c>
      <c r="TP40" s="19" t="str">
        <f t="shared" ca="1" si="382"/>
        <v>-</v>
      </c>
      <c r="TQ40" s="19" t="str">
        <f t="shared" ca="1" si="382"/>
        <v>-</v>
      </c>
      <c r="TR40" s="19" t="str">
        <f t="shared" ca="1" si="382"/>
        <v>-</v>
      </c>
      <c r="TS40" s="19" t="str">
        <f t="shared" ca="1" si="382"/>
        <v>-</v>
      </c>
      <c r="TT40" s="19" t="str">
        <f t="shared" ca="1" si="382"/>
        <v>-</v>
      </c>
      <c r="TU40" s="19" t="str">
        <f t="shared" ca="1" si="382"/>
        <v>-</v>
      </c>
      <c r="TV40" s="19" t="str">
        <f t="shared" ca="1" si="382"/>
        <v>-</v>
      </c>
      <c r="TW40" s="19" t="str">
        <f t="shared" ca="1" si="382"/>
        <v>-</v>
      </c>
      <c r="TX40" s="19" t="str">
        <f t="shared" ca="1" si="382"/>
        <v>-</v>
      </c>
      <c r="TY40" s="19" t="str">
        <f t="shared" ca="1" si="382"/>
        <v>-</v>
      </c>
      <c r="TZ40" s="19" t="str">
        <f t="shared" ca="1" si="382"/>
        <v>-</v>
      </c>
      <c r="UA40" s="19" t="str">
        <f t="shared" ca="1" si="382"/>
        <v>-</v>
      </c>
      <c r="UB40" s="19" t="str">
        <f t="shared" ca="1" si="382"/>
        <v>-</v>
      </c>
      <c r="UC40" s="19" t="str">
        <f t="shared" ca="1" si="382"/>
        <v>-</v>
      </c>
      <c r="UD40" s="19" t="str">
        <f t="shared" ca="1" si="382"/>
        <v>-</v>
      </c>
      <c r="UE40" s="19" t="str">
        <f t="shared" ca="1" si="382"/>
        <v>-</v>
      </c>
      <c r="UF40" s="19" t="str">
        <f t="shared" ca="1" si="382"/>
        <v>-</v>
      </c>
      <c r="UG40" s="19" t="str">
        <f t="shared" ca="1" si="382"/>
        <v>-</v>
      </c>
      <c r="UH40" s="19" t="str">
        <f t="shared" ca="1" si="382"/>
        <v>-</v>
      </c>
      <c r="UI40" s="19" t="str">
        <f t="shared" ca="1" si="382"/>
        <v>-</v>
      </c>
      <c r="UJ40" s="19" t="str">
        <f t="shared" ca="1" si="382"/>
        <v>-</v>
      </c>
      <c r="UK40" s="19" t="str">
        <f t="shared" ca="1" si="382"/>
        <v>-</v>
      </c>
      <c r="UL40" s="19" t="str">
        <f t="shared" ca="1" si="382"/>
        <v>-</v>
      </c>
      <c r="UM40" s="19" t="str">
        <f t="shared" ca="1" si="382"/>
        <v>-</v>
      </c>
      <c r="UN40" s="19" t="str">
        <f t="shared" ca="1" si="382"/>
        <v>-</v>
      </c>
      <c r="UO40" s="19" t="str">
        <f t="shared" ca="1" si="382"/>
        <v>-</v>
      </c>
      <c r="UP40" s="19" t="str">
        <f t="shared" ca="1" si="382"/>
        <v>-</v>
      </c>
      <c r="UQ40" s="19" t="str">
        <f t="shared" ca="1" si="382"/>
        <v>-</v>
      </c>
      <c r="UR40" s="19" t="str">
        <f t="shared" ca="1" si="382"/>
        <v>-</v>
      </c>
      <c r="US40" s="19" t="str">
        <f t="shared" ca="1" si="375"/>
        <v>-</v>
      </c>
      <c r="UT40" s="19" t="str">
        <f t="shared" ca="1" si="375"/>
        <v>-</v>
      </c>
      <c r="UU40" s="19" t="str">
        <f t="shared" ca="1" si="375"/>
        <v>-</v>
      </c>
      <c r="UV40" s="19" t="str">
        <f t="shared" ca="1" si="375"/>
        <v>-</v>
      </c>
      <c r="UW40" s="19" t="str">
        <f t="shared" ca="1" si="349"/>
        <v>-</v>
      </c>
      <c r="UX40" s="19" t="str">
        <f t="shared" ca="1" si="349"/>
        <v>-</v>
      </c>
      <c r="UY40" s="19" t="str">
        <f t="shared" ca="1" si="349"/>
        <v>-</v>
      </c>
      <c r="UZ40" s="19" t="str">
        <f t="shared" ca="1" si="349"/>
        <v>-</v>
      </c>
      <c r="VA40" s="19" t="str">
        <f t="shared" ca="1" si="349"/>
        <v>-</v>
      </c>
      <c r="VB40" s="19" t="str">
        <f t="shared" ca="1" si="349"/>
        <v>-</v>
      </c>
      <c r="VC40" s="19">
        <f t="shared" ca="1" si="376"/>
        <v>0</v>
      </c>
      <c r="VD40" s="23">
        <v>0</v>
      </c>
    </row>
    <row r="41" spans="1:576" outlineLevel="2">
      <c r="A41" s="21">
        <f t="shared" si="350"/>
        <v>36</v>
      </c>
      <c r="B41" s="215">
        <f t="shared" ca="1" si="377"/>
        <v>33</v>
      </c>
      <c r="C41">
        <f>202</f>
        <v>202</v>
      </c>
      <c r="D41" s="19" t="str">
        <f t="shared" ca="1" si="289"/>
        <v>SNSW</v>
      </c>
      <c r="E41" t="b">
        <v>1</v>
      </c>
      <c r="F41" t="b">
        <v>0</v>
      </c>
      <c r="G41" s="352" t="b">
        <v>0</v>
      </c>
      <c r="H41" s="231">
        <f t="shared" ca="1" si="378"/>
        <v>3</v>
      </c>
      <c r="I41" s="231">
        <f t="shared" ca="1" si="351"/>
        <v>2</v>
      </c>
      <c r="J41" s="231">
        <f t="shared" ca="1" si="351"/>
        <v>1</v>
      </c>
      <c r="K41" s="231" t="str">
        <f t="shared" ca="1" si="351"/>
        <v/>
      </c>
      <c r="L41" s="231">
        <f t="shared" ca="1" si="352"/>
        <v>3</v>
      </c>
      <c r="M41" s="231">
        <f t="shared" ca="1" si="352"/>
        <v>2</v>
      </c>
      <c r="N41" s="231">
        <f t="shared" ca="1" si="353"/>
        <v>2</v>
      </c>
      <c r="O41" s="231">
        <f t="shared" ca="1" si="354"/>
        <v>3</v>
      </c>
      <c r="P41" s="231">
        <f t="shared" ca="1" si="355"/>
        <v>2</v>
      </c>
      <c r="Q41" s="231">
        <f t="shared" ca="1" si="355"/>
        <v>0</v>
      </c>
      <c r="R41" s="231">
        <f t="shared" ca="1" si="355"/>
        <v>0</v>
      </c>
      <c r="S41" s="231">
        <f t="shared" ca="1" si="355"/>
        <v>0</v>
      </c>
      <c r="T41" s="231">
        <f t="shared" ca="1" si="355"/>
        <v>0</v>
      </c>
      <c r="U41" s="231">
        <f t="shared" ca="1" si="354"/>
        <v>1</v>
      </c>
      <c r="V41" s="231">
        <f t="shared" ca="1" si="356"/>
        <v>1</v>
      </c>
      <c r="W41" s="231">
        <f t="shared" ca="1" si="354"/>
        <v>1</v>
      </c>
      <c r="X41" s="231">
        <f t="shared" ca="1" si="354"/>
        <v>1</v>
      </c>
      <c r="Y41" s="267"/>
      <c r="Z41" s="267"/>
      <c r="AA41" s="267"/>
      <c r="AB41" s="267"/>
      <c r="AC41" s="231">
        <f t="shared" ca="1" si="379"/>
        <v>1</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3">OFFSET(AY$5,$B41,0)</f>
        <v>0</v>
      </c>
      <c r="AZ41" s="19" t="b">
        <f t="shared" ca="1" si="383"/>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295"/>
        <v>0</v>
      </c>
      <c r="BL41" s="9"/>
      <c r="BM41" s="5" t="str">
        <f t="shared" ca="1" si="296"/>
        <v>-</v>
      </c>
      <c r="BN41" s="19" t="str">
        <f t="shared" ca="1" si="297"/>
        <v>-</v>
      </c>
      <c r="BO41" s="19" t="str">
        <f t="shared" ca="1" si="297"/>
        <v>-</v>
      </c>
      <c r="BP41" s="19" t="str">
        <f t="shared" ca="1" si="297"/>
        <v>-</v>
      </c>
      <c r="BQ41" s="5" t="str">
        <f t="shared" ca="1" si="298"/>
        <v>-</v>
      </c>
      <c r="BR41" s="19" t="str">
        <f t="shared" ca="1" si="299"/>
        <v>-</v>
      </c>
      <c r="BS41" s="5" t="str">
        <f t="shared" ca="1" si="300"/>
        <v>-</v>
      </c>
      <c r="BT41" s="19" t="str">
        <f t="shared" ca="1" si="301"/>
        <v>-</v>
      </c>
      <c r="BU41" s="19" t="str">
        <f t="shared" ca="1" si="301"/>
        <v>-</v>
      </c>
      <c r="BV41" s="19" t="str">
        <f t="shared" ca="1" si="301"/>
        <v>-</v>
      </c>
      <c r="BW41" s="5" t="str">
        <f t="shared" ca="1" si="302"/>
        <v>-</v>
      </c>
      <c r="BX41" s="9"/>
      <c r="BY41" s="19" t="str">
        <f t="shared" ca="1" si="303"/>
        <v>-</v>
      </c>
      <c r="BZ41" s="19" t="str">
        <f t="shared" ca="1" si="303"/>
        <v>-</v>
      </c>
      <c r="CA41" s="19" t="str">
        <f t="shared" ca="1" si="303"/>
        <v>-</v>
      </c>
      <c r="CB41" s="19" t="str">
        <f t="shared" ca="1" si="303"/>
        <v>-</v>
      </c>
      <c r="CC41" s="19" t="str">
        <f t="shared" ca="1" si="303"/>
        <v>-</v>
      </c>
      <c r="CD41" s="19" t="str">
        <f t="shared" ca="1" si="303"/>
        <v>-</v>
      </c>
      <c r="CE41" s="19" t="str">
        <f t="shared" ca="1" si="303"/>
        <v>-</v>
      </c>
      <c r="CF41" s="19" t="str">
        <f t="shared" ca="1" si="303"/>
        <v>-</v>
      </c>
      <c r="CG41" s="19" t="str">
        <f t="shared" ca="1" si="303"/>
        <v>-</v>
      </c>
      <c r="CH41" s="19" t="str">
        <f t="shared" ca="1" si="303"/>
        <v>-</v>
      </c>
      <c r="CI41" s="9"/>
      <c r="CJ41" s="136" t="b">
        <f t="shared" ca="1" si="360"/>
        <v>1</v>
      </c>
      <c r="CK41" s="12" t="b">
        <v>0</v>
      </c>
      <c r="CL41" s="231" t="b">
        <f t="shared" ref="CL41:CN42" ca="1" si="384">OFFSET(CL41,-1,0)</f>
        <v>1</v>
      </c>
      <c r="CM41" s="244">
        <f t="shared" ref="CM40:CM42" ca="1" si="385">IF(OFFSET($E41,-1,0),OFFSET($CQ41,-1,0),OFFSET(CM41,-1,0))</f>
        <v>22312000003</v>
      </c>
      <c r="CN41" s="231" t="b">
        <f t="shared" ca="1" si="384"/>
        <v>0</v>
      </c>
      <c r="CO41" s="12" t="s">
        <v>34</v>
      </c>
      <c r="CP41" s="19" t="b">
        <f t="shared" ca="1" si="361"/>
        <v>1</v>
      </c>
      <c r="CQ41" s="231">
        <f t="shared" ca="1" si="362"/>
        <v>22312000004</v>
      </c>
      <c r="CR41" s="433">
        <f t="shared" ca="1" si="304"/>
        <v>652</v>
      </c>
      <c r="CS41" s="433">
        <f t="shared" ca="1" si="304"/>
        <v>686</v>
      </c>
      <c r="CT41" s="433">
        <f t="shared" ca="1" si="304"/>
        <v>721</v>
      </c>
      <c r="CU41" s="144">
        <f t="shared" ca="1" si="305"/>
        <v>378</v>
      </c>
      <c r="CV41" s="144">
        <f t="shared" ca="1" si="305"/>
        <v>413</v>
      </c>
      <c r="CW41" s="144">
        <f t="shared" ca="1" si="305"/>
        <v>448</v>
      </c>
      <c r="CX41" s="19" t="str">
        <f t="shared" ca="1" si="363"/>
        <v>-</v>
      </c>
      <c r="CY41" s="12" t="b">
        <v>0</v>
      </c>
      <c r="CZ41" s="12" t="b">
        <v>0</v>
      </c>
      <c r="DA41" s="12" t="b">
        <v>0</v>
      </c>
      <c r="DB41" s="12" t="b">
        <v>0</v>
      </c>
      <c r="DC41" s="12" t="b">
        <v>0</v>
      </c>
      <c r="DD41" s="12">
        <v>3</v>
      </c>
      <c r="DE41" s="12">
        <v>3</v>
      </c>
      <c r="DF41" s="19">
        <f t="shared" ca="1" si="364"/>
        <v>0</v>
      </c>
      <c r="DG41" s="12">
        <v>1</v>
      </c>
      <c r="DH41" s="12">
        <v>-1</v>
      </c>
      <c r="DI41" s="19" t="str">
        <f t="shared" ca="1" si="365"/>
        <v>-</v>
      </c>
      <c r="DJ41" s="19" t="str">
        <f t="shared" ca="1" si="365"/>
        <v>-</v>
      </c>
      <c r="DK41" s="19" t="str">
        <f t="shared" ca="1" si="365"/>
        <v>-</v>
      </c>
      <c r="DL41" s="244">
        <f t="shared" ca="1" si="366"/>
        <v>0</v>
      </c>
      <c r="DM41" s="244">
        <f t="shared" si="366"/>
        <v>1</v>
      </c>
      <c r="DN41" s="244">
        <f t="shared" si="366"/>
        <v>-1</v>
      </c>
      <c r="DO41" s="19" t="str">
        <f t="shared" ca="1" si="310"/>
        <v>-</v>
      </c>
      <c r="DP41" s="19">
        <f t="shared" ca="1" si="310"/>
        <v>0</v>
      </c>
      <c r="DQ41" s="19">
        <f t="shared" ca="1" si="310"/>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7"/>
        <v>0</v>
      </c>
      <c r="EF41" s="19">
        <f t="shared" ca="1" si="311"/>
        <v>0</v>
      </c>
      <c r="EG41" s="19">
        <f t="shared" ca="1" si="311"/>
        <v>0</v>
      </c>
      <c r="EH41" s="19">
        <f t="shared" ca="1" si="311"/>
        <v>0</v>
      </c>
      <c r="EI41" s="19">
        <f t="shared" ca="1" si="312"/>
        <v>0</v>
      </c>
      <c r="EJ41" s="19">
        <f t="shared" ca="1" si="311"/>
        <v>0</v>
      </c>
      <c r="EK41" s="19">
        <f t="shared" ca="1" si="312"/>
        <v>0</v>
      </c>
      <c r="EL41" s="19">
        <f t="shared" ca="1" si="311"/>
        <v>0</v>
      </c>
      <c r="EM41" s="19">
        <f t="shared" ca="1" si="312"/>
        <v>0</v>
      </c>
      <c r="EN41" s="19">
        <f t="shared" ca="1" si="312"/>
        <v>0</v>
      </c>
      <c r="EO41" s="19">
        <f t="shared" ca="1" si="312"/>
        <v>0</v>
      </c>
      <c r="EP41" s="19">
        <f t="shared" ca="1" si="312"/>
        <v>0</v>
      </c>
      <c r="EQ41" s="19">
        <f t="shared" ca="1" si="312"/>
        <v>0</v>
      </c>
      <c r="ER41" s="19">
        <f t="shared" ca="1" si="312"/>
        <v>0</v>
      </c>
      <c r="ES41" s="19">
        <f t="shared" ca="1" si="312"/>
        <v>0</v>
      </c>
      <c r="ET41" s="19">
        <f t="shared" ca="1" si="312"/>
        <v>0</v>
      </c>
      <c r="EU41" s="19">
        <f t="shared" ca="1" si="312"/>
        <v>0</v>
      </c>
      <c r="EV41" s="19">
        <f t="shared" ca="1" si="312"/>
        <v>0</v>
      </c>
      <c r="EW41" s="19">
        <f t="shared" ca="1" si="312"/>
        <v>0</v>
      </c>
      <c r="EX41" s="19">
        <f t="shared" ca="1" si="312"/>
        <v>0</v>
      </c>
      <c r="EY41" s="19">
        <f t="shared" ca="1" si="312"/>
        <v>0</v>
      </c>
      <c r="EZ41" s="19">
        <f t="shared" ca="1" si="312"/>
        <v>0</v>
      </c>
      <c r="FA41" s="19">
        <f t="shared" ca="1" si="312"/>
        <v>0</v>
      </c>
      <c r="FB41" s="19">
        <f t="shared" ca="1" si="312"/>
        <v>0</v>
      </c>
      <c r="FC41" s="19">
        <f t="shared" ca="1" si="312"/>
        <v>0</v>
      </c>
      <c r="FD41" s="19">
        <f t="shared" ca="1" si="312"/>
        <v>0</v>
      </c>
      <c r="FE41" s="19">
        <f t="shared" ca="1" si="312"/>
        <v>0</v>
      </c>
      <c r="FF41" s="19">
        <f t="shared" ca="1" si="312"/>
        <v>0</v>
      </c>
      <c r="FG41" s="19">
        <f t="shared" ca="1" si="312"/>
        <v>0</v>
      </c>
      <c r="FH41" s="19">
        <f t="shared" ca="1" si="313"/>
        <v>0</v>
      </c>
      <c r="FI41" s="19">
        <f t="shared" ca="1" si="313"/>
        <v>0</v>
      </c>
      <c r="FJ41" s="19">
        <f t="shared" ca="1" si="313"/>
        <v>0</v>
      </c>
      <c r="FK41" s="19">
        <f t="shared" ca="1" si="313"/>
        <v>0</v>
      </c>
      <c r="FL41" s="19">
        <f t="shared" ca="1" si="313"/>
        <v>0</v>
      </c>
      <c r="FM41" s="19">
        <f t="shared" ca="1" si="313"/>
        <v>0</v>
      </c>
      <c r="FN41" s="19">
        <f t="shared" ca="1" si="313"/>
        <v>0</v>
      </c>
      <c r="FO41" s="19">
        <f t="shared" ca="1" si="313"/>
        <v>0</v>
      </c>
      <c r="FP41" s="19">
        <f t="shared" ca="1" si="313"/>
        <v>0</v>
      </c>
      <c r="FQ41" s="19">
        <f t="shared" ca="1" si="313"/>
        <v>0</v>
      </c>
      <c r="FR41" s="19">
        <f t="shared" ca="1" si="312"/>
        <v>0</v>
      </c>
      <c r="FS41" s="19">
        <f t="shared" ca="1" si="312"/>
        <v>0</v>
      </c>
      <c r="FT41" s="19">
        <f t="shared" ca="1" si="312"/>
        <v>0</v>
      </c>
      <c r="FU41" s="19">
        <f t="shared" ca="1" si="312"/>
        <v>0</v>
      </c>
      <c r="FV41" s="19">
        <f t="shared" ca="1" si="312"/>
        <v>0</v>
      </c>
      <c r="FW41" s="19">
        <f t="shared" ca="1" si="312"/>
        <v>0</v>
      </c>
      <c r="FX41" s="19">
        <f t="shared" ca="1" si="312"/>
        <v>0</v>
      </c>
      <c r="FY41" s="19">
        <f t="shared" ca="1" si="312"/>
        <v>0</v>
      </c>
      <c r="FZ41" s="19">
        <f t="shared" ca="1" si="312"/>
        <v>0</v>
      </c>
      <c r="GA41" s="19">
        <f t="shared" ca="1" si="312"/>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4"/>
        <v>0</v>
      </c>
      <c r="GR41" s="19">
        <f t="shared" ca="1" si="314"/>
        <v>0</v>
      </c>
      <c r="GS41" s="19">
        <f t="shared" ca="1" si="314"/>
        <v>0</v>
      </c>
      <c r="GT41" s="19">
        <f t="shared" ca="1" si="314"/>
        <v>0</v>
      </c>
      <c r="GU41" s="19">
        <f t="shared" ca="1" si="314"/>
        <v>0</v>
      </c>
      <c r="GV41" s="19">
        <f t="shared" ca="1" si="314"/>
        <v>0</v>
      </c>
      <c r="GW41" s="19">
        <f t="shared" ca="1" si="314"/>
        <v>0</v>
      </c>
      <c r="GX41" s="19">
        <f t="shared" ca="1" si="314"/>
        <v>0</v>
      </c>
      <c r="GY41" s="19">
        <f t="shared" ca="1" si="314"/>
        <v>0</v>
      </c>
      <c r="GZ41" s="19">
        <f t="shared" ca="1" si="314"/>
        <v>0</v>
      </c>
      <c r="HA41" s="19">
        <f t="shared" ca="1" si="314"/>
        <v>0</v>
      </c>
      <c r="HB41" s="19">
        <f t="shared" ca="1" si="314"/>
        <v>0</v>
      </c>
      <c r="HC41" s="19">
        <f t="shared" ca="1" si="314"/>
        <v>0</v>
      </c>
      <c r="HD41" s="19">
        <f t="shared" ca="1" si="314"/>
        <v>0</v>
      </c>
      <c r="HE41" s="19">
        <f t="shared" ca="1" si="314"/>
        <v>0</v>
      </c>
      <c r="HF41" s="19">
        <f t="shared" ca="1" si="314"/>
        <v>0</v>
      </c>
      <c r="HG41" s="19">
        <f t="shared" ca="1" si="314"/>
        <v>0</v>
      </c>
      <c r="HH41" s="19">
        <f t="shared" ca="1" si="314"/>
        <v>0</v>
      </c>
      <c r="HI41" s="19">
        <f t="shared" ca="1" si="314"/>
        <v>0</v>
      </c>
      <c r="HJ41" s="19">
        <f t="shared" ca="1" si="314"/>
        <v>0</v>
      </c>
      <c r="HK41" s="19">
        <f t="shared" ca="1" si="314"/>
        <v>0</v>
      </c>
      <c r="HL41" s="19">
        <f t="shared" ca="1" si="314"/>
        <v>0</v>
      </c>
      <c r="HM41" s="19">
        <f t="shared" ca="1" si="314"/>
        <v>0</v>
      </c>
      <c r="HN41" s="19">
        <f t="shared" ca="1" si="315"/>
        <v>0</v>
      </c>
      <c r="HO41" s="19">
        <f t="shared" ca="1" si="315"/>
        <v>0</v>
      </c>
      <c r="HP41" s="19">
        <f t="shared" ca="1" si="315"/>
        <v>0</v>
      </c>
      <c r="HQ41" s="19">
        <f t="shared" ca="1" si="316"/>
        <v>0</v>
      </c>
      <c r="HR41" s="19">
        <f t="shared" ca="1" si="316"/>
        <v>0</v>
      </c>
      <c r="HS41" s="19">
        <f t="shared" ca="1" si="316"/>
        <v>0</v>
      </c>
      <c r="HT41" s="19">
        <f t="shared" ca="1" si="316"/>
        <v>0</v>
      </c>
      <c r="HU41" s="19">
        <f t="shared" ca="1" si="316"/>
        <v>0</v>
      </c>
      <c r="HV41" s="19">
        <f t="shared" ca="1" si="316"/>
        <v>0</v>
      </c>
      <c r="HW41" s="19">
        <f t="shared" ca="1" si="316"/>
        <v>0</v>
      </c>
      <c r="HX41" s="19">
        <f t="shared" ca="1" si="316"/>
        <v>0</v>
      </c>
      <c r="HY41" s="19">
        <f t="shared" ca="1" si="316"/>
        <v>0</v>
      </c>
      <c r="HZ41" s="19">
        <f t="shared" ca="1" si="316"/>
        <v>0</v>
      </c>
      <c r="IA41" s="19">
        <f t="shared" ca="1" si="315"/>
        <v>0</v>
      </c>
      <c r="IB41" s="19">
        <f t="shared" ca="1" si="315"/>
        <v>0</v>
      </c>
      <c r="IC41" s="19">
        <f t="shared" ca="1" si="315"/>
        <v>0</v>
      </c>
      <c r="ID41" s="19">
        <f t="shared" ca="1" si="315"/>
        <v>0</v>
      </c>
      <c r="IE41" s="19">
        <f t="shared" ca="1" si="315"/>
        <v>0</v>
      </c>
      <c r="IF41" s="19">
        <f t="shared" ca="1" si="315"/>
        <v>0</v>
      </c>
      <c r="IG41" s="19">
        <f t="shared" ca="1" si="315"/>
        <v>0</v>
      </c>
      <c r="IH41" s="19">
        <f t="shared" ca="1" si="315"/>
        <v>0</v>
      </c>
      <c r="II41" s="19">
        <f t="shared" ca="1" si="315"/>
        <v>0</v>
      </c>
      <c r="IJ41" s="19">
        <f t="shared" ca="1" si="315"/>
        <v>0</v>
      </c>
      <c r="IK41" s="19">
        <f t="shared" ca="1" si="315"/>
        <v>0</v>
      </c>
      <c r="IL41" s="19">
        <f t="shared" ca="1" si="315"/>
        <v>0</v>
      </c>
      <c r="IM41" s="19">
        <f t="shared" ca="1" si="315"/>
        <v>0</v>
      </c>
      <c r="IN41" s="19">
        <f t="shared" ca="1" si="315"/>
        <v>0</v>
      </c>
      <c r="IO41" s="19">
        <f t="shared" ca="1" si="315"/>
        <v>0</v>
      </c>
      <c r="IP41" s="19">
        <f t="shared" ca="1" si="315"/>
        <v>0</v>
      </c>
      <c r="IQ41" s="19">
        <f t="shared" ca="1" si="315"/>
        <v>0</v>
      </c>
      <c r="IR41" s="19">
        <f t="shared" ca="1" si="315"/>
        <v>0</v>
      </c>
      <c r="IS41" s="19">
        <f t="shared" ca="1" si="315"/>
        <v>0</v>
      </c>
      <c r="IT41" s="19">
        <f t="shared" ca="1" si="315"/>
        <v>0</v>
      </c>
      <c r="IU41" s="19">
        <f t="shared" ca="1" si="315"/>
        <v>0</v>
      </c>
      <c r="IV41" s="19">
        <f t="shared" ca="1" si="315"/>
        <v>0</v>
      </c>
      <c r="IW41" s="19">
        <f t="shared" ca="1" si="315"/>
        <v>0</v>
      </c>
      <c r="IX41" s="19">
        <f t="shared" ca="1" si="315"/>
        <v>0</v>
      </c>
      <c r="IY41" s="19">
        <f t="shared" ca="1" si="315"/>
        <v>0</v>
      </c>
      <c r="IZ41" s="5">
        <f t="shared" ca="1" si="317"/>
        <v>67</v>
      </c>
      <c r="JA41" s="9"/>
      <c r="JB41" s="5">
        <f t="shared" ca="1" si="318"/>
        <v>1</v>
      </c>
      <c r="JC41" s="5" t="b">
        <f t="shared" ca="1" si="318"/>
        <v>0</v>
      </c>
      <c r="JD41" s="19">
        <f t="shared" ca="1" si="368"/>
        <v>0</v>
      </c>
      <c r="JE41" s="5">
        <f t="shared" ca="1" si="319"/>
        <v>0</v>
      </c>
      <c r="JF41" s="5">
        <f t="shared" ca="1" si="320"/>
        <v>1.2500000000000001E-2</v>
      </c>
      <c r="JG41" s="19">
        <f t="shared" ca="1" si="321"/>
        <v>0</v>
      </c>
      <c r="JH41" s="19">
        <f t="shared" ca="1" si="321"/>
        <v>0</v>
      </c>
      <c r="JI41" s="5">
        <f t="shared" ca="1" si="322"/>
        <v>60</v>
      </c>
      <c r="JJ41" s="19">
        <f t="shared" ca="1" si="368"/>
        <v>1</v>
      </c>
      <c r="JK41" s="19">
        <f t="shared" ca="1" si="368"/>
        <v>0</v>
      </c>
      <c r="JL41" s="19">
        <f t="shared" ca="1" si="368"/>
        <v>0</v>
      </c>
      <c r="JM41" s="19">
        <f t="shared" ca="1" si="368"/>
        <v>0</v>
      </c>
      <c r="JN41" s="19">
        <f t="shared" ca="1" si="368"/>
        <v>0</v>
      </c>
      <c r="JO41" s="19">
        <f t="shared" ca="1" si="368"/>
        <v>0</v>
      </c>
      <c r="JP41" s="19">
        <f t="shared" ca="1" si="368"/>
        <v>0</v>
      </c>
      <c r="JQ41" s="19">
        <f t="shared" ca="1" si="368"/>
        <v>0</v>
      </c>
      <c r="JR41" s="19">
        <f t="shared" ca="1" si="368"/>
        <v>0</v>
      </c>
      <c r="JS41" s="19">
        <f t="shared" ca="1" si="368"/>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3"/>
        <v>0</v>
      </c>
      <c r="KG41" s="5">
        <f t="shared" ca="1" si="323"/>
        <v>6.25E-2</v>
      </c>
      <c r="KH41" s="5">
        <f t="shared" ca="1" si="323"/>
        <v>6.25E-2</v>
      </c>
      <c r="KI41" s="5">
        <f t="shared" ca="1" si="323"/>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4"/>
        <v>1</v>
      </c>
      <c r="KS41" s="5" t="b">
        <f t="shared" ca="1" si="325"/>
        <v>0</v>
      </c>
      <c r="KT41" s="5" t="b">
        <f t="shared" ca="1" si="325"/>
        <v>0</v>
      </c>
      <c r="KU41" s="5" t="b">
        <f t="shared" ca="1" si="325"/>
        <v>1</v>
      </c>
      <c r="KV41" s="136">
        <f t="shared" ca="1" si="326"/>
        <v>2</v>
      </c>
      <c r="KW41" s="136">
        <f t="shared" ca="1" si="326"/>
        <v>2</v>
      </c>
      <c r="KX41" s="19" t="str">
        <f t="shared" ca="1" si="369"/>
        <v>-</v>
      </c>
      <c r="KY41" s="19" t="str">
        <f t="shared" ca="1" si="370"/>
        <v>-</v>
      </c>
      <c r="KZ41" s="19" t="str">
        <f t="shared" ca="1" si="369"/>
        <v>-</v>
      </c>
      <c r="LA41" s="19" t="str">
        <f t="shared" ca="1" si="369"/>
        <v>-</v>
      </c>
      <c r="LB41" s="19">
        <f t="shared" ca="1" si="369"/>
        <v>1</v>
      </c>
      <c r="LC41" s="19">
        <f t="shared" ca="1" si="369"/>
        <v>0.66</v>
      </c>
      <c r="LD41" s="19" t="str">
        <f t="shared" ca="1" si="369"/>
        <v>-</v>
      </c>
      <c r="LE41" s="5" t="str" cm="1">
        <f t="array" aca="1" ref="LE41" ca="1">IF(OR(LF41:LM41&lt;&gt;"-"),TRUE,"-")</f>
        <v>-</v>
      </c>
      <c r="LF41" s="231" t="str">
        <f t="shared" ca="1" si="380"/>
        <v>-</v>
      </c>
      <c r="LG41" s="231" t="str">
        <f t="shared" ca="1" si="380"/>
        <v>-</v>
      </c>
      <c r="LH41" s="231" t="str">
        <f t="shared" ca="1" si="380"/>
        <v>-</v>
      </c>
      <c r="LI41" s="231" t="str">
        <f t="shared" ca="1" si="380"/>
        <v>-</v>
      </c>
      <c r="LJ41" s="231" t="str">
        <f t="shared" ca="1" si="380"/>
        <v>-</v>
      </c>
      <c r="LK41" s="231" t="str">
        <f t="shared" ca="1" si="380"/>
        <v>-</v>
      </c>
      <c r="LL41" s="231" t="str">
        <f t="shared" ca="1" si="380"/>
        <v>-</v>
      </c>
      <c r="LM41" s="231" t="str">
        <f t="shared" ca="1" si="380"/>
        <v>-</v>
      </c>
      <c r="LN41" s="231" t="str">
        <f t="array" aca="1" ref="LN41" ca="1">IF(OR(LO41:LU41&lt;&gt;"-"),TRUE,"-")</f>
        <v>-</v>
      </c>
      <c r="LO41" s="5" t="str">
        <f t="array" aca="1" ref="LO41" ca="1">IF(OR(LP41:LV41&lt;&gt;"-"),TRUE,"-")</f>
        <v>-</v>
      </c>
      <c r="LP41" s="19" t="str">
        <f t="shared" ca="1" si="372"/>
        <v>-</v>
      </c>
      <c r="LQ41" s="19" t="str">
        <f t="shared" ca="1" si="372"/>
        <v>-</v>
      </c>
      <c r="LR41" s="19" t="str">
        <f t="shared" ca="1" si="372"/>
        <v>-</v>
      </c>
      <c r="LS41" s="19" t="str">
        <f t="shared" ca="1" si="372"/>
        <v>-</v>
      </c>
      <c r="LT41" s="19" t="str">
        <f t="shared" ca="1" si="372"/>
        <v>-</v>
      </c>
      <c r="LU41" s="19" t="str">
        <f t="shared" ca="1" si="372"/>
        <v>-</v>
      </c>
      <c r="LV41" s="19" t="str">
        <f t="shared" ca="1" si="372"/>
        <v>-</v>
      </c>
      <c r="LW41" s="19" t="b">
        <f t="shared" ca="1" si="245"/>
        <v>0</v>
      </c>
      <c r="LX41" s="136">
        <f t="shared" ca="1" si="327"/>
        <v>2</v>
      </c>
      <c r="LY41" s="19">
        <f t="shared" ca="1" si="245"/>
        <v>2</v>
      </c>
      <c r="LZ41" s="19" t="b">
        <f t="shared" ca="1" si="246"/>
        <v>0</v>
      </c>
      <c r="MA41" s="19" t="str">
        <f t="shared" ca="1" si="373"/>
        <v>-</v>
      </c>
      <c r="MB41" s="5" t="str">
        <f t="shared" ca="1" si="328"/>
        <v>-</v>
      </c>
      <c r="MC41" s="5" t="str">
        <f t="shared" ca="1" si="328"/>
        <v>-</v>
      </c>
      <c r="MD41" s="5" t="str">
        <f t="shared" ca="1" si="328"/>
        <v>-</v>
      </c>
      <c r="ME41" s="5" t="str">
        <f t="shared" ca="1" si="328"/>
        <v>-</v>
      </c>
      <c r="MF41" s="19" t="b">
        <f t="shared" ca="1" si="248"/>
        <v>0</v>
      </c>
      <c r="MG41" s="19" t="str">
        <f t="shared" ca="1" si="329"/>
        <v>-</v>
      </c>
      <c r="MH41" s="19" t="str">
        <f t="shared" ca="1" si="329"/>
        <v>-</v>
      </c>
      <c r="MI41" s="19" t="b">
        <f t="shared" ca="1" si="329"/>
        <v>1</v>
      </c>
      <c r="MJ41" s="19">
        <f t="shared" ca="1" si="329"/>
        <v>0.5</v>
      </c>
      <c r="MK41" s="19">
        <f t="shared" ca="1" si="329"/>
        <v>0.5</v>
      </c>
      <c r="ML41" s="19">
        <f t="shared" ca="1" si="329"/>
        <v>0.99</v>
      </c>
      <c r="MM41" s="5">
        <f t="shared" ca="1" si="330"/>
        <v>0</v>
      </c>
      <c r="MN41" s="5">
        <f t="shared" ca="1" si="330"/>
        <v>500</v>
      </c>
      <c r="MO41" s="5">
        <f t="shared" ca="1" si="330"/>
        <v>500</v>
      </c>
      <c r="MP41" s="5">
        <f t="shared" ca="1" si="330"/>
        <v>575</v>
      </c>
      <c r="MQ41" s="5">
        <f t="shared" ca="1" si="330"/>
        <v>240</v>
      </c>
      <c r="MR41" s="5">
        <f t="shared" ca="1" si="330"/>
        <v>364</v>
      </c>
      <c r="MS41" s="5">
        <f t="shared" ca="1" si="331"/>
        <v>0.5</v>
      </c>
      <c r="MT41" s="9"/>
      <c r="MU41" s="19">
        <f t="shared" ca="1" si="329"/>
        <v>70</v>
      </c>
      <c r="MV41" s="19">
        <f t="shared" ca="1" si="374"/>
        <v>50</v>
      </c>
      <c r="MW41" s="19">
        <f t="shared" ca="1" si="374"/>
        <v>75</v>
      </c>
      <c r="MX41" s="19">
        <f t="shared" ca="1" si="374"/>
        <v>50</v>
      </c>
      <c r="MY41" s="19">
        <f t="shared" ca="1" si="250"/>
        <v>1</v>
      </c>
      <c r="MZ41" s="5">
        <f t="shared" ca="1" si="332"/>
        <v>1</v>
      </c>
      <c r="NA41" s="19">
        <f t="shared" ca="1" si="333"/>
        <v>1</v>
      </c>
      <c r="NB41" s="9"/>
      <c r="NC41" s="19" t="b">
        <f t="shared" ca="1" si="374"/>
        <v>0</v>
      </c>
      <c r="ND41" s="19" t="b">
        <f t="shared" ca="1" si="374"/>
        <v>0</v>
      </c>
      <c r="NE41" s="19">
        <f t="shared" ca="1" si="374"/>
        <v>2</v>
      </c>
      <c r="NF41" s="19">
        <f t="shared" ca="1" si="374"/>
        <v>1</v>
      </c>
      <c r="NG41" s="19">
        <f t="shared" ca="1" si="374"/>
        <v>2</v>
      </c>
      <c r="NH41" s="19">
        <f t="shared" ca="1" si="374"/>
        <v>0</v>
      </c>
      <c r="NI41" s="19" t="str">
        <f t="shared" ca="1" si="374"/>
        <v>-</v>
      </c>
      <c r="NJ41" s="19" t="str">
        <f t="shared" ca="1" si="374"/>
        <v>-</v>
      </c>
      <c r="NK41" s="19" t="str">
        <f t="shared" ca="1" si="374"/>
        <v>-</v>
      </c>
      <c r="NL41" s="19" t="b">
        <f t="shared" ca="1" si="374"/>
        <v>1</v>
      </c>
      <c r="NM41" s="19">
        <f t="shared" ca="1" si="374"/>
        <v>636</v>
      </c>
      <c r="NN41" s="19" t="str">
        <f t="shared" ca="1" si="374"/>
        <v>-</v>
      </c>
      <c r="NO41" s="19">
        <f t="shared" ca="1" si="374"/>
        <v>1</v>
      </c>
      <c r="NP41" s="19">
        <f t="shared" ca="1" si="374"/>
        <v>1</v>
      </c>
      <c r="NQ41" s="19">
        <f t="shared" ca="1" si="374"/>
        <v>1</v>
      </c>
      <c r="NR41" s="19">
        <f t="shared" ca="1" si="374"/>
        <v>1</v>
      </c>
      <c r="NS41" s="19">
        <f t="shared" ca="1" si="374"/>
        <v>1</v>
      </c>
      <c r="NT41" s="19">
        <f t="shared" ca="1" si="374"/>
        <v>1</v>
      </c>
      <c r="NU41" s="19">
        <f t="shared" ca="1" si="374"/>
        <v>1</v>
      </c>
      <c r="NV41" s="19">
        <f t="shared" ca="1" si="374"/>
        <v>1</v>
      </c>
      <c r="NW41" s="19">
        <f t="shared" ca="1" si="374"/>
        <v>1</v>
      </c>
      <c r="NX41" s="9"/>
      <c r="NY41" s="12" t="str">
        <f t="shared" ca="1" si="335"/>
        <v>-</v>
      </c>
      <c r="NZ41" s="19" t="str">
        <f t="shared" ca="1" si="336"/>
        <v>-</v>
      </c>
      <c r="OA41" s="19" t="str">
        <f t="shared" ca="1" si="336"/>
        <v>-</v>
      </c>
      <c r="OB41" s="19" t="str">
        <f t="shared" ca="1" si="337"/>
        <v>-</v>
      </c>
      <c r="OC41" s="19" t="str">
        <f t="shared" ca="1" si="336"/>
        <v>-</v>
      </c>
      <c r="OD41" s="19" t="str">
        <f t="shared" ca="1" si="338"/>
        <v>-</v>
      </c>
      <c r="OE41" s="19" t="str">
        <f t="shared" ca="1" si="336"/>
        <v>-</v>
      </c>
      <c r="OF41" s="19" t="str">
        <f t="shared" ca="1" si="336"/>
        <v>-</v>
      </c>
      <c r="OG41" s="19" t="str">
        <f t="shared" ca="1" si="336"/>
        <v>-</v>
      </c>
      <c r="OH41" s="19" t="str">
        <f t="shared" ca="1" si="336"/>
        <v>-</v>
      </c>
      <c r="OI41" s="19" t="str">
        <f t="shared" ca="1" si="336"/>
        <v>-</v>
      </c>
      <c r="OJ41" s="19" t="str">
        <f t="shared" ca="1" si="336"/>
        <v>-</v>
      </c>
      <c r="OK41" s="19" t="str">
        <f t="shared" ca="1" si="336"/>
        <v>-</v>
      </c>
      <c r="OL41" s="19" t="str">
        <f t="shared" ca="1" si="336"/>
        <v>-</v>
      </c>
      <c r="OM41" s="19" t="str">
        <f t="shared" ca="1" si="336"/>
        <v>-</v>
      </c>
      <c r="ON41" s="19" t="str">
        <f t="shared" ca="1" si="336"/>
        <v>-</v>
      </c>
      <c r="OO41" s="19" t="str">
        <f t="shared" ca="1" si="336"/>
        <v>-</v>
      </c>
      <c r="OP41" s="19" t="str">
        <f t="shared" ca="1" si="336"/>
        <v>-</v>
      </c>
      <c r="OQ41" s="19" t="str">
        <f t="shared" ca="1" si="336"/>
        <v>-</v>
      </c>
      <c r="OR41" s="19" t="str">
        <f t="shared" ca="1" si="339"/>
        <v>-</v>
      </c>
      <c r="OS41" s="19" t="str">
        <f t="shared" ca="1" si="339"/>
        <v>-</v>
      </c>
      <c r="OT41" s="19" t="str">
        <f t="shared" ca="1" si="339"/>
        <v>-</v>
      </c>
      <c r="OU41" s="19" t="str">
        <f t="shared" ca="1" si="339"/>
        <v>-</v>
      </c>
      <c r="OV41" s="19" t="str">
        <f t="shared" ca="1" si="339"/>
        <v>-</v>
      </c>
      <c r="OW41" s="19" t="str">
        <f t="shared" ca="1" si="339"/>
        <v>-</v>
      </c>
      <c r="OX41" s="19" t="str">
        <f t="shared" ca="1" si="339"/>
        <v>-</v>
      </c>
      <c r="OY41" s="19" t="str">
        <f t="shared" ca="1" si="340"/>
        <v>-</v>
      </c>
      <c r="OZ41" s="19" t="str">
        <f t="shared" ca="1" si="340"/>
        <v>-</v>
      </c>
      <c r="PA41" s="19" t="str">
        <f t="shared" ca="1" si="340"/>
        <v>-</v>
      </c>
      <c r="PB41" s="19" t="str">
        <f t="shared" ca="1" si="340"/>
        <v>-</v>
      </c>
      <c r="PC41" s="19" t="str">
        <f t="shared" ca="1" si="340"/>
        <v>-</v>
      </c>
      <c r="PD41" s="19" t="str">
        <f t="shared" ca="1" si="340"/>
        <v>-</v>
      </c>
      <c r="PE41" s="19" t="str">
        <f t="shared" ca="1" si="340"/>
        <v>-</v>
      </c>
      <c r="PF41" s="19" t="str">
        <f t="shared" ca="1" si="340"/>
        <v>-</v>
      </c>
      <c r="PG41" s="19" t="str">
        <f t="shared" ca="1" si="340"/>
        <v>-</v>
      </c>
      <c r="PH41" s="19" t="str">
        <f t="shared" ca="1" si="340"/>
        <v>-</v>
      </c>
      <c r="PI41" s="19" t="str">
        <f t="shared" ca="1" si="339"/>
        <v>-</v>
      </c>
      <c r="PJ41" s="19" t="str">
        <f t="shared" ca="1" si="339"/>
        <v>-</v>
      </c>
      <c r="PK41" s="19" t="str">
        <f t="shared" ca="1" si="339"/>
        <v>-</v>
      </c>
      <c r="PL41" s="19" t="str">
        <f t="shared" ca="1" si="339"/>
        <v>-</v>
      </c>
      <c r="PM41" s="19" t="str">
        <f t="shared" ca="1" si="339"/>
        <v>-</v>
      </c>
      <c r="PN41" s="19" t="str">
        <f t="shared" ca="1" si="339"/>
        <v>-</v>
      </c>
      <c r="PO41" s="19" t="str">
        <f t="shared" ca="1" si="339"/>
        <v>-</v>
      </c>
      <c r="PP41" s="19" t="str">
        <f t="shared" ca="1" si="339"/>
        <v>-</v>
      </c>
      <c r="PQ41" s="19" t="str">
        <f t="shared" ca="1" si="339"/>
        <v>-</v>
      </c>
      <c r="PR41" s="19" t="str">
        <f t="shared" ca="1" si="341"/>
        <v>-</v>
      </c>
      <c r="PS41" s="19" t="str">
        <f t="shared" ca="1" si="341"/>
        <v>-</v>
      </c>
      <c r="PT41" s="19" t="str">
        <f t="shared" ca="1" si="341"/>
        <v>-</v>
      </c>
      <c r="PU41" s="19" t="str">
        <f t="shared" ca="1" si="341"/>
        <v>-</v>
      </c>
      <c r="PV41" s="19" t="str">
        <f t="shared" ca="1" si="341"/>
        <v>-</v>
      </c>
      <c r="PW41" s="19" t="str">
        <f t="shared" ca="1" si="341"/>
        <v>-</v>
      </c>
      <c r="PX41" s="19" t="str">
        <f t="shared" ca="1" si="341"/>
        <v>-</v>
      </c>
      <c r="PY41" s="19" t="str">
        <f t="shared" ca="1" si="341"/>
        <v>-</v>
      </c>
      <c r="PZ41" s="19" t="str">
        <f t="shared" ca="1" si="341"/>
        <v>-</v>
      </c>
      <c r="QA41" s="19" t="str">
        <f t="shared" ca="1" si="341"/>
        <v>-</v>
      </c>
      <c r="QB41" s="19" t="str">
        <f t="shared" ca="1" si="341"/>
        <v>-</v>
      </c>
      <c r="QC41" s="19" t="str">
        <f t="shared" ca="1" si="341"/>
        <v>-</v>
      </c>
      <c r="QD41" s="19" t="str">
        <f t="shared" ca="1" si="341"/>
        <v>-</v>
      </c>
      <c r="QE41" s="19" t="str">
        <f t="shared" ca="1" si="341"/>
        <v>-</v>
      </c>
      <c r="QF41" s="19" t="str">
        <f t="shared" ca="1" si="341"/>
        <v>-</v>
      </c>
      <c r="QG41" s="19" t="str">
        <f t="shared" ca="1" si="341"/>
        <v>-</v>
      </c>
      <c r="QH41" s="19" t="str">
        <f t="shared" ca="1" si="342"/>
        <v>-</v>
      </c>
      <c r="QI41" s="12" t="str">
        <f t="shared" ca="1" si="343"/>
        <v>-</v>
      </c>
      <c r="QJ41" s="19" t="str">
        <f t="shared" ca="1" si="342"/>
        <v>-</v>
      </c>
      <c r="QK41" s="19" t="str">
        <f t="shared" ca="1" si="342"/>
        <v>-</v>
      </c>
      <c r="QL41" s="19" t="str">
        <f t="shared" ca="1" si="342"/>
        <v>-</v>
      </c>
      <c r="QM41" s="19" t="str">
        <f t="shared" ca="1" si="381"/>
        <v>-</v>
      </c>
      <c r="QN41" s="19" t="str">
        <f t="shared" ca="1" si="381"/>
        <v>-</v>
      </c>
      <c r="QO41" s="19" t="str">
        <f t="shared" ca="1" si="381"/>
        <v>-</v>
      </c>
      <c r="QP41" s="19" t="str">
        <f t="shared" ca="1" si="381"/>
        <v>-</v>
      </c>
      <c r="QQ41" s="19" t="str">
        <f t="shared" ca="1" si="381"/>
        <v>-</v>
      </c>
      <c r="QR41" s="19" t="str">
        <f t="shared" ca="1" si="381"/>
        <v>-</v>
      </c>
      <c r="QS41" s="19" t="str">
        <f t="shared" ca="1" si="342"/>
        <v>-</v>
      </c>
      <c r="QT41" s="19" t="str">
        <f t="shared" ca="1" si="342"/>
        <v>-</v>
      </c>
      <c r="QU41" s="19" t="str">
        <f t="shared" ca="1" si="342"/>
        <v>-</v>
      </c>
      <c r="QV41" s="19" t="str">
        <f t="shared" ca="1" si="342"/>
        <v>-</v>
      </c>
      <c r="QW41" s="19" t="str">
        <f t="shared" ca="1" si="342"/>
        <v>-</v>
      </c>
      <c r="QX41" s="19" t="str">
        <f t="shared" ca="1" si="342"/>
        <v>-</v>
      </c>
      <c r="QY41" s="19" t="str">
        <f t="shared" ca="1" si="342"/>
        <v>-</v>
      </c>
      <c r="QZ41" s="19" t="str">
        <f t="shared" ca="1" si="342"/>
        <v>-</v>
      </c>
      <c r="RA41" s="19" t="str">
        <f t="shared" ca="1" si="342"/>
        <v>-</v>
      </c>
      <c r="RB41" s="19" t="str">
        <f t="shared" ca="1" si="342"/>
        <v>-</v>
      </c>
      <c r="RC41" s="19" t="str">
        <f t="shared" ca="1" si="342"/>
        <v>-</v>
      </c>
      <c r="RD41" s="19" t="str">
        <f t="shared" ca="1" si="344"/>
        <v>-</v>
      </c>
      <c r="RE41" s="19" t="str">
        <f t="shared" ca="1" si="344"/>
        <v>-</v>
      </c>
      <c r="RF41" s="19" t="str">
        <f t="shared" ca="1" si="344"/>
        <v>-</v>
      </c>
      <c r="RG41" s="19" t="str">
        <f t="shared" ca="1" si="344"/>
        <v>-</v>
      </c>
      <c r="RH41" s="19" t="str">
        <f t="shared" ca="1" si="344"/>
        <v>-</v>
      </c>
      <c r="RI41" s="19" t="str">
        <f t="shared" ca="1" si="344"/>
        <v>-</v>
      </c>
      <c r="RJ41" s="19" t="str">
        <f t="shared" ca="1" si="344"/>
        <v>-</v>
      </c>
      <c r="RK41" s="19" t="str">
        <f t="shared" ca="1" si="344"/>
        <v>-</v>
      </c>
      <c r="RL41" s="19" t="str">
        <f t="shared" ca="1" si="344"/>
        <v>-</v>
      </c>
      <c r="RM41" s="19" t="str">
        <f t="shared" ca="1" si="345"/>
        <v>-</v>
      </c>
      <c r="RN41" s="19" t="str">
        <f t="shared" ca="1" si="345"/>
        <v>-</v>
      </c>
      <c r="RO41" s="19" t="str">
        <f t="shared" ca="1" si="345"/>
        <v>-</v>
      </c>
      <c r="RP41" s="19" t="str">
        <f t="shared" ca="1" si="345"/>
        <v>-</v>
      </c>
      <c r="RQ41" s="19" t="str">
        <f t="shared" ca="1" si="345"/>
        <v>-</v>
      </c>
      <c r="RR41" s="19" t="str">
        <f t="shared" ca="1" si="345"/>
        <v>-</v>
      </c>
      <c r="RS41" s="19" t="str">
        <f t="shared" ca="1" si="344"/>
        <v>-</v>
      </c>
      <c r="RT41" s="19" t="str">
        <f t="shared" ca="1" si="344"/>
        <v>-</v>
      </c>
      <c r="RU41" s="19" t="str">
        <f t="shared" ca="1" si="344"/>
        <v>-</v>
      </c>
      <c r="RV41" s="19" t="str">
        <f t="shared" ca="1" si="344"/>
        <v>-</v>
      </c>
      <c r="RW41" s="19" t="str">
        <f t="shared" ca="1" si="344"/>
        <v>-</v>
      </c>
      <c r="RX41" s="19" t="str">
        <f t="shared" ca="1" si="344"/>
        <v>-</v>
      </c>
      <c r="RY41" s="19" t="str">
        <f t="shared" ca="1" si="344"/>
        <v>-</v>
      </c>
      <c r="RZ41" s="19" t="str">
        <f t="shared" ca="1" si="346"/>
        <v>-</v>
      </c>
      <c r="SA41" s="19" t="str">
        <f t="shared" ca="1" si="346"/>
        <v>-</v>
      </c>
      <c r="SB41" s="19" t="str">
        <f t="shared" ca="1" si="346"/>
        <v>-</v>
      </c>
      <c r="SC41" s="19" t="str">
        <f t="shared" ca="1" si="346"/>
        <v>-</v>
      </c>
      <c r="SD41" s="19" t="str">
        <f t="shared" ca="1" si="346"/>
        <v>-</v>
      </c>
      <c r="SE41" s="19" t="str">
        <f t="shared" ca="1" si="346"/>
        <v>-</v>
      </c>
      <c r="SF41" s="19" t="str">
        <f t="shared" ca="1" si="346"/>
        <v>-</v>
      </c>
      <c r="SG41" s="19" t="str">
        <f t="shared" ca="1" si="346"/>
        <v>-</v>
      </c>
      <c r="SH41" s="19" t="str">
        <f t="shared" ca="1" si="346"/>
        <v>-</v>
      </c>
      <c r="SI41" s="19" t="str">
        <f t="shared" ca="1" si="346"/>
        <v>-</v>
      </c>
      <c r="SJ41" s="19" t="str">
        <f t="shared" ca="1" si="346"/>
        <v>-</v>
      </c>
      <c r="SK41" s="19" t="str">
        <f t="shared" ca="1" si="346"/>
        <v>-</v>
      </c>
      <c r="SL41" s="19" t="str">
        <f t="shared" ca="1" si="346"/>
        <v>-</v>
      </c>
      <c r="SM41" s="19" t="str">
        <f t="shared" ca="1" si="347"/>
        <v>-</v>
      </c>
      <c r="SN41" s="19" t="str">
        <f t="shared" ca="1" si="347"/>
        <v>-</v>
      </c>
      <c r="SO41" s="19" t="str">
        <f t="shared" ca="1" si="347"/>
        <v>-</v>
      </c>
      <c r="SP41" s="19" t="str">
        <f t="shared" ca="1" si="347"/>
        <v>-</v>
      </c>
      <c r="SQ41" s="19" t="str">
        <f t="shared" ca="1" si="347"/>
        <v>-</v>
      </c>
      <c r="SR41" s="19" t="str">
        <f t="shared" ca="1" si="347"/>
        <v>-</v>
      </c>
      <c r="SS41" s="12" t="b">
        <f t="shared" ca="1" si="348"/>
        <v>1</v>
      </c>
      <c r="ST41" s="19" t="str">
        <f t="shared" ref="ST41:UQ42" ca="1" si="387">OFFSET(ST$5,$B41,0)</f>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7"/>
        <v>-</v>
      </c>
      <c r="UQ41" s="19" t="str">
        <f t="shared" ca="1" si="387"/>
        <v>-</v>
      </c>
      <c r="UR41" s="19" t="str">
        <f t="shared" ca="1" si="382"/>
        <v>-</v>
      </c>
      <c r="US41" s="19" t="str">
        <f t="shared" ca="1" si="375"/>
        <v>-</v>
      </c>
      <c r="UT41" s="19" t="str">
        <f t="shared" ca="1" si="375"/>
        <v>-</v>
      </c>
      <c r="UU41" s="19" t="str">
        <f t="shared" ca="1" si="375"/>
        <v>-</v>
      </c>
      <c r="UV41" s="19" t="str">
        <f t="shared" ca="1" si="375"/>
        <v>-</v>
      </c>
      <c r="UW41" s="19" t="str">
        <f t="shared" ca="1" si="349"/>
        <v>-</v>
      </c>
      <c r="UX41" s="19" t="str">
        <f t="shared" ca="1" si="349"/>
        <v>-</v>
      </c>
      <c r="UY41" s="19" t="str">
        <f t="shared" ca="1" si="349"/>
        <v>-</v>
      </c>
      <c r="UZ41" s="19" t="str">
        <f t="shared" ca="1" si="349"/>
        <v>-</v>
      </c>
      <c r="VA41" s="19" t="str">
        <f t="shared" ca="1" si="349"/>
        <v>-</v>
      </c>
      <c r="VB41" s="19" t="str">
        <f t="shared" ca="1" si="349"/>
        <v>-</v>
      </c>
      <c r="VC41" s="19">
        <f t="shared" ca="1" si="376"/>
        <v>0</v>
      </c>
      <c r="VD41" s="23">
        <v>0</v>
      </c>
    </row>
    <row r="42" spans="1:576" outlineLevel="2">
      <c r="A42" s="21">
        <f t="shared" si="350"/>
        <v>37</v>
      </c>
      <c r="B42" s="215">
        <f t="shared" ca="1" si="377"/>
        <v>33</v>
      </c>
      <c r="C42">
        <f>202</f>
        <v>202</v>
      </c>
      <c r="D42" s="19" t="str">
        <f t="shared" ca="1" si="289"/>
        <v>SNSW</v>
      </c>
      <c r="E42" t="b">
        <v>1</v>
      </c>
      <c r="F42" t="b">
        <v>0</v>
      </c>
      <c r="G42" s="352" t="b">
        <v>0</v>
      </c>
      <c r="H42" s="231">
        <f t="shared" ca="1" si="378"/>
        <v>4</v>
      </c>
      <c r="I42" s="231">
        <f t="shared" ca="1" si="351"/>
        <v>2</v>
      </c>
      <c r="J42" s="231">
        <f t="shared" ca="1" si="351"/>
        <v>1</v>
      </c>
      <c r="K42" s="231" t="str">
        <f t="shared" ca="1" si="351"/>
        <v/>
      </c>
      <c r="L42" s="231">
        <f t="shared" ca="1" si="352"/>
        <v>3</v>
      </c>
      <c r="M42" s="231">
        <f t="shared" ca="1" si="352"/>
        <v>2</v>
      </c>
      <c r="N42" s="231">
        <f t="shared" ca="1" si="353"/>
        <v>2</v>
      </c>
      <c r="O42" s="231">
        <f t="shared" ca="1" si="351"/>
        <v>3</v>
      </c>
      <c r="P42" s="231">
        <f t="shared" ca="1" si="355"/>
        <v>2</v>
      </c>
      <c r="Q42" s="231">
        <f t="shared" ca="1" si="355"/>
        <v>0</v>
      </c>
      <c r="R42" s="231">
        <f t="shared" ca="1" si="355"/>
        <v>0</v>
      </c>
      <c r="S42" s="231">
        <f t="shared" ca="1" si="355"/>
        <v>0</v>
      </c>
      <c r="T42" s="231">
        <f t="shared" ca="1" si="355"/>
        <v>0</v>
      </c>
      <c r="U42" s="231">
        <f t="shared" ca="1" si="351"/>
        <v>1</v>
      </c>
      <c r="V42" s="231">
        <f t="shared" ca="1" si="356"/>
        <v>1</v>
      </c>
      <c r="W42" s="231">
        <f t="shared" ref="W42:X42" ca="1" si="388">OFFSET(W42,-1,0)</f>
        <v>1</v>
      </c>
      <c r="X42" s="231">
        <f t="shared" ca="1" si="388"/>
        <v>1</v>
      </c>
      <c r="Y42" s="267"/>
      <c r="Z42" s="267"/>
      <c r="AA42" s="267"/>
      <c r="AB42" s="267"/>
      <c r="AC42" s="231">
        <f t="shared" ca="1" si="379"/>
        <v>1</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3"/>
        <v>0</v>
      </c>
      <c r="AZ42" s="19" t="b">
        <f t="shared" ca="1" si="383"/>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295"/>
        <v>0</v>
      </c>
      <c r="BL42" s="9"/>
      <c r="BM42" s="5" t="str">
        <f t="shared" ca="1" si="296"/>
        <v>-</v>
      </c>
      <c r="BN42" s="19" t="str">
        <f t="shared" ca="1" si="297"/>
        <v>-</v>
      </c>
      <c r="BO42" s="19" t="str">
        <f t="shared" ca="1" si="297"/>
        <v>-</v>
      </c>
      <c r="BP42" s="19" t="str">
        <f t="shared" ca="1" si="297"/>
        <v>-</v>
      </c>
      <c r="BQ42" s="5" t="str">
        <f t="shared" ca="1" si="298"/>
        <v>-</v>
      </c>
      <c r="BR42" s="19" t="str">
        <f t="shared" ca="1" si="299"/>
        <v>-</v>
      </c>
      <c r="BS42" s="5" t="str">
        <f t="shared" ca="1" si="300"/>
        <v>-</v>
      </c>
      <c r="BT42" s="19" t="str">
        <f t="shared" ca="1" si="301"/>
        <v>-</v>
      </c>
      <c r="BU42" s="19" t="str">
        <f t="shared" ca="1" si="301"/>
        <v>-</v>
      </c>
      <c r="BV42" s="19" t="str">
        <f t="shared" ca="1" si="301"/>
        <v>-</v>
      </c>
      <c r="BW42" s="5" t="str">
        <f t="shared" ca="1" si="302"/>
        <v>-</v>
      </c>
      <c r="BX42" s="9"/>
      <c r="BY42" s="19" t="str">
        <f t="shared" ca="1" si="303"/>
        <v>-</v>
      </c>
      <c r="BZ42" s="19" t="str">
        <f t="shared" ca="1" si="303"/>
        <v>-</v>
      </c>
      <c r="CA42" s="19" t="str">
        <f t="shared" ca="1" si="303"/>
        <v>-</v>
      </c>
      <c r="CB42" s="19" t="str">
        <f t="shared" ca="1" si="303"/>
        <v>-</v>
      </c>
      <c r="CC42" s="19" t="str">
        <f t="shared" ca="1" si="303"/>
        <v>-</v>
      </c>
      <c r="CD42" s="19" t="str">
        <f t="shared" ca="1" si="303"/>
        <v>-</v>
      </c>
      <c r="CE42" s="19" t="str">
        <f t="shared" ca="1" si="303"/>
        <v>-</v>
      </c>
      <c r="CF42" s="19" t="str">
        <f t="shared" ca="1" si="303"/>
        <v>-</v>
      </c>
      <c r="CG42" s="19" t="str">
        <f t="shared" ca="1" si="303"/>
        <v>-</v>
      </c>
      <c r="CH42" s="19" t="str">
        <f t="shared" ca="1" si="303"/>
        <v>-</v>
      </c>
      <c r="CI42" s="9"/>
      <c r="CJ42" s="136" t="b">
        <f t="shared" ca="1" si="360"/>
        <v>1</v>
      </c>
      <c r="CK42" s="12" t="b">
        <v>1</v>
      </c>
      <c r="CL42" s="231" t="b">
        <f t="shared" ca="1" si="384"/>
        <v>1</v>
      </c>
      <c r="CM42" s="244">
        <f t="shared" ca="1" si="385"/>
        <v>22312000004</v>
      </c>
      <c r="CN42" s="231" t="b">
        <f t="shared" ca="1" si="384"/>
        <v>0</v>
      </c>
      <c r="CO42" s="12" t="s">
        <v>34</v>
      </c>
      <c r="CP42" s="19" t="b">
        <f t="shared" ca="1" si="361"/>
        <v>1</v>
      </c>
      <c r="CQ42" s="231">
        <f t="shared" ca="1" si="362"/>
        <v>22312000005</v>
      </c>
      <c r="CR42" s="433">
        <f t="shared" ca="1" si="304"/>
        <v>652</v>
      </c>
      <c r="CS42" s="433">
        <f t="shared" ca="1" si="304"/>
        <v>686</v>
      </c>
      <c r="CT42" s="433">
        <f t="shared" ca="1" si="304"/>
        <v>721</v>
      </c>
      <c r="CU42" s="144">
        <f t="shared" ca="1" si="305"/>
        <v>378</v>
      </c>
      <c r="CV42" s="144">
        <f t="shared" ca="1" si="305"/>
        <v>413</v>
      </c>
      <c r="CW42" s="144">
        <f t="shared" ca="1" si="305"/>
        <v>448</v>
      </c>
      <c r="CX42" s="19" t="str">
        <f t="shared" ca="1" si="363"/>
        <v>-</v>
      </c>
      <c r="CY42" s="12" t="b">
        <v>0</v>
      </c>
      <c r="CZ42" s="12" t="b">
        <v>0</v>
      </c>
      <c r="DA42" s="12" t="b">
        <v>0</v>
      </c>
      <c r="DB42" s="12" t="b">
        <v>0</v>
      </c>
      <c r="DC42" s="12" t="b">
        <v>0</v>
      </c>
      <c r="DD42" s="12">
        <v>3</v>
      </c>
      <c r="DE42" s="12">
        <v>3</v>
      </c>
      <c r="DF42" s="19">
        <f t="shared" ca="1" si="364"/>
        <v>0</v>
      </c>
      <c r="DG42" s="12">
        <v>1</v>
      </c>
      <c r="DH42" s="12">
        <v>-1</v>
      </c>
      <c r="DI42" s="19" t="str">
        <f t="shared" ca="1" si="365"/>
        <v>-</v>
      </c>
      <c r="DJ42" s="19" t="str">
        <f t="shared" ca="1" si="365"/>
        <v>-</v>
      </c>
      <c r="DK42" s="19" t="str">
        <f t="shared" ca="1" si="365"/>
        <v>-</v>
      </c>
      <c r="DL42" s="244">
        <f t="shared" ca="1" si="366"/>
        <v>0</v>
      </c>
      <c r="DM42" s="244">
        <f t="shared" si="366"/>
        <v>1</v>
      </c>
      <c r="DN42" s="244">
        <f t="shared" si="366"/>
        <v>-1</v>
      </c>
      <c r="DO42" s="19" t="str">
        <f t="shared" ca="1" si="310"/>
        <v>-</v>
      </c>
      <c r="DP42" s="19">
        <f t="shared" ca="1" si="310"/>
        <v>0</v>
      </c>
      <c r="DQ42" s="19">
        <f t="shared" ca="1" si="310"/>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7"/>
        <v>0</v>
      </c>
      <c r="EF42" s="19">
        <f t="shared" ca="1" si="311"/>
        <v>0</v>
      </c>
      <c r="EG42" s="19">
        <f t="shared" ca="1" si="311"/>
        <v>0</v>
      </c>
      <c r="EH42" s="19">
        <f t="shared" ca="1" si="311"/>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4"/>
        <v>0</v>
      </c>
      <c r="GR42" s="19">
        <f t="shared" ca="1" si="314"/>
        <v>0</v>
      </c>
      <c r="GS42" s="19">
        <f t="shared" ca="1" si="314"/>
        <v>0</v>
      </c>
      <c r="GT42" s="19">
        <f t="shared" ca="1" si="314"/>
        <v>0</v>
      </c>
      <c r="GU42" s="19">
        <f t="shared" ca="1" si="314"/>
        <v>0</v>
      </c>
      <c r="GV42" s="19">
        <f t="shared" ca="1" si="314"/>
        <v>0</v>
      </c>
      <c r="GW42" s="19">
        <f t="shared" ca="1" si="314"/>
        <v>0</v>
      </c>
      <c r="GX42" s="19">
        <f t="shared" ca="1" si="314"/>
        <v>0</v>
      </c>
      <c r="GY42" s="19">
        <f t="shared" ca="1" si="314"/>
        <v>0</v>
      </c>
      <c r="GZ42" s="19">
        <f t="shared" ca="1" si="314"/>
        <v>0</v>
      </c>
      <c r="HA42" s="19">
        <f t="shared" ca="1" si="314"/>
        <v>0</v>
      </c>
      <c r="HB42" s="19">
        <f t="shared" ca="1" si="314"/>
        <v>0</v>
      </c>
      <c r="HC42" s="19">
        <f t="shared" ca="1" si="314"/>
        <v>0</v>
      </c>
      <c r="HD42" s="19">
        <f t="shared" ca="1" si="314"/>
        <v>0</v>
      </c>
      <c r="HE42" s="19">
        <f t="shared" ca="1" si="314"/>
        <v>0</v>
      </c>
      <c r="HF42" s="19">
        <f t="shared" ca="1" si="314"/>
        <v>0</v>
      </c>
      <c r="HG42" s="19">
        <f t="shared" ca="1" si="314"/>
        <v>0</v>
      </c>
      <c r="HH42" s="19">
        <f t="shared" ca="1" si="314"/>
        <v>0</v>
      </c>
      <c r="HI42" s="19">
        <f t="shared" ca="1" si="314"/>
        <v>0</v>
      </c>
      <c r="HJ42" s="19">
        <f t="shared" ca="1" si="314"/>
        <v>0</v>
      </c>
      <c r="HK42" s="19">
        <f t="shared" ca="1" si="314"/>
        <v>0</v>
      </c>
      <c r="HL42" s="19">
        <f t="shared" ca="1" si="314"/>
        <v>0</v>
      </c>
      <c r="HM42" s="19">
        <f t="shared" ca="1" si="314"/>
        <v>0</v>
      </c>
      <c r="HN42" s="19">
        <f t="shared" ca="1" si="315"/>
        <v>0</v>
      </c>
      <c r="HO42" s="19">
        <f t="shared" ca="1" si="315"/>
        <v>0</v>
      </c>
      <c r="HP42" s="19">
        <f t="shared" ca="1" si="315"/>
        <v>0</v>
      </c>
      <c r="HQ42" s="19">
        <f t="shared" ca="1" si="316"/>
        <v>0</v>
      </c>
      <c r="HR42" s="19">
        <f t="shared" ca="1" si="316"/>
        <v>0</v>
      </c>
      <c r="HS42" s="19">
        <f t="shared" ca="1" si="316"/>
        <v>0</v>
      </c>
      <c r="HT42" s="19">
        <f t="shared" ca="1" si="316"/>
        <v>0</v>
      </c>
      <c r="HU42" s="19">
        <f t="shared" ca="1" si="316"/>
        <v>0</v>
      </c>
      <c r="HV42" s="19">
        <f t="shared" ca="1" si="316"/>
        <v>0</v>
      </c>
      <c r="HW42" s="19">
        <f t="shared" ca="1" si="316"/>
        <v>0</v>
      </c>
      <c r="HX42" s="19">
        <f t="shared" ca="1" si="316"/>
        <v>0</v>
      </c>
      <c r="HY42" s="19">
        <f t="shared" ca="1" si="316"/>
        <v>0</v>
      </c>
      <c r="HZ42" s="19">
        <f t="shared" ca="1" si="316"/>
        <v>0</v>
      </c>
      <c r="IA42" s="19">
        <f t="shared" ca="1" si="315"/>
        <v>0</v>
      </c>
      <c r="IB42" s="19">
        <f t="shared" ca="1" si="315"/>
        <v>0</v>
      </c>
      <c r="IC42" s="19">
        <f t="shared" ca="1" si="315"/>
        <v>0</v>
      </c>
      <c r="ID42" s="19">
        <f t="shared" ca="1" si="315"/>
        <v>0</v>
      </c>
      <c r="IE42" s="19">
        <f t="shared" ca="1" si="315"/>
        <v>0</v>
      </c>
      <c r="IF42" s="19">
        <f t="shared" ca="1" si="315"/>
        <v>0</v>
      </c>
      <c r="IG42" s="19">
        <f t="shared" ca="1" si="315"/>
        <v>0</v>
      </c>
      <c r="IH42" s="19">
        <f t="shared" ca="1" si="315"/>
        <v>0</v>
      </c>
      <c r="II42" s="19">
        <f t="shared" ca="1" si="315"/>
        <v>0</v>
      </c>
      <c r="IJ42" s="19">
        <f t="shared" ca="1" si="315"/>
        <v>0</v>
      </c>
      <c r="IK42" s="19">
        <f t="shared" ca="1" si="315"/>
        <v>0</v>
      </c>
      <c r="IL42" s="19">
        <f t="shared" ca="1" si="315"/>
        <v>0</v>
      </c>
      <c r="IM42" s="19">
        <f t="shared" ca="1" si="315"/>
        <v>0</v>
      </c>
      <c r="IN42" s="19">
        <f t="shared" ca="1" si="315"/>
        <v>0</v>
      </c>
      <c r="IO42" s="19">
        <f t="shared" ca="1" si="315"/>
        <v>0</v>
      </c>
      <c r="IP42" s="19">
        <f t="shared" ca="1" si="315"/>
        <v>0</v>
      </c>
      <c r="IQ42" s="19">
        <f t="shared" ca="1" si="315"/>
        <v>0</v>
      </c>
      <c r="IR42" s="19">
        <f t="shared" ca="1" si="315"/>
        <v>0</v>
      </c>
      <c r="IS42" s="19">
        <f t="shared" ca="1" si="315"/>
        <v>0</v>
      </c>
      <c r="IT42" s="19">
        <f t="shared" ca="1" si="315"/>
        <v>0</v>
      </c>
      <c r="IU42" s="19">
        <f t="shared" ca="1" si="315"/>
        <v>0</v>
      </c>
      <c r="IV42" s="19">
        <f t="shared" ca="1" si="315"/>
        <v>0</v>
      </c>
      <c r="IW42" s="19">
        <f t="shared" ca="1" si="315"/>
        <v>0</v>
      </c>
      <c r="IX42" s="19">
        <f t="shared" ca="1" si="315"/>
        <v>0</v>
      </c>
      <c r="IY42" s="19">
        <f t="shared" ca="1" si="315"/>
        <v>0</v>
      </c>
      <c r="IZ42" s="5">
        <f t="shared" ca="1" si="317"/>
        <v>67</v>
      </c>
      <c r="JA42" s="9"/>
      <c r="JB42" s="5">
        <f t="shared" ca="1" si="318"/>
        <v>1</v>
      </c>
      <c r="JC42" s="5" t="b">
        <f t="shared" ca="1" si="318"/>
        <v>0</v>
      </c>
      <c r="JD42" s="19">
        <f t="shared" ca="1" si="368"/>
        <v>0</v>
      </c>
      <c r="JE42" s="5">
        <f t="shared" ca="1" si="319"/>
        <v>0</v>
      </c>
      <c r="JF42" s="5">
        <f t="shared" ca="1" si="320"/>
        <v>1.2500000000000001E-2</v>
      </c>
      <c r="JG42" s="19">
        <f t="shared" ca="1" si="321"/>
        <v>0</v>
      </c>
      <c r="JH42" s="19">
        <f t="shared" ca="1" si="321"/>
        <v>0</v>
      </c>
      <c r="JI42" s="5">
        <f t="shared" ca="1" si="322"/>
        <v>60</v>
      </c>
      <c r="JJ42" s="19">
        <f t="shared" ca="1" si="368"/>
        <v>1</v>
      </c>
      <c r="JK42" s="19">
        <f t="shared" ca="1" si="368"/>
        <v>0</v>
      </c>
      <c r="JL42" s="19">
        <f t="shared" ca="1" si="368"/>
        <v>0</v>
      </c>
      <c r="JM42" s="19">
        <f t="shared" ca="1" si="368"/>
        <v>0</v>
      </c>
      <c r="JN42" s="19">
        <f t="shared" ca="1" si="368"/>
        <v>0</v>
      </c>
      <c r="JO42" s="19">
        <f t="shared" ca="1" si="368"/>
        <v>0</v>
      </c>
      <c r="JP42" s="19">
        <f t="shared" ca="1" si="368"/>
        <v>0</v>
      </c>
      <c r="JQ42" s="19">
        <f t="shared" ca="1" si="368"/>
        <v>0</v>
      </c>
      <c r="JR42" s="19">
        <f t="shared" ca="1" si="368"/>
        <v>0</v>
      </c>
      <c r="JS42" s="19">
        <f t="shared" ca="1" si="368"/>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3"/>
        <v>0</v>
      </c>
      <c r="KG42" s="5">
        <f t="shared" ca="1" si="323"/>
        <v>6.25E-2</v>
      </c>
      <c r="KH42" s="5">
        <f t="shared" ca="1" si="323"/>
        <v>6.25E-2</v>
      </c>
      <c r="KI42" s="5">
        <f t="shared" ca="1" si="323"/>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4"/>
        <v>1</v>
      </c>
      <c r="KS42" s="5" t="b">
        <f t="shared" ca="1" si="325"/>
        <v>0</v>
      </c>
      <c r="KT42" s="5" t="b">
        <f t="shared" ca="1" si="325"/>
        <v>0</v>
      </c>
      <c r="KU42" s="5" t="b">
        <f t="shared" ca="1" si="325"/>
        <v>1</v>
      </c>
      <c r="KV42" s="136">
        <f t="shared" ca="1" si="326"/>
        <v>2</v>
      </c>
      <c r="KW42" s="136">
        <f t="shared" ca="1" si="326"/>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2"/>
        <v>-</v>
      </c>
      <c r="LQ42" s="19" t="str">
        <f t="shared" ca="1" si="372"/>
        <v>-</v>
      </c>
      <c r="LR42" s="19" t="str">
        <f t="shared" ca="1" si="372"/>
        <v>-</v>
      </c>
      <c r="LS42" s="19" t="str">
        <f t="shared" ca="1" si="372"/>
        <v>-</v>
      </c>
      <c r="LT42" s="19" t="str">
        <f t="shared" ca="1" si="372"/>
        <v>-</v>
      </c>
      <c r="LU42" s="19" t="str">
        <f t="shared" ca="1" si="372"/>
        <v>-</v>
      </c>
      <c r="LV42" s="19" t="str">
        <f t="shared" ca="1" si="372"/>
        <v>-</v>
      </c>
      <c r="LW42" s="19" t="b">
        <f t="shared" ca="1" si="372"/>
        <v>0</v>
      </c>
      <c r="LX42" s="12" t="s">
        <v>34</v>
      </c>
      <c r="LY42" s="12" t="s">
        <v>34</v>
      </c>
      <c r="LZ42" s="19" t="b">
        <f t="shared" ca="1" si="372"/>
        <v>0</v>
      </c>
      <c r="MA42" s="19" t="str">
        <f t="shared" ca="1" si="372"/>
        <v>-</v>
      </c>
      <c r="MB42" s="5" t="str">
        <f t="shared" ca="1" si="328"/>
        <v>-</v>
      </c>
      <c r="MC42" s="5" t="str">
        <f t="shared" ca="1" si="328"/>
        <v>-</v>
      </c>
      <c r="MD42" s="5" t="str">
        <f t="shared" ca="1" si="328"/>
        <v>-</v>
      </c>
      <c r="ME42" s="5" t="str">
        <f t="shared" ca="1" si="328"/>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f t="shared" ca="1" si="392"/>
        <v>575</v>
      </c>
      <c r="MQ42" s="5">
        <f t="shared" ca="1" si="392"/>
        <v>240</v>
      </c>
      <c r="MR42" s="5">
        <f t="shared" ca="1" si="392"/>
        <v>364</v>
      </c>
      <c r="MS42" s="5">
        <f t="shared" ca="1" si="331"/>
        <v>0.5</v>
      </c>
      <c r="MT42" s="9"/>
      <c r="MU42" s="19">
        <f t="shared" ca="1" si="329"/>
        <v>70</v>
      </c>
      <c r="MV42" s="19">
        <f t="shared" ca="1" si="374"/>
        <v>50</v>
      </c>
      <c r="MW42" s="19">
        <f t="shared" ca="1" si="374"/>
        <v>75</v>
      </c>
      <c r="MX42" s="19">
        <f t="shared" ca="1" si="374"/>
        <v>50</v>
      </c>
      <c r="MY42" s="19">
        <f t="shared" ca="1" si="250"/>
        <v>1</v>
      </c>
      <c r="MZ42" s="5">
        <f t="shared" ca="1" si="332"/>
        <v>1</v>
      </c>
      <c r="NA42" s="19">
        <f t="shared" ca="1" si="333"/>
        <v>1</v>
      </c>
      <c r="NB42" s="9"/>
      <c r="NC42" s="19" t="b">
        <f t="shared" ca="1" si="374"/>
        <v>0</v>
      </c>
      <c r="ND42" s="19" t="b">
        <f t="shared" ca="1" si="374"/>
        <v>0</v>
      </c>
      <c r="NE42" s="19">
        <f t="shared" ca="1" si="374"/>
        <v>2</v>
      </c>
      <c r="NF42" s="19">
        <f t="shared" ca="1" si="374"/>
        <v>1</v>
      </c>
      <c r="NG42" s="19">
        <f t="shared" ca="1" si="374"/>
        <v>2</v>
      </c>
      <c r="NH42" s="19">
        <f t="shared" ca="1" si="374"/>
        <v>0</v>
      </c>
      <c r="NI42" s="19" t="str">
        <f t="shared" ca="1" si="374"/>
        <v>-</v>
      </c>
      <c r="NJ42" s="19" t="str">
        <f t="shared" ca="1" si="374"/>
        <v>-</v>
      </c>
      <c r="NK42" s="19" t="str">
        <f t="shared" ca="1" si="374"/>
        <v>-</v>
      </c>
      <c r="NL42" s="19" t="b">
        <f t="shared" ca="1" si="374"/>
        <v>1</v>
      </c>
      <c r="NM42" s="19">
        <f t="shared" ca="1" si="374"/>
        <v>636</v>
      </c>
      <c r="NN42" s="19" t="str">
        <f t="shared" ca="1" si="374"/>
        <v>-</v>
      </c>
      <c r="NO42" s="19">
        <f t="shared" ca="1" si="374"/>
        <v>1</v>
      </c>
      <c r="NP42" s="19">
        <f t="shared" ca="1" si="374"/>
        <v>1</v>
      </c>
      <c r="NQ42" s="19">
        <f t="shared" ca="1" si="374"/>
        <v>1</v>
      </c>
      <c r="NR42" s="19">
        <f t="shared" ca="1" si="374"/>
        <v>1</v>
      </c>
      <c r="NS42" s="19">
        <f t="shared" ca="1" si="374"/>
        <v>1</v>
      </c>
      <c r="NT42" s="19">
        <f t="shared" ca="1" si="374"/>
        <v>1</v>
      </c>
      <c r="NU42" s="19">
        <f t="shared" ca="1" si="374"/>
        <v>1</v>
      </c>
      <c r="NV42" s="19">
        <f t="shared" ca="1" si="374"/>
        <v>1</v>
      </c>
      <c r="NW42" s="19">
        <f t="shared" ca="1" si="374"/>
        <v>1</v>
      </c>
      <c r="NX42" s="9"/>
      <c r="NY42" s="12" t="str">
        <f t="shared" ca="1" si="335"/>
        <v>-</v>
      </c>
      <c r="NZ42" s="19" t="str">
        <f t="shared" ca="1" si="336"/>
        <v>-</v>
      </c>
      <c r="OA42" s="19" t="str">
        <f t="shared" ca="1" si="336"/>
        <v>-</v>
      </c>
      <c r="OB42" s="19" t="str">
        <f t="shared" ca="1" si="337"/>
        <v>-</v>
      </c>
      <c r="OC42" s="19" t="str">
        <f t="shared" ca="1" si="336"/>
        <v>-</v>
      </c>
      <c r="OD42" s="19" t="str">
        <f t="shared" ca="1" si="338"/>
        <v>-</v>
      </c>
      <c r="OE42" s="19" t="str">
        <f t="shared" ca="1" si="336"/>
        <v>-</v>
      </c>
      <c r="OF42" s="19" t="str">
        <f t="shared" ca="1" si="336"/>
        <v>-</v>
      </c>
      <c r="OG42" s="19" t="str">
        <f t="shared" ca="1" si="336"/>
        <v>-</v>
      </c>
      <c r="OH42" s="19" t="str">
        <f t="shared" ca="1" si="336"/>
        <v>-</v>
      </c>
      <c r="OI42" s="19" t="str">
        <f t="shared" ca="1" si="336"/>
        <v>-</v>
      </c>
      <c r="OJ42" s="19" t="str">
        <f t="shared" ca="1" si="336"/>
        <v>-</v>
      </c>
      <c r="OK42" s="19" t="str">
        <f t="shared" ca="1" si="336"/>
        <v>-</v>
      </c>
      <c r="OL42" s="19" t="str">
        <f t="shared" ca="1" si="336"/>
        <v>-</v>
      </c>
      <c r="OM42" s="19" t="str">
        <f t="shared" ca="1" si="336"/>
        <v>-</v>
      </c>
      <c r="ON42" s="19" t="str">
        <f t="shared" ca="1" si="336"/>
        <v>-</v>
      </c>
      <c r="OO42" s="19" t="str">
        <f t="shared" ca="1" si="336"/>
        <v>-</v>
      </c>
      <c r="OP42" s="19" t="str">
        <f t="shared" ca="1" si="336"/>
        <v>-</v>
      </c>
      <c r="OQ42" s="19" t="str">
        <f t="shared" ca="1" si="336"/>
        <v>-</v>
      </c>
      <c r="OR42" s="19" t="str">
        <f t="shared" ca="1" si="339"/>
        <v>-</v>
      </c>
      <c r="OS42" s="19" t="str">
        <f t="shared" ca="1" si="339"/>
        <v>-</v>
      </c>
      <c r="OT42" s="19" t="str">
        <f t="shared" ca="1" si="339"/>
        <v>-</v>
      </c>
      <c r="OU42" s="19" t="str">
        <f t="shared" ca="1" si="339"/>
        <v>-</v>
      </c>
      <c r="OV42" s="19" t="str">
        <f t="shared" ca="1" si="339"/>
        <v>-</v>
      </c>
      <c r="OW42" s="19" t="str">
        <f t="shared" ca="1" si="339"/>
        <v>-</v>
      </c>
      <c r="OX42" s="19" t="str">
        <f t="shared" ca="1" si="339"/>
        <v>-</v>
      </c>
      <c r="OY42" s="19" t="str">
        <f t="shared" ca="1" si="340"/>
        <v>-</v>
      </c>
      <c r="OZ42" s="19" t="str">
        <f t="shared" ca="1" si="340"/>
        <v>-</v>
      </c>
      <c r="PA42" s="19" t="str">
        <f t="shared" ca="1" si="340"/>
        <v>-</v>
      </c>
      <c r="PB42" s="19" t="str">
        <f t="shared" ca="1" si="340"/>
        <v>-</v>
      </c>
      <c r="PC42" s="19" t="str">
        <f t="shared" ca="1" si="340"/>
        <v>-</v>
      </c>
      <c r="PD42" s="19" t="str">
        <f t="shared" ca="1" si="340"/>
        <v>-</v>
      </c>
      <c r="PE42" s="19" t="str">
        <f t="shared" ca="1" si="340"/>
        <v>-</v>
      </c>
      <c r="PF42" s="19" t="str">
        <f t="shared" ca="1" si="340"/>
        <v>-</v>
      </c>
      <c r="PG42" s="19" t="str">
        <f t="shared" ca="1" si="340"/>
        <v>-</v>
      </c>
      <c r="PH42" s="19" t="str">
        <f t="shared" ca="1" si="340"/>
        <v>-</v>
      </c>
      <c r="PI42" s="19" t="str">
        <f t="shared" ca="1" si="339"/>
        <v>-</v>
      </c>
      <c r="PJ42" s="19" t="str">
        <f t="shared" ca="1" si="339"/>
        <v>-</v>
      </c>
      <c r="PK42" s="19" t="str">
        <f t="shared" ca="1" si="339"/>
        <v>-</v>
      </c>
      <c r="PL42" s="19" t="str">
        <f t="shared" ca="1" si="339"/>
        <v>-</v>
      </c>
      <c r="PM42" s="19" t="str">
        <f t="shared" ca="1" si="339"/>
        <v>-</v>
      </c>
      <c r="PN42" s="19" t="str">
        <f t="shared" ca="1" si="339"/>
        <v>-</v>
      </c>
      <c r="PO42" s="19" t="str">
        <f t="shared" ca="1" si="339"/>
        <v>-</v>
      </c>
      <c r="PP42" s="19" t="str">
        <f t="shared" ca="1" si="339"/>
        <v>-</v>
      </c>
      <c r="PQ42" s="19" t="str">
        <f t="shared" ca="1" si="339"/>
        <v>-</v>
      </c>
      <c r="PR42" s="19" t="str">
        <f t="shared" ca="1" si="341"/>
        <v>-</v>
      </c>
      <c r="PS42" s="19" t="str">
        <f t="shared" ca="1" si="341"/>
        <v>-</v>
      </c>
      <c r="PT42" s="19" t="str">
        <f t="shared" ca="1" si="341"/>
        <v>-</v>
      </c>
      <c r="PU42" s="19" t="str">
        <f t="shared" ca="1" si="341"/>
        <v>-</v>
      </c>
      <c r="PV42" s="19" t="str">
        <f t="shared" ca="1" si="341"/>
        <v>-</v>
      </c>
      <c r="PW42" s="19" t="str">
        <f t="shared" ca="1" si="341"/>
        <v>-</v>
      </c>
      <c r="PX42" s="19" t="str">
        <f t="shared" ca="1" si="341"/>
        <v>-</v>
      </c>
      <c r="PY42" s="19" t="str">
        <f t="shared" ca="1" si="341"/>
        <v>-</v>
      </c>
      <c r="PZ42" s="19" t="str">
        <f t="shared" ca="1" si="341"/>
        <v>-</v>
      </c>
      <c r="QA42" s="19" t="str">
        <f t="shared" ca="1" si="341"/>
        <v>-</v>
      </c>
      <c r="QB42" s="19" t="str">
        <f t="shared" ca="1" si="341"/>
        <v>-</v>
      </c>
      <c r="QC42" s="19" t="str">
        <f t="shared" ca="1" si="341"/>
        <v>-</v>
      </c>
      <c r="QD42" s="19" t="str">
        <f t="shared" ca="1" si="341"/>
        <v>-</v>
      </c>
      <c r="QE42" s="19" t="str">
        <f t="shared" ca="1" si="341"/>
        <v>-</v>
      </c>
      <c r="QF42" s="19" t="str">
        <f t="shared" ca="1" si="341"/>
        <v>-</v>
      </c>
      <c r="QG42" s="19" t="str">
        <f t="shared" ca="1" si="341"/>
        <v>-</v>
      </c>
      <c r="QH42" s="19" t="str">
        <f t="shared" ca="1" si="342"/>
        <v>-</v>
      </c>
      <c r="QI42" s="12" t="str">
        <f t="shared" ca="1" si="343"/>
        <v>-</v>
      </c>
      <c r="QJ42" s="19" t="str">
        <f t="shared" ca="1" si="342"/>
        <v>-</v>
      </c>
      <c r="QK42" s="19" t="str">
        <f t="shared" ca="1" si="342"/>
        <v>-</v>
      </c>
      <c r="QL42" s="19" t="str">
        <f t="shared" ca="1" si="342"/>
        <v>-</v>
      </c>
      <c r="QM42" s="19" t="str">
        <f t="shared" ca="1" si="381"/>
        <v>-</v>
      </c>
      <c r="QN42" s="19" t="str">
        <f t="shared" ca="1" si="381"/>
        <v>-</v>
      </c>
      <c r="QO42" s="19" t="str">
        <f t="shared" ca="1" si="381"/>
        <v>-</v>
      </c>
      <c r="QP42" s="19" t="str">
        <f t="shared" ca="1" si="381"/>
        <v>-</v>
      </c>
      <c r="QQ42" s="19" t="str">
        <f t="shared" ca="1" si="381"/>
        <v>-</v>
      </c>
      <c r="QR42" s="19" t="str">
        <f t="shared" ca="1" si="381"/>
        <v>-</v>
      </c>
      <c r="QS42" s="19" t="str">
        <f t="shared" ca="1" si="342"/>
        <v>-</v>
      </c>
      <c r="QT42" s="19" t="str">
        <f t="shared" ca="1" si="342"/>
        <v>-</v>
      </c>
      <c r="QU42" s="19" t="str">
        <f t="shared" ca="1" si="342"/>
        <v>-</v>
      </c>
      <c r="QV42" s="19" t="str">
        <f t="shared" ca="1" si="342"/>
        <v>-</v>
      </c>
      <c r="QW42" s="19" t="str">
        <f t="shared" ca="1" si="342"/>
        <v>-</v>
      </c>
      <c r="QX42" s="19" t="str">
        <f t="shared" ca="1" si="342"/>
        <v>-</v>
      </c>
      <c r="QY42" s="19" t="str">
        <f t="shared" ca="1" si="342"/>
        <v>-</v>
      </c>
      <c r="QZ42" s="19" t="str">
        <f t="shared" ca="1" si="342"/>
        <v>-</v>
      </c>
      <c r="RA42" s="19" t="str">
        <f t="shared" ca="1" si="342"/>
        <v>-</v>
      </c>
      <c r="RB42" s="19" t="str">
        <f t="shared" ca="1" si="342"/>
        <v>-</v>
      </c>
      <c r="RC42" s="19" t="str">
        <f t="shared" ca="1" si="342"/>
        <v>-</v>
      </c>
      <c r="RD42" s="19" t="str">
        <f t="shared" ca="1" si="344"/>
        <v>-</v>
      </c>
      <c r="RE42" s="19" t="str">
        <f t="shared" ca="1" si="344"/>
        <v>-</v>
      </c>
      <c r="RF42" s="19" t="str">
        <f t="shared" ca="1" si="344"/>
        <v>-</v>
      </c>
      <c r="RG42" s="19" t="str">
        <f t="shared" ca="1" si="344"/>
        <v>-</v>
      </c>
      <c r="RH42" s="19" t="str">
        <f t="shared" ca="1" si="344"/>
        <v>-</v>
      </c>
      <c r="RI42" s="19" t="str">
        <f t="shared" ca="1" si="344"/>
        <v>-</v>
      </c>
      <c r="RJ42" s="19" t="str">
        <f t="shared" ca="1" si="344"/>
        <v>-</v>
      </c>
      <c r="RK42" s="19" t="str">
        <f t="shared" ca="1" si="344"/>
        <v>-</v>
      </c>
      <c r="RL42" s="19" t="str">
        <f t="shared" ca="1" si="344"/>
        <v>-</v>
      </c>
      <c r="RM42" s="19" t="str">
        <f t="shared" ca="1" si="345"/>
        <v>-</v>
      </c>
      <c r="RN42" s="19" t="str">
        <f t="shared" ca="1" si="345"/>
        <v>-</v>
      </c>
      <c r="RO42" s="19" t="str">
        <f t="shared" ca="1" si="345"/>
        <v>-</v>
      </c>
      <c r="RP42" s="19" t="str">
        <f t="shared" ca="1" si="345"/>
        <v>-</v>
      </c>
      <c r="RQ42" s="19" t="str">
        <f t="shared" ca="1" si="345"/>
        <v>-</v>
      </c>
      <c r="RR42" s="19" t="str">
        <f t="shared" ca="1" si="345"/>
        <v>-</v>
      </c>
      <c r="RS42" s="19" t="str">
        <f t="shared" ca="1" si="344"/>
        <v>-</v>
      </c>
      <c r="RT42" s="19" t="str">
        <f t="shared" ca="1" si="344"/>
        <v>-</v>
      </c>
      <c r="RU42" s="19" t="str">
        <f t="shared" ca="1" si="344"/>
        <v>-</v>
      </c>
      <c r="RV42" s="19" t="str">
        <f t="shared" ca="1" si="344"/>
        <v>-</v>
      </c>
      <c r="RW42" s="19" t="str">
        <f t="shared" ca="1" si="344"/>
        <v>-</v>
      </c>
      <c r="RX42" s="19" t="str">
        <f t="shared" ca="1" si="344"/>
        <v>-</v>
      </c>
      <c r="RY42" s="19" t="str">
        <f t="shared" ca="1" si="344"/>
        <v>-</v>
      </c>
      <c r="RZ42" s="19" t="str">
        <f t="shared" ca="1" si="346"/>
        <v>-</v>
      </c>
      <c r="SA42" s="19" t="str">
        <f t="shared" ca="1" si="346"/>
        <v>-</v>
      </c>
      <c r="SB42" s="19" t="str">
        <f t="shared" ca="1" si="346"/>
        <v>-</v>
      </c>
      <c r="SC42" s="19" t="str">
        <f t="shared" ca="1" si="346"/>
        <v>-</v>
      </c>
      <c r="SD42" s="19" t="str">
        <f t="shared" ca="1" si="346"/>
        <v>-</v>
      </c>
      <c r="SE42" s="19" t="str">
        <f t="shared" ca="1" si="346"/>
        <v>-</v>
      </c>
      <c r="SF42" s="19" t="str">
        <f t="shared" ca="1" si="346"/>
        <v>-</v>
      </c>
      <c r="SG42" s="19" t="str">
        <f t="shared" ca="1" si="346"/>
        <v>-</v>
      </c>
      <c r="SH42" s="19" t="str">
        <f t="shared" ca="1" si="346"/>
        <v>-</v>
      </c>
      <c r="SI42" s="19" t="str">
        <f t="shared" ca="1" si="346"/>
        <v>-</v>
      </c>
      <c r="SJ42" s="19" t="str">
        <f t="shared" ca="1" si="346"/>
        <v>-</v>
      </c>
      <c r="SK42" s="19" t="str">
        <f t="shared" ca="1" si="346"/>
        <v>-</v>
      </c>
      <c r="SL42" s="19" t="str">
        <f t="shared" ca="1" si="346"/>
        <v>-</v>
      </c>
      <c r="SM42" s="19" t="str">
        <f t="shared" ca="1" si="347"/>
        <v>-</v>
      </c>
      <c r="SN42" s="19" t="str">
        <f t="shared" ca="1" si="347"/>
        <v>-</v>
      </c>
      <c r="SO42" s="19" t="str">
        <f t="shared" ca="1" si="347"/>
        <v>-</v>
      </c>
      <c r="SP42" s="19" t="str">
        <f t="shared" ca="1" si="347"/>
        <v>-</v>
      </c>
      <c r="SQ42" s="19" t="str">
        <f t="shared" ca="1" si="347"/>
        <v>-</v>
      </c>
      <c r="SR42" s="19" t="str">
        <f t="shared" ca="1" si="347"/>
        <v>-</v>
      </c>
      <c r="SS42" s="12" t="b">
        <f t="shared" ca="1" si="348"/>
        <v>1</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2"/>
        <v>-</v>
      </c>
      <c r="US42" s="19" t="str">
        <f t="shared" ca="1" si="375"/>
        <v>-</v>
      </c>
      <c r="UT42" s="19" t="str">
        <f t="shared" ca="1" si="375"/>
        <v>-</v>
      </c>
      <c r="UU42" s="19" t="str">
        <f t="shared" ca="1" si="375"/>
        <v>-</v>
      </c>
      <c r="UV42" s="19" t="str">
        <f t="shared" ca="1" si="375"/>
        <v>-</v>
      </c>
      <c r="UW42" s="19" t="str">
        <f t="shared" ca="1" si="349"/>
        <v>-</v>
      </c>
      <c r="UX42" s="19" t="str">
        <f t="shared" ca="1" si="349"/>
        <v>-</v>
      </c>
      <c r="UY42" s="19" t="str">
        <f t="shared" ca="1" si="349"/>
        <v>-</v>
      </c>
      <c r="UZ42" s="19" t="str">
        <f t="shared" ca="1" si="349"/>
        <v>-</v>
      </c>
      <c r="VA42" s="19" t="str">
        <f t="shared" ca="1" si="349"/>
        <v>-</v>
      </c>
      <c r="VB42" s="19" t="str">
        <f t="shared" ca="1" si="349"/>
        <v>-</v>
      </c>
      <c r="VC42" s="19">
        <f t="shared" ca="1" si="376"/>
        <v>0</v>
      </c>
      <c r="VD42" s="23">
        <v>0</v>
      </c>
    </row>
    <row r="43" spans="1:576"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0.781</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14"/>
      <c r="NW43" s="14"/>
      <c r="NX43" s="9"/>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23">
        <v>0</v>
      </c>
    </row>
    <row r="44" spans="1:576">
      <c r="A44" s="21">
        <f>ROW(A44)-5</f>
        <v>39</v>
      </c>
      <c r="B44" s="21"/>
      <c r="D44" s="14"/>
      <c r="E44" t="b">
        <v>0</v>
      </c>
      <c r="G44" s="29" t="s">
        <v>999</v>
      </c>
      <c r="N44">
        <v>1</v>
      </c>
      <c r="O44">
        <v>1</v>
      </c>
      <c r="U44">
        <v>1</v>
      </c>
      <c r="V44">
        <v>1</v>
      </c>
      <c r="W44">
        <v>1</v>
      </c>
      <c r="X44">
        <v>1</v>
      </c>
      <c r="Y44" s="211"/>
      <c r="Z44" s="211"/>
      <c r="AA44" s="211"/>
      <c r="AB44" s="211"/>
      <c r="AC44">
        <v>0</v>
      </c>
      <c r="AD44" s="211"/>
      <c r="AE44" s="211">
        <v>81</v>
      </c>
      <c r="AF44" s="211">
        <v>81</v>
      </c>
      <c r="AG44" s="211">
        <v>81</v>
      </c>
      <c r="AH44" s="211">
        <v>1</v>
      </c>
      <c r="AI44" s="211">
        <v>1</v>
      </c>
      <c r="AJ44" s="211">
        <v>1</v>
      </c>
      <c r="AK44" s="211">
        <v>1</v>
      </c>
      <c r="AS44" s="553" t="s">
        <v>1897</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504"/>
      <c r="NW44" s="504"/>
      <c r="NX44" s="9"/>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504"/>
      <c r="VC44" s="504"/>
      <c r="VD44" s="23">
        <v>0</v>
      </c>
    </row>
    <row r="45" spans="1:576" outlineLevel="1">
      <c r="A45" s="21">
        <f>ROW(A45)-5</f>
        <v>40</v>
      </c>
      <c r="B45" s="21"/>
      <c r="D45" s="14"/>
      <c r="E45" t="b">
        <v>0</v>
      </c>
      <c r="G45" s="29" t="s">
        <v>1000</v>
      </c>
      <c r="N45">
        <v>4</v>
      </c>
      <c r="O45">
        <v>3</v>
      </c>
      <c r="U45">
        <v>1</v>
      </c>
      <c r="V45">
        <v>1</v>
      </c>
      <c r="W45">
        <v>1</v>
      </c>
      <c r="X45">
        <v>4</v>
      </c>
      <c r="Y45" s="211"/>
      <c r="Z45" s="211"/>
      <c r="AA45" s="211"/>
      <c r="AB45" s="211"/>
      <c r="AC45">
        <v>0</v>
      </c>
      <c r="AD45" s="211"/>
      <c r="AE45" s="211">
        <f>AE44+26</f>
        <v>107</v>
      </c>
      <c r="AF45" s="211">
        <f>AF44+26</f>
        <v>107</v>
      </c>
      <c r="AG45" s="211">
        <f>AG44+26</f>
        <v>107</v>
      </c>
      <c r="AH45" s="211">
        <v>3</v>
      </c>
      <c r="AI45" s="211">
        <v>5</v>
      </c>
      <c r="AJ45" s="211">
        <v>5</v>
      </c>
      <c r="AK45" s="211">
        <v>5</v>
      </c>
      <c r="AS45" s="227" t="str">
        <f t="array" ref="AS45">PRODUCT($O45:$AB45-$O44:$AB44+1)&amp;" "&amp;AS44&amp;" - specific pointers"</f>
        <v>12 Feed supply Optimisation SE - specific pointers</v>
      </c>
      <c r="AT45" s="9" t="str">
        <f ca="1">IF(COUNTIF(AS$5:AS45,AS45)=1,"-","Dup")</f>
        <v>-</v>
      </c>
      <c r="AU45" s="9"/>
      <c r="AV45" s="14"/>
      <c r="AW45" s="14"/>
      <c r="AX45" s="14"/>
      <c r="AY45" s="14"/>
      <c r="AZ45" s="14"/>
      <c r="BA45" s="14"/>
      <c r="BB45" s="14"/>
      <c r="BC45" s="14"/>
      <c r="BD45" s="9"/>
      <c r="BE45" s="14"/>
      <c r="BF45" s="14"/>
      <c r="BG45" s="14"/>
      <c r="BH45" s="14"/>
      <c r="BI45" s="14"/>
      <c r="BJ45" s="14"/>
      <c r="BK45" s="14"/>
      <c r="BL45" s="9"/>
      <c r="BM45" s="14"/>
      <c r="BN45" s="14"/>
      <c r="BO45" s="14"/>
      <c r="BP45" s="14"/>
      <c r="BQ45" s="14"/>
      <c r="BR45" s="14"/>
      <c r="BS45" s="14"/>
      <c r="BT45" s="14"/>
      <c r="BU45" s="14"/>
      <c r="BV45" s="14"/>
      <c r="BW45" s="14"/>
      <c r="BX45" s="9"/>
      <c r="BY45" s="14"/>
      <c r="BZ45" s="14"/>
      <c r="CA45" s="14"/>
      <c r="CB45" s="14"/>
      <c r="CC45" s="14"/>
      <c r="CD45" s="14"/>
      <c r="CE45" s="14"/>
      <c r="CF45" s="14"/>
      <c r="CG45" s="14"/>
      <c r="CH45" s="14"/>
      <c r="CI45" s="9"/>
      <c r="CJ45" s="14"/>
      <c r="CK45" s="14"/>
      <c r="CL45" s="14"/>
      <c r="CM45" s="14"/>
      <c r="CN45" s="14"/>
      <c r="CO45" s="146"/>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9"/>
      <c r="DS45" s="14"/>
      <c r="DT45" s="14"/>
      <c r="DU45" s="14"/>
      <c r="DV45" s="14"/>
      <c r="DW45" s="14"/>
      <c r="DX45" s="14"/>
      <c r="DY45" s="14"/>
      <c r="DZ45" s="14"/>
      <c r="EA45" s="14"/>
      <c r="EB45" s="14"/>
      <c r="EC45" s="14"/>
      <c r="ED45" s="14"/>
      <c r="EE45" s="313"/>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c r="FP45" s="14"/>
      <c r="FQ45" s="14"/>
      <c r="FR45" s="14"/>
      <c r="FS45" s="14"/>
      <c r="FT45" s="14"/>
      <c r="FU45" s="14"/>
      <c r="FV45" s="14"/>
      <c r="FW45" s="14"/>
      <c r="FX45" s="14"/>
      <c r="FY45" s="14"/>
      <c r="FZ45" s="14"/>
      <c r="GA45" s="14"/>
      <c r="GB45" s="14"/>
      <c r="GC45" s="14"/>
      <c r="GD45" s="14"/>
      <c r="GE45" s="14"/>
      <c r="GF45" s="14"/>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9"/>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9"/>
      <c r="KR45" s="14"/>
      <c r="KS45" s="14"/>
      <c r="KT45" s="14"/>
      <c r="KU45" s="14"/>
      <c r="KV45" s="14"/>
      <c r="KW45" s="14"/>
      <c r="KX45" s="14"/>
      <c r="KY45" s="14"/>
      <c r="KZ45" s="14"/>
      <c r="LA45" s="14"/>
      <c r="LB45" s="14"/>
      <c r="LC45" s="14"/>
      <c r="LD45" s="14"/>
      <c r="LE45" s="14"/>
      <c r="LF45" s="14"/>
      <c r="LG45" s="14"/>
      <c r="LH45" s="14"/>
      <c r="LI45" s="14"/>
      <c r="LJ45" s="14"/>
      <c r="LK45" s="14"/>
      <c r="LL45" s="14"/>
      <c r="LM45" s="14"/>
      <c r="LN45" s="14"/>
      <c r="LO45" s="14"/>
      <c r="LP45" s="14"/>
      <c r="LQ45" s="14"/>
      <c r="LR45" s="14"/>
      <c r="LS45" s="14"/>
      <c r="LT45" s="14"/>
      <c r="LU45" s="14"/>
      <c r="LV45" s="14"/>
      <c r="LW45" s="14"/>
      <c r="LX45" s="14"/>
      <c r="LY45" s="14"/>
      <c r="LZ45" s="14"/>
      <c r="MA45" s="14"/>
      <c r="MB45" s="14"/>
      <c r="MC45" s="14"/>
      <c r="MD45" s="14"/>
      <c r="ME45" s="14"/>
      <c r="MF45" s="14"/>
      <c r="MG45" s="14"/>
      <c r="MH45" s="14"/>
      <c r="MI45" s="14"/>
      <c r="MJ45" s="14"/>
      <c r="MK45" s="14"/>
      <c r="ML45" s="14"/>
      <c r="MM45" s="14"/>
      <c r="MN45" s="14"/>
      <c r="MO45" s="14"/>
      <c r="MP45" s="14"/>
      <c r="MQ45" s="14"/>
      <c r="MR45" s="14"/>
      <c r="MS45" s="14"/>
      <c r="MT45" s="9"/>
      <c r="MU45" s="14"/>
      <c r="MV45" s="14"/>
      <c r="MW45" s="14"/>
      <c r="MX45" s="14"/>
      <c r="MY45" s="14"/>
      <c r="MZ45" s="14"/>
      <c r="NA45" s="14"/>
      <c r="NB45" s="9"/>
      <c r="NC45" s="14"/>
      <c r="ND45" s="14"/>
      <c r="NE45" s="14"/>
      <c r="NF45" s="14"/>
      <c r="NG45" s="14"/>
      <c r="NH45" s="14"/>
      <c r="NI45" s="14"/>
      <c r="NJ45" s="14"/>
      <c r="NK45" s="14"/>
      <c r="NL45" s="14"/>
      <c r="NM45" s="14"/>
      <c r="NN45" s="14"/>
      <c r="NO45" s="14"/>
      <c r="NP45" s="14"/>
      <c r="NQ45" s="14"/>
      <c r="NR45" s="14"/>
      <c r="NS45" s="14"/>
      <c r="NT45" s="14"/>
      <c r="NU45" s="14"/>
      <c r="NV45" s="14"/>
      <c r="NW45" s="14"/>
      <c r="NX45" s="9"/>
      <c r="NY45" s="14"/>
      <c r="NZ45" s="14"/>
      <c r="OA45" s="14"/>
      <c r="OB45" s="14"/>
      <c r="OC45" s="14"/>
      <c r="OD45" s="14"/>
      <c r="OE45" s="14"/>
      <c r="OF45" s="14"/>
      <c r="OG45" s="14"/>
      <c r="OH45" s="14"/>
      <c r="OI45" s="14"/>
      <c r="OJ45" s="14"/>
      <c r="OK45" s="14"/>
      <c r="OL45" s="14"/>
      <c r="OM45" s="14"/>
      <c r="ON45" s="14"/>
      <c r="OO45" s="14"/>
      <c r="OP45" s="14"/>
      <c r="OQ45" s="14"/>
      <c r="OR45" s="14"/>
      <c r="OS45" s="14"/>
      <c r="OT45" s="14"/>
      <c r="OU45" s="14"/>
      <c r="OV45" s="14"/>
      <c r="OW45" s="14"/>
      <c r="OX45" s="14"/>
      <c r="OY45" s="14"/>
      <c r="OZ45" s="14"/>
      <c r="PA45" s="14"/>
      <c r="PB45" s="14"/>
      <c r="PC45" s="14"/>
      <c r="PD45" s="14"/>
      <c r="PE45" s="14"/>
      <c r="PF45" s="14"/>
      <c r="PG45" s="14"/>
      <c r="PH45" s="14"/>
      <c r="PI45" s="14"/>
      <c r="PJ45" s="14"/>
      <c r="PK45" s="14"/>
      <c r="PL45" s="14"/>
      <c r="PM45" s="14"/>
      <c r="PN45" s="14"/>
      <c r="PO45" s="14"/>
      <c r="PP45" s="14"/>
      <c r="PQ45" s="14"/>
      <c r="PR45" s="14"/>
      <c r="PS45" s="14"/>
      <c r="PT45" s="14"/>
      <c r="PU45" s="14"/>
      <c r="PV45" s="14"/>
      <c r="PW45" s="14"/>
      <c r="PX45" s="14"/>
      <c r="PY45" s="14"/>
      <c r="PZ45" s="14"/>
      <c r="QA45" s="14"/>
      <c r="QB45" s="14"/>
      <c r="QC45" s="14"/>
      <c r="QD45" s="14"/>
      <c r="QE45" s="14"/>
      <c r="QF45" s="14"/>
      <c r="QG45" s="14"/>
      <c r="QH45" s="14"/>
      <c r="QI45" s="14"/>
      <c r="QJ45" s="14"/>
      <c r="QK45" s="14"/>
      <c r="QL45" s="14"/>
      <c r="QM45" s="14"/>
      <c r="QN45" s="14"/>
      <c r="QO45" s="14"/>
      <c r="QP45" s="14"/>
      <c r="QQ45" s="14"/>
      <c r="QR45" s="14"/>
      <c r="QS45" s="14"/>
      <c r="QT45" s="14"/>
      <c r="QU45" s="14"/>
      <c r="QV45" s="14"/>
      <c r="QW45" s="14"/>
      <c r="QX45" s="14"/>
      <c r="QY45" s="14"/>
      <c r="QZ45" s="14"/>
      <c r="RA45" s="14"/>
      <c r="RB45" s="14"/>
      <c r="RC45" s="14"/>
      <c r="RD45" s="14"/>
      <c r="RE45" s="14"/>
      <c r="RF45" s="14"/>
      <c r="RG45" s="14"/>
      <c r="RH45" s="14"/>
      <c r="RI45" s="14"/>
      <c r="RJ45" s="14"/>
      <c r="RK45" s="14"/>
      <c r="RL45" s="14"/>
      <c r="RM45" s="14"/>
      <c r="RN45" s="14"/>
      <c r="RO45" s="14"/>
      <c r="RP45" s="14"/>
      <c r="RQ45" s="14"/>
      <c r="RR45" s="14"/>
      <c r="RS45" s="14"/>
      <c r="RT45" s="14"/>
      <c r="RU45" s="14"/>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23">
        <v>0</v>
      </c>
    </row>
    <row r="46" spans="1:576" outlineLevel="1">
      <c r="A46" s="21">
        <f t="shared" si="93"/>
        <v>41</v>
      </c>
      <c r="B46" s="26">
        <f>$A$23</f>
        <v>18</v>
      </c>
      <c r="C46">
        <v>203</v>
      </c>
      <c r="D46" s="19" t="str">
        <f t="shared" ref="D46:D50" ca="1" si="394">OFFSET(D$5,$B46,0)</f>
        <v>SNSW</v>
      </c>
      <c r="E46" t="b">
        <v>1</v>
      </c>
      <c r="F46" t="b">
        <v>0</v>
      </c>
      <c r="G46" s="351" t="b">
        <v>0</v>
      </c>
      <c r="H46" s="26">
        <v>0</v>
      </c>
      <c r="I46" s="316">
        <v>1</v>
      </c>
      <c r="J46" s="316">
        <v>1</v>
      </c>
      <c r="K46" s="26" t="str">
        <f>""</f>
        <v/>
      </c>
      <c r="L46" s="316">
        <v>3</v>
      </c>
      <c r="M46" s="26">
        <f>d.Region</f>
        <v>2</v>
      </c>
      <c r="N46" s="26">
        <v>2</v>
      </c>
      <c r="O46" s="316">
        <v>3</v>
      </c>
      <c r="P46" s="316">
        <v>2</v>
      </c>
      <c r="Q46" s="26">
        <v>0</v>
      </c>
      <c r="R46" s="26">
        <v>0</v>
      </c>
      <c r="S46" s="26">
        <v>0</v>
      </c>
      <c r="T46" s="26">
        <v>0</v>
      </c>
      <c r="U46" s="26">
        <v>1</v>
      </c>
      <c r="V46" s="21">
        <v>1</v>
      </c>
      <c r="W46" s="21">
        <v>1</v>
      </c>
      <c r="X46" s="26">
        <v>1</v>
      </c>
      <c r="Y46" s="21"/>
      <c r="Z46" s="21"/>
      <c r="AA46" s="21"/>
      <c r="AB46" s="21"/>
      <c r="AC46" s="21">
        <v>1</v>
      </c>
      <c r="AD46" s="21"/>
      <c r="AE46" s="21">
        <v>0</v>
      </c>
      <c r="AF46" s="21">
        <v>0</v>
      </c>
      <c r="AG46" s="21">
        <v>0</v>
      </c>
      <c r="AH46" s="21">
        <v>0</v>
      </c>
      <c r="AI46" s="21">
        <v>0</v>
      </c>
      <c r="AJ46" s="21">
        <v>0</v>
      </c>
      <c r="AK46" s="21">
        <v>0</v>
      </c>
      <c r="AL46" s="136">
        <f t="shared" ref="AL46:AL50" si="395">INDEX(i.StdELMan,($M46-1)*12+($N46-1)*3+$O46,AL$16)</f>
        <v>2</v>
      </c>
      <c r="AM46" s="136">
        <f>INDEX(CHOOSE($O46,DataAutumn!i.AdultDrys,DataWinter!i.AdultDrys,DataSpring!i.AdultDrys),1,$N46)</f>
        <v>3</v>
      </c>
      <c r="AN46" s="5">
        <f t="shared" ref="AN46:AO50" si="396">INDEX(i.FlkStrctr,$N46,AN$15)</f>
        <v>2</v>
      </c>
      <c r="AO46" s="5">
        <f t="shared" si="396"/>
        <v>0</v>
      </c>
      <c r="AP46" s="5">
        <f t="shared" ref="AP46:AP50" si="397">INDEX(i.StdELMan,($M46-1)*12+($N46-1)*3+$O46,AP$15)</f>
        <v>1</v>
      </c>
      <c r="AQ46">
        <f t="shared" ref="AQ46:AQ50" si="398">IFERROR(MOD($CM46,100),0)</f>
        <v>0</v>
      </c>
      <c r="AS46" s="229" t="str">
        <f ca="1">"00000 FeedSupplySE  "
&amp; $D46           &amp; IF($JB46=0," FWM","")&amp;IF($JB46=1," MWM","")&amp;IF($JB46=5," Mat","")&amp;IF($JC46=TRUE,"&amp;BBT","    ")          &amp; " Day"&amp;INDEX(i.DOY,$O46,1)
&amp; " Scan"&amp;$P46&amp;"-"&amp;$Q46&amp;$R46&amp;$S46&amp;$T46        &amp; " RR"&amp;TEXT($JV46*100,"000p;-00p;000p;@")
&amp; " WP"&amp;TEXT($MY46*100,"000p")           &amp; " MP"&amp;TEXT($MZ46*100,"000p")           &amp; " GP"&amp;TEXT($NA46*100,"000p")
&amp; " T_" &amp; IF(AND($CJ46,$CL46),"TRUE ")        &amp; " (F"&amp;3+COUNTIF($CY46:$DB46,TRUE)&amp;3&amp;"N"&amp;$DD46&amp;$DE46&amp;")"</f>
        <v>00000 FeedSupplySE  SNSW MWM     Day204 Scan2-0000 RR000p WP100p MP100p GP100p T_FALSE (F33N11)</v>
      </c>
      <c r="AT46" s="9" t="str">
        <f ca="1">IF(COUNTIF(AS$5:AS46,AS46)=1,"-","Dup")</f>
        <v>-</v>
      </c>
      <c r="AU46" s="9"/>
      <c r="AV46" s="12" t="b">
        <v>0</v>
      </c>
      <c r="AW46" s="12" t="b">
        <v>0</v>
      </c>
      <c r="AX46" s="12" t="b">
        <v>0</v>
      </c>
      <c r="AY46" s="12" t="b">
        <v>0</v>
      </c>
      <c r="AZ46" s="12" t="b">
        <v>0</v>
      </c>
      <c r="BA46" s="12" t="b">
        <v>0</v>
      </c>
      <c r="BB46" s="12" t="b">
        <v>0</v>
      </c>
      <c r="BC46" s="12" t="b">
        <v>0</v>
      </c>
      <c r="BD46" s="9"/>
      <c r="BE46" s="5" t="b">
        <f t="shared" ref="BE46:BJ50" si="399">INDEX(i.model_structure,$I46,BE$15)</f>
        <v>1</v>
      </c>
      <c r="BF46" s="5" t="str">
        <f t="shared" si="399"/>
        <v>-</v>
      </c>
      <c r="BG46" s="5" t="str">
        <f t="shared" si="399"/>
        <v>-</v>
      </c>
      <c r="BH46" s="5" t="str">
        <f t="shared" si="399"/>
        <v>-</v>
      </c>
      <c r="BI46" s="5" t="b">
        <f t="shared" si="399"/>
        <v>1</v>
      </c>
      <c r="BJ46" s="136">
        <f t="shared" si="399"/>
        <v>0</v>
      </c>
      <c r="BK46" s="466" t="b">
        <v>1</v>
      </c>
      <c r="BL46" s="9"/>
      <c r="BM46" s="5" t="str">
        <f t="shared" ref="BM46:BM50" ca="1" si="400">IF($N46&lt;&gt;4,OFFSET(BM$5,$B46,0),1)</f>
        <v>-</v>
      </c>
      <c r="BN46" s="19" t="str">
        <f t="shared" ref="BN46:BP50" ca="1" si="401">OFFSET(BN$5,$B46,0)</f>
        <v>-</v>
      </c>
      <c r="BO46" s="19" t="str">
        <f t="shared" ca="1" si="401"/>
        <v>-</v>
      </c>
      <c r="BP46" s="19" t="str">
        <f t="shared" ca="1" si="401"/>
        <v>-</v>
      </c>
      <c r="BQ46" s="5" t="str">
        <f t="shared" ref="BQ46:BQ50" ca="1" si="402">IF($N46&lt;&gt;4,OFFSET(BQ$5,$B46,0),1)</f>
        <v>-</v>
      </c>
      <c r="BR46" s="19" t="str">
        <f t="shared" ref="BR46:BR50" ca="1" si="403">OFFSET(BR$5,$B46,0)</f>
        <v>-</v>
      </c>
      <c r="BS46" s="5" t="str">
        <f t="shared" ref="BS46:BS50" ca="1" si="404">IF($N46&lt;&gt;4,OFFSET(BS$5,$B46,0),1)</f>
        <v>-</v>
      </c>
      <c r="BT46" s="19" t="str">
        <f t="shared" ref="BT46:BV50" ca="1" si="405">OFFSET(BT$5,$B46,0)</f>
        <v>-</v>
      </c>
      <c r="BU46" s="19" t="str">
        <f t="shared" ca="1" si="405"/>
        <v>-</v>
      </c>
      <c r="BV46" s="19" t="str">
        <f t="shared" ca="1" si="405"/>
        <v>-</v>
      </c>
      <c r="BW46" s="5" t="str">
        <f t="shared" ref="BW46:BW50" ca="1" si="406">IF($N46&lt;&gt;4,OFFSET(BW$5,$B46,0),1)</f>
        <v>-</v>
      </c>
      <c r="BX46" s="9"/>
      <c r="BY46" s="19" t="str">
        <f t="shared" ref="BY46:CH50" ca="1" si="407">OFFSET(BY$5,$B46,0)</f>
        <v>-</v>
      </c>
      <c r="BZ46" s="19" t="str">
        <f t="shared" ca="1" si="407"/>
        <v>-</v>
      </c>
      <c r="CA46" s="19" t="str">
        <f t="shared" ca="1" si="407"/>
        <v>-</v>
      </c>
      <c r="CB46" s="19" t="str">
        <f t="shared" ca="1" si="407"/>
        <v>-</v>
      </c>
      <c r="CC46" s="19" t="str">
        <f t="shared" ca="1" si="407"/>
        <v>-</v>
      </c>
      <c r="CD46" s="19" t="str">
        <f t="shared" ca="1" si="407"/>
        <v>-</v>
      </c>
      <c r="CE46" s="19" t="str">
        <f t="shared" ca="1" si="407"/>
        <v>-</v>
      </c>
      <c r="CF46" s="19" t="str">
        <f t="shared" ca="1" si="407"/>
        <v>-</v>
      </c>
      <c r="CG46" s="19" t="str">
        <f t="shared" ca="1" si="407"/>
        <v>-</v>
      </c>
      <c r="CH46" s="19" t="str">
        <f t="shared" ca="1" si="407"/>
        <v>-</v>
      </c>
      <c r="CI46" s="9"/>
      <c r="CJ46" s="136" t="b">
        <f>$CL46</f>
        <v>0</v>
      </c>
      <c r="CK46" s="12" t="b">
        <v>0</v>
      </c>
      <c r="CL46" s="12" t="b">
        <v>0</v>
      </c>
      <c r="CM46" s="12">
        <f>VALUE($M46&amp;$N46&amp;$O46&amp;$X46&amp;$P46&amp;$Q46&amp;$R46&amp;$S46&amp;$T46)</f>
        <v>223120000</v>
      </c>
      <c r="CN46" s="136" t="b">
        <f>NOT(CL46)</f>
        <v>1</v>
      </c>
      <c r="CO46" s="12" t="s">
        <v>34</v>
      </c>
      <c r="CP46" s="12" t="b">
        <v>1</v>
      </c>
      <c r="CQ46" s="538">
        <f>VALUE($M46&amp;$N46&amp;$O46&amp;$X46&amp;$P46&amp;$Q46&amp;$R46&amp;$S46&amp;$T46&amp;"01")</f>
        <v>22312000001</v>
      </c>
      <c r="CR46" s="433">
        <f t="shared" ref="CR46:CT50" si="408">INDEX(i.UserPeriod0,$AP46,CR$15)</f>
        <v>652</v>
      </c>
      <c r="CS46" s="433">
        <f t="shared" si="408"/>
        <v>686</v>
      </c>
      <c r="CT46" s="433">
        <f t="shared" si="408"/>
        <v>721</v>
      </c>
      <c r="CU46" s="144">
        <f t="shared" ref="CU46:CW50" si="409">7*INDEX(i.end_joining,1,CU$15+($AP46-1)*3)</f>
        <v>378</v>
      </c>
      <c r="CV46" s="144">
        <f t="shared" si="409"/>
        <v>413</v>
      </c>
      <c r="CW46" s="144">
        <f t="shared" si="409"/>
        <v>448</v>
      </c>
      <c r="CX46" s="19" t="str">
        <f t="shared" ref="CX46:DC50" ca="1" si="410">OFFSET(CX$5,$B46,0)</f>
        <v>-</v>
      </c>
      <c r="CY46" s="19" t="str">
        <f t="shared" ca="1" si="410"/>
        <v>-</v>
      </c>
      <c r="CZ46" s="19" t="str">
        <f t="shared" ca="1" si="410"/>
        <v>-</v>
      </c>
      <c r="DA46" s="19" t="str">
        <f t="shared" ca="1" si="410"/>
        <v>-</v>
      </c>
      <c r="DB46" s="19" t="str">
        <f t="shared" ca="1" si="410"/>
        <v>-</v>
      </c>
      <c r="DC46" s="19" t="str">
        <f t="shared" ca="1" si="410"/>
        <v>-</v>
      </c>
      <c r="DD46" s="12">
        <v>1</v>
      </c>
      <c r="DE46" s="12">
        <v>1</v>
      </c>
      <c r="DF46" s="12">
        <v>0</v>
      </c>
      <c r="DG46" s="19" t="str">
        <f t="shared" ref="DG46:DK50" ca="1" si="411">OFFSET(DG$5,$B46,0)</f>
        <v>-</v>
      </c>
      <c r="DH46" s="19" t="str">
        <f t="shared" ca="1" si="411"/>
        <v>-</v>
      </c>
      <c r="DI46" s="19" t="str">
        <f t="shared" ca="1" si="411"/>
        <v>-</v>
      </c>
      <c r="DJ46" s="19" t="str">
        <f t="shared" ca="1" si="411"/>
        <v>-</v>
      </c>
      <c r="DK46" s="19" t="str">
        <f t="shared" ca="1" si="411"/>
        <v>-</v>
      </c>
      <c r="DL46" s="244">
        <f t="shared" ref="DL46:DL50" si="412">DF46</f>
        <v>0</v>
      </c>
      <c r="DM46" s="244" t="str">
        <f ca="1">DG46</f>
        <v>-</v>
      </c>
      <c r="DN46" s="244" t="str">
        <f t="shared" ref="DN46:DN50" ca="1" si="413">DH46</f>
        <v>-</v>
      </c>
      <c r="DO46" s="19" t="str">
        <f t="shared" ref="DO46:DQ50" ca="1" si="414">OFFSET(DO$5,$B46,0)</f>
        <v>-</v>
      </c>
      <c r="DP46" s="19">
        <f t="shared" ca="1" si="414"/>
        <v>0</v>
      </c>
      <c r="DQ46" s="19">
        <f t="shared" ca="1" si="414"/>
        <v>0</v>
      </c>
      <c r="DR46" s="9"/>
      <c r="DS46" s="19">
        <f t="shared" ref="DS46:EH51" ca="1" si="415">OFFSET(DS$5,$B46,0)</f>
        <v>0</v>
      </c>
      <c r="DT46" s="19">
        <f t="shared" ca="1" si="415"/>
        <v>0</v>
      </c>
      <c r="DU46" s="19">
        <f t="shared" ca="1" si="415"/>
        <v>0</v>
      </c>
      <c r="DV46" s="19">
        <f t="shared" ca="1" si="415"/>
        <v>0</v>
      </c>
      <c r="DW46" s="19">
        <f t="shared" ca="1" si="415"/>
        <v>0</v>
      </c>
      <c r="DX46" s="19">
        <f t="shared" ca="1" si="415"/>
        <v>0</v>
      </c>
      <c r="DY46" s="19">
        <f t="shared" ca="1" si="415"/>
        <v>0</v>
      </c>
      <c r="DZ46" s="19">
        <f t="shared" ca="1" si="415"/>
        <v>0</v>
      </c>
      <c r="EA46" s="19">
        <f t="shared" ca="1" si="415"/>
        <v>0</v>
      </c>
      <c r="EB46" s="19">
        <f t="shared" ca="1" si="415"/>
        <v>0</v>
      </c>
      <c r="EC46" s="19">
        <f t="shared" ca="1" si="415"/>
        <v>0</v>
      </c>
      <c r="ED46" s="19">
        <f t="shared" ca="1" si="415"/>
        <v>0</v>
      </c>
      <c r="EE46" s="19">
        <f t="shared" ca="1" si="415"/>
        <v>0</v>
      </c>
      <c r="EF46" s="19">
        <f t="shared" ca="1" si="415"/>
        <v>0</v>
      </c>
      <c r="EG46" s="19">
        <f t="shared" ca="1" si="415"/>
        <v>0</v>
      </c>
      <c r="EH46" s="19">
        <f t="shared" ca="1" si="415"/>
        <v>0</v>
      </c>
      <c r="EI46" s="19">
        <f t="shared" ref="EI46:FE50" ca="1" si="416">OFFSET(EI$5,$B46,0)</f>
        <v>0</v>
      </c>
      <c r="EJ46" s="19">
        <f t="shared" ca="1" si="416"/>
        <v>0</v>
      </c>
      <c r="EK46" s="19">
        <f t="shared" ca="1" si="416"/>
        <v>0</v>
      </c>
      <c r="EL46" s="19">
        <f t="shared" ca="1" si="416"/>
        <v>0</v>
      </c>
      <c r="EM46" s="19">
        <f t="shared" ca="1" si="416"/>
        <v>0</v>
      </c>
      <c r="EN46" s="19">
        <f t="shared" ca="1" si="416"/>
        <v>0</v>
      </c>
      <c r="EO46" s="19">
        <f t="shared" ca="1" si="416"/>
        <v>0</v>
      </c>
      <c r="EP46" s="19">
        <f t="shared" ca="1" si="416"/>
        <v>0</v>
      </c>
      <c r="EQ46" s="19">
        <f t="shared" ca="1" si="416"/>
        <v>0</v>
      </c>
      <c r="ER46" s="19">
        <f t="shared" ca="1" si="416"/>
        <v>0</v>
      </c>
      <c r="ES46" s="19">
        <f t="shared" ca="1" si="416"/>
        <v>0</v>
      </c>
      <c r="ET46" s="19">
        <f t="shared" ca="1" si="416"/>
        <v>0</v>
      </c>
      <c r="EU46" s="19">
        <f t="shared" ca="1" si="416"/>
        <v>0</v>
      </c>
      <c r="EV46" s="19">
        <f t="shared" ca="1" si="416"/>
        <v>0</v>
      </c>
      <c r="EW46" s="19">
        <f t="shared" ca="1" si="416"/>
        <v>0</v>
      </c>
      <c r="EX46" s="19">
        <f t="shared" ca="1" si="416"/>
        <v>0</v>
      </c>
      <c r="EY46" s="19">
        <f t="shared" ca="1" si="416"/>
        <v>0</v>
      </c>
      <c r="EZ46" s="19">
        <f t="shared" ca="1" si="416"/>
        <v>0</v>
      </c>
      <c r="FA46" s="19">
        <f t="shared" ca="1" si="416"/>
        <v>0</v>
      </c>
      <c r="FB46" s="19">
        <f t="shared" ca="1" si="416"/>
        <v>0</v>
      </c>
      <c r="FC46" s="19">
        <f t="shared" ca="1" si="416"/>
        <v>0</v>
      </c>
      <c r="FD46" s="19">
        <f t="shared" ca="1" si="416"/>
        <v>0</v>
      </c>
      <c r="FE46" s="19">
        <f t="shared" ca="1" si="416"/>
        <v>0</v>
      </c>
      <c r="FF46" s="19">
        <f t="shared" ref="FF46:HM50" ca="1" si="417">OFFSET(FF$5,$B46,0)</f>
        <v>0</v>
      </c>
      <c r="FG46" s="19">
        <f t="shared" ca="1" si="417"/>
        <v>0</v>
      </c>
      <c r="FH46" s="19">
        <f t="shared" ca="1" si="417"/>
        <v>0</v>
      </c>
      <c r="FI46" s="19">
        <f t="shared" ca="1" si="417"/>
        <v>0</v>
      </c>
      <c r="FJ46" s="19">
        <f t="shared" ca="1" si="417"/>
        <v>0</v>
      </c>
      <c r="FK46" s="19">
        <f t="shared" ca="1" si="417"/>
        <v>0</v>
      </c>
      <c r="FL46" s="19">
        <f t="shared" ca="1" si="417"/>
        <v>0</v>
      </c>
      <c r="FM46" s="19">
        <f t="shared" ca="1" si="417"/>
        <v>0</v>
      </c>
      <c r="FN46" s="19">
        <f t="shared" ca="1" si="417"/>
        <v>0</v>
      </c>
      <c r="FO46" s="19">
        <f t="shared" ca="1" si="417"/>
        <v>0</v>
      </c>
      <c r="FP46" s="19">
        <f t="shared" ca="1" si="417"/>
        <v>0</v>
      </c>
      <c r="FQ46" s="19">
        <f t="shared" ca="1" si="417"/>
        <v>0</v>
      </c>
      <c r="FR46" s="19">
        <f t="shared" ca="1" si="417"/>
        <v>0</v>
      </c>
      <c r="FS46" s="19">
        <f t="shared" ca="1" si="417"/>
        <v>0</v>
      </c>
      <c r="FT46" s="19">
        <f t="shared" ca="1" si="417"/>
        <v>0</v>
      </c>
      <c r="FU46" s="19">
        <f t="shared" ca="1" si="417"/>
        <v>0</v>
      </c>
      <c r="FV46" s="19">
        <f t="shared" ca="1" si="417"/>
        <v>0</v>
      </c>
      <c r="FW46" s="19">
        <f t="shared" ca="1" si="417"/>
        <v>0</v>
      </c>
      <c r="FX46" s="19">
        <f t="shared" ca="1" si="417"/>
        <v>0</v>
      </c>
      <c r="FY46" s="19">
        <f t="shared" ca="1" si="417"/>
        <v>0</v>
      </c>
      <c r="FZ46" s="19">
        <f t="shared" ca="1" si="417"/>
        <v>0</v>
      </c>
      <c r="GA46" s="19">
        <f t="shared" ca="1" si="417"/>
        <v>0</v>
      </c>
      <c r="GB46" s="19">
        <f t="shared" ca="1" si="417"/>
        <v>0</v>
      </c>
      <c r="GC46" s="19">
        <f t="shared" ca="1" si="417"/>
        <v>0</v>
      </c>
      <c r="GD46" s="19">
        <f t="shared" ca="1" si="417"/>
        <v>0</v>
      </c>
      <c r="GE46" s="19">
        <f t="shared" ca="1" si="417"/>
        <v>0</v>
      </c>
      <c r="GF46" s="19">
        <f t="shared" ca="1" si="417"/>
        <v>0</v>
      </c>
      <c r="GG46" s="19">
        <f t="shared" ca="1" si="417"/>
        <v>0</v>
      </c>
      <c r="GH46" s="19">
        <f t="shared" ca="1" si="417"/>
        <v>0</v>
      </c>
      <c r="GI46" s="19">
        <f t="shared" ca="1" si="417"/>
        <v>0</v>
      </c>
      <c r="GJ46" s="19">
        <f t="shared" ca="1" si="417"/>
        <v>0</v>
      </c>
      <c r="GK46" s="19">
        <f t="shared" ca="1" si="417"/>
        <v>0</v>
      </c>
      <c r="GL46" s="19">
        <f t="shared" ca="1" si="417"/>
        <v>0</v>
      </c>
      <c r="GM46" s="19">
        <f t="shared" ca="1" si="417"/>
        <v>0</v>
      </c>
      <c r="GN46" s="19">
        <f t="shared" ca="1" si="417"/>
        <v>0</v>
      </c>
      <c r="GO46" s="19">
        <f t="shared" ca="1" si="417"/>
        <v>0</v>
      </c>
      <c r="GP46" s="19">
        <f t="shared" ca="1" si="417"/>
        <v>0</v>
      </c>
      <c r="GQ46" s="19">
        <f t="shared" ca="1" si="417"/>
        <v>0</v>
      </c>
      <c r="GR46" s="19">
        <f t="shared" ca="1" si="417"/>
        <v>0</v>
      </c>
      <c r="GS46" s="19">
        <f t="shared" ca="1" si="417"/>
        <v>0</v>
      </c>
      <c r="GT46" s="19">
        <f t="shared" ca="1" si="417"/>
        <v>0</v>
      </c>
      <c r="GU46" s="19">
        <f t="shared" ca="1" si="417"/>
        <v>0</v>
      </c>
      <c r="GV46" s="19">
        <f t="shared" ca="1" si="417"/>
        <v>0</v>
      </c>
      <c r="GW46" s="19">
        <f t="shared" ca="1" si="417"/>
        <v>0</v>
      </c>
      <c r="GX46" s="19">
        <f t="shared" ca="1" si="417"/>
        <v>0</v>
      </c>
      <c r="GY46" s="19">
        <f t="shared" ca="1" si="417"/>
        <v>0</v>
      </c>
      <c r="GZ46" s="19">
        <f t="shared" ca="1" si="417"/>
        <v>0</v>
      </c>
      <c r="HA46" s="19">
        <f t="shared" ca="1" si="417"/>
        <v>0</v>
      </c>
      <c r="HB46" s="19">
        <f t="shared" ca="1" si="417"/>
        <v>0</v>
      </c>
      <c r="HC46" s="19">
        <f t="shared" ca="1" si="417"/>
        <v>0</v>
      </c>
      <c r="HD46" s="19">
        <f t="shared" ca="1" si="417"/>
        <v>0</v>
      </c>
      <c r="HE46" s="19">
        <f t="shared" ca="1" si="417"/>
        <v>0</v>
      </c>
      <c r="HF46" s="19">
        <f t="shared" ca="1" si="417"/>
        <v>0</v>
      </c>
      <c r="HG46" s="19">
        <f t="shared" ca="1" si="417"/>
        <v>0</v>
      </c>
      <c r="HH46" s="19">
        <f t="shared" ca="1" si="417"/>
        <v>0</v>
      </c>
      <c r="HI46" s="19">
        <f t="shared" ca="1" si="417"/>
        <v>0</v>
      </c>
      <c r="HJ46" s="19">
        <f t="shared" ca="1" si="417"/>
        <v>0</v>
      </c>
      <c r="HK46" s="19">
        <f t="shared" ca="1" si="417"/>
        <v>0</v>
      </c>
      <c r="HL46" s="19">
        <f t="shared" ca="1" si="417"/>
        <v>0</v>
      </c>
      <c r="HM46" s="19">
        <f t="shared" ca="1" si="417"/>
        <v>0</v>
      </c>
      <c r="HN46" s="19">
        <f t="shared" ref="HN46:IY50" ca="1" si="418">OFFSET(HN$5,$B46,0)</f>
        <v>0</v>
      </c>
      <c r="HO46" s="19">
        <f t="shared" ca="1" si="418"/>
        <v>0</v>
      </c>
      <c r="HP46" s="19">
        <f t="shared" ca="1" si="418"/>
        <v>0</v>
      </c>
      <c r="HQ46" s="19">
        <f t="shared" ca="1" si="418"/>
        <v>0</v>
      </c>
      <c r="HR46" s="19">
        <f t="shared" ca="1" si="418"/>
        <v>0</v>
      </c>
      <c r="HS46" s="19">
        <f t="shared" ca="1" si="418"/>
        <v>0</v>
      </c>
      <c r="HT46" s="19">
        <f t="shared" ca="1" si="418"/>
        <v>0</v>
      </c>
      <c r="HU46" s="19">
        <f t="shared" ca="1" si="418"/>
        <v>0</v>
      </c>
      <c r="HV46" s="19">
        <f t="shared" ca="1" si="418"/>
        <v>0</v>
      </c>
      <c r="HW46" s="19">
        <f t="shared" ca="1" si="418"/>
        <v>0</v>
      </c>
      <c r="HX46" s="19">
        <f t="shared" ca="1" si="418"/>
        <v>0</v>
      </c>
      <c r="HY46" s="19">
        <f t="shared" ca="1" si="418"/>
        <v>0</v>
      </c>
      <c r="HZ46" s="19">
        <f t="shared" ca="1" si="418"/>
        <v>0</v>
      </c>
      <c r="IA46" s="19">
        <f t="shared" ca="1" si="418"/>
        <v>0</v>
      </c>
      <c r="IB46" s="19">
        <f t="shared" ca="1" si="418"/>
        <v>0</v>
      </c>
      <c r="IC46" s="19">
        <f t="shared" ca="1" si="418"/>
        <v>0</v>
      </c>
      <c r="ID46" s="19">
        <f t="shared" ca="1" si="418"/>
        <v>0</v>
      </c>
      <c r="IE46" s="19">
        <f t="shared" ca="1" si="418"/>
        <v>0</v>
      </c>
      <c r="IF46" s="19">
        <f t="shared" ca="1" si="418"/>
        <v>0</v>
      </c>
      <c r="IG46" s="19">
        <f t="shared" ca="1" si="418"/>
        <v>0</v>
      </c>
      <c r="IH46" s="19">
        <f t="shared" ca="1" si="418"/>
        <v>0</v>
      </c>
      <c r="II46" s="19">
        <f t="shared" ca="1" si="418"/>
        <v>0</v>
      </c>
      <c r="IJ46" s="19">
        <f t="shared" ca="1" si="418"/>
        <v>0</v>
      </c>
      <c r="IK46" s="19">
        <f t="shared" ca="1" si="418"/>
        <v>0</v>
      </c>
      <c r="IL46" s="19">
        <f t="shared" ca="1" si="418"/>
        <v>0</v>
      </c>
      <c r="IM46" s="19">
        <f t="shared" ca="1" si="418"/>
        <v>0</v>
      </c>
      <c r="IN46" s="19">
        <f t="shared" ca="1" si="418"/>
        <v>0</v>
      </c>
      <c r="IO46" s="19">
        <f t="shared" ca="1" si="418"/>
        <v>0</v>
      </c>
      <c r="IP46" s="19">
        <f t="shared" ca="1" si="418"/>
        <v>0</v>
      </c>
      <c r="IQ46" s="19">
        <f t="shared" ca="1" si="418"/>
        <v>0</v>
      </c>
      <c r="IR46" s="19">
        <f t="shared" ca="1" si="418"/>
        <v>0</v>
      </c>
      <c r="IS46" s="19">
        <f t="shared" ca="1" si="418"/>
        <v>0</v>
      </c>
      <c r="IT46" s="19">
        <f t="shared" ca="1" si="418"/>
        <v>0</v>
      </c>
      <c r="IU46" s="19">
        <f t="shared" ca="1" si="418"/>
        <v>0</v>
      </c>
      <c r="IV46" s="19">
        <f t="shared" ca="1" si="418"/>
        <v>0</v>
      </c>
      <c r="IW46" s="19">
        <f t="shared" ca="1" si="418"/>
        <v>0</v>
      </c>
      <c r="IX46" s="19">
        <f t="shared" ca="1" si="418"/>
        <v>0</v>
      </c>
      <c r="IY46" s="19">
        <f t="shared" ca="1" si="418"/>
        <v>0</v>
      </c>
      <c r="IZ46" s="5">
        <f t="shared" ref="IZ46:IZ50" si="419">INDEX(i.TOL,$O46,IZ$15)</f>
        <v>67</v>
      </c>
      <c r="JA46" s="9"/>
      <c r="JB46" s="5">
        <f t="shared" ref="JB46:JC50" si="420">INDEX(i.FlkStrctr,$N46,JB$15)</f>
        <v>1</v>
      </c>
      <c r="JC46" s="5" t="b">
        <f t="shared" si="420"/>
        <v>0</v>
      </c>
      <c r="JD46" s="19">
        <f t="shared" ref="JD46:KP51" ca="1" si="421">OFFSET(JD$5,$B46,0)</f>
        <v>0</v>
      </c>
      <c r="JE46" s="5">
        <f t="shared" ref="JE46:JE50" si="422">INDEX(i.RR_scenario,$U46,$N46)</f>
        <v>0</v>
      </c>
      <c r="JF46" s="5">
        <f t="shared" ref="JF46:JF50" si="423">INDEX(i.dryman,($AM46-1)*4+$AL46,JF$15)</f>
        <v>1.2500000000000001E-2</v>
      </c>
      <c r="JG46" s="19">
        <f t="shared" ref="JG46:JH50" ca="1" si="424">OFFSET(JG$5,$B46,0)</f>
        <v>0</v>
      </c>
      <c r="JH46" s="19">
        <f t="shared" ca="1" si="424"/>
        <v>0</v>
      </c>
      <c r="JI46" s="5">
        <f t="shared" ref="JI46:JI50" si="425">INDEX(i.FlkStrctr,$N46,JI$15)</f>
        <v>60</v>
      </c>
      <c r="JJ46" s="19">
        <f t="shared" ca="1" si="421"/>
        <v>1</v>
      </c>
      <c r="JK46" s="19">
        <f t="shared" ca="1" si="421"/>
        <v>0</v>
      </c>
      <c r="JL46" s="19">
        <f t="shared" ca="1" si="421"/>
        <v>0</v>
      </c>
      <c r="JM46" s="19">
        <f t="shared" ca="1" si="421"/>
        <v>0</v>
      </c>
      <c r="JN46" s="19">
        <f t="shared" ca="1" si="421"/>
        <v>0</v>
      </c>
      <c r="JO46" s="19">
        <f t="shared" ca="1" si="421"/>
        <v>0</v>
      </c>
      <c r="JP46" s="19">
        <f t="shared" ca="1" si="421"/>
        <v>0</v>
      </c>
      <c r="JQ46" s="19">
        <f t="shared" ca="1" si="421"/>
        <v>0</v>
      </c>
      <c r="JR46" s="19">
        <f t="shared" ca="1" si="421"/>
        <v>0</v>
      </c>
      <c r="JS46" s="19">
        <f t="shared" ca="1" si="421"/>
        <v>0</v>
      </c>
      <c r="JT46" s="19">
        <f t="shared" ca="1" si="421"/>
        <v>0</v>
      </c>
      <c r="JU46" s="19">
        <f t="shared" ca="1" si="421"/>
        <v>0</v>
      </c>
      <c r="JV46" s="19">
        <f t="shared" ca="1" si="421"/>
        <v>0</v>
      </c>
      <c r="JW46" s="19">
        <f t="shared" ca="1" si="421"/>
        <v>0</v>
      </c>
      <c r="JX46" s="19">
        <f t="shared" ca="1" si="421"/>
        <v>0</v>
      </c>
      <c r="JY46" s="19">
        <f t="shared" ca="1" si="421"/>
        <v>0</v>
      </c>
      <c r="JZ46" s="19">
        <f t="shared" ca="1" si="421"/>
        <v>0</v>
      </c>
      <c r="KA46" s="19">
        <f t="shared" ca="1" si="421"/>
        <v>0</v>
      </c>
      <c r="KB46" s="19">
        <f t="shared" ca="1" si="421"/>
        <v>0</v>
      </c>
      <c r="KC46" s="19">
        <f t="shared" ca="1" si="421"/>
        <v>0</v>
      </c>
      <c r="KD46" s="19">
        <f t="shared" ca="1" si="421"/>
        <v>0</v>
      </c>
      <c r="KE46" s="19">
        <f t="shared" ca="1" si="421"/>
        <v>0</v>
      </c>
      <c r="KF46" s="5">
        <f t="shared" ref="KF46:KI50" si="426">INDEX(i.dryman,($AM46-1)*4+$AL46,KF$16)</f>
        <v>0</v>
      </c>
      <c r="KG46" s="5">
        <f t="shared" si="426"/>
        <v>6.25E-2</v>
      </c>
      <c r="KH46" s="5">
        <f t="shared" si="426"/>
        <v>6.25E-2</v>
      </c>
      <c r="KI46" s="5">
        <f t="shared" si="426"/>
        <v>6.25E-2</v>
      </c>
      <c r="KJ46" s="19">
        <f t="shared" ref="KJ46:KJ51" ca="1" si="427">OFFSET(KJ$5,$B46,0)</f>
        <v>0</v>
      </c>
      <c r="KK46" s="19">
        <f t="shared" ca="1" si="421"/>
        <v>0</v>
      </c>
      <c r="KL46" s="19">
        <f t="shared" ca="1" si="421"/>
        <v>0</v>
      </c>
      <c r="KM46" s="19">
        <f t="shared" ca="1" si="421"/>
        <v>0</v>
      </c>
      <c r="KN46" s="19">
        <f t="shared" ca="1" si="421"/>
        <v>1</v>
      </c>
      <c r="KO46" s="19">
        <f t="shared" ca="1" si="421"/>
        <v>0</v>
      </c>
      <c r="KP46" s="19">
        <f t="shared" ca="1" si="421"/>
        <v>1</v>
      </c>
      <c r="KQ46" s="9"/>
      <c r="KR46" s="5" t="b">
        <f t="shared" ref="KR46:KR50" ca="1" si="428">IF($L46&lt;&gt;0,INDEX(i.cropgraze_inc,$L46,KR$15),OFFSET(KR$5,$B46,0))</f>
        <v>1</v>
      </c>
      <c r="KS46" s="5" t="b">
        <f t="shared" ref="KS46:KU50" si="429">($O46=KS$19)</f>
        <v>0</v>
      </c>
      <c r="KT46" s="5" t="b">
        <f t="shared" si="429"/>
        <v>0</v>
      </c>
      <c r="KU46" s="5" t="b">
        <f t="shared" si="429"/>
        <v>1</v>
      </c>
      <c r="KV46" s="136">
        <f t="shared" ref="KV46:KW50" si="430">$P46</f>
        <v>2</v>
      </c>
      <c r="KW46" s="136">
        <f t="shared" si="430"/>
        <v>2</v>
      </c>
      <c r="KX46" s="12" t="s">
        <v>34</v>
      </c>
      <c r="KY46" s="12" t="s">
        <v>34</v>
      </c>
      <c r="KZ46" s="12" t="s">
        <v>34</v>
      </c>
      <c r="LA46" s="12" t="s">
        <v>34</v>
      </c>
      <c r="LB46" s="12">
        <v>1</v>
      </c>
      <c r="LC46" s="12">
        <v>0.66</v>
      </c>
      <c r="LD46" s="237" t="s">
        <v>34</v>
      </c>
      <c r="LE46" s="5" t="str" cm="1">
        <f t="array" ref="LE46">IF(OR(LF46:LM46&lt;&gt;"-"),TRUE,"-")</f>
        <v>-</v>
      </c>
      <c r="LF46" s="575" t="s">
        <v>34</v>
      </c>
      <c r="LG46" s="575" t="s">
        <v>34</v>
      </c>
      <c r="LH46" s="575" t="s">
        <v>34</v>
      </c>
      <c r="LI46" s="575" t="s">
        <v>34</v>
      </c>
      <c r="LJ46" s="575" t="s">
        <v>34</v>
      </c>
      <c r="LK46" s="575" t="s">
        <v>34</v>
      </c>
      <c r="LL46" s="575" t="s">
        <v>34</v>
      </c>
      <c r="LM46" s="575" t="s">
        <v>34</v>
      </c>
      <c r="LN46" s="576" t="str">
        <f t="array" ref="LN46">IF(OR(LO46:LU46&lt;&gt;"-"),TRUE,"-")</f>
        <v>-</v>
      </c>
      <c r="LO46" s="5" t="str">
        <f t="array" ref="LO46">IF(OR(LP46:LV46&lt;&gt;"-"),TRUE,"-")</f>
        <v>-</v>
      </c>
      <c r="LP46" s="12" t="s">
        <v>34</v>
      </c>
      <c r="LQ46" s="12" t="s">
        <v>34</v>
      </c>
      <c r="LR46" s="12" t="s">
        <v>34</v>
      </c>
      <c r="LS46" s="12" t="s">
        <v>34</v>
      </c>
      <c r="LT46" s="12" t="s">
        <v>34</v>
      </c>
      <c r="LU46" s="12" t="s">
        <v>34</v>
      </c>
      <c r="LV46" s="12" t="s">
        <v>34</v>
      </c>
      <c r="LW46" s="575" t="b">
        <v>0</v>
      </c>
      <c r="LX46" s="136">
        <f t="shared" ref="LX46:LX49" si="431">IF($AP46=6,0,$LY46)</f>
        <v>2</v>
      </c>
      <c r="LY46" s="12">
        <v>2</v>
      </c>
      <c r="LZ46" s="12" t="b">
        <v>0</v>
      </c>
      <c r="MA46" s="12" t="s">
        <v>34</v>
      </c>
      <c r="MB46" s="5" t="str">
        <f t="shared" ref="MB46:ME50" si="432">INDEX(i.FlkStrctr,$N46,MB$15)</f>
        <v>-</v>
      </c>
      <c r="MC46" s="5" t="str">
        <f t="shared" si="432"/>
        <v>-</v>
      </c>
      <c r="MD46" s="5" t="str">
        <f t="shared" si="432"/>
        <v>-</v>
      </c>
      <c r="ME46" s="5" t="str">
        <f t="shared" si="432"/>
        <v>-</v>
      </c>
      <c r="MF46" s="12" t="b">
        <v>0</v>
      </c>
      <c r="MG46" s="237" t="s">
        <v>34</v>
      </c>
      <c r="MH46" s="237" t="s">
        <v>34</v>
      </c>
      <c r="MI46" s="12" t="b">
        <v>1</v>
      </c>
      <c r="MJ46" s="19">
        <f t="shared" ref="MJ46:MX50" ca="1" si="433">OFFSET(MJ$5,$B46,0)</f>
        <v>0.5</v>
      </c>
      <c r="MK46" s="19">
        <f t="shared" ca="1" si="433"/>
        <v>0.5</v>
      </c>
      <c r="ML46" s="12">
        <v>0.99</v>
      </c>
      <c r="MM46" s="5">
        <f t="shared" ref="MM46:MR50" si="434">INDEX(i.FlkStrctr,$N46,MM$15)</f>
        <v>0</v>
      </c>
      <c r="MN46" s="5">
        <f t="shared" si="434"/>
        <v>500</v>
      </c>
      <c r="MO46" s="5">
        <f t="shared" si="434"/>
        <v>500</v>
      </c>
      <c r="MP46" s="5">
        <f t="shared" si="434"/>
        <v>575</v>
      </c>
      <c r="MQ46" s="5">
        <f t="shared" si="434"/>
        <v>240</v>
      </c>
      <c r="MR46" s="5">
        <f t="shared" si="434"/>
        <v>364</v>
      </c>
      <c r="MS46" s="5">
        <f t="shared" ref="MS46:MS50" si="435">INDEX(i.conservation,$AC46+1,$O46)</f>
        <v>0.5</v>
      </c>
      <c r="MT46" s="9"/>
      <c r="MU46" s="19">
        <f t="shared" ref="MU46:VO51" ca="1" si="436">OFFSET(MU$5,$B46,0)</f>
        <v>70</v>
      </c>
      <c r="MV46" s="19">
        <f t="shared" ca="1" si="436"/>
        <v>50</v>
      </c>
      <c r="MW46" s="19">
        <f t="shared" ca="1" si="436"/>
        <v>75</v>
      </c>
      <c r="MX46" s="19">
        <f t="shared" ca="1" si="436"/>
        <v>50</v>
      </c>
      <c r="MY46" s="19">
        <f t="shared" ca="1" si="436"/>
        <v>1</v>
      </c>
      <c r="MZ46" s="5">
        <f t="shared" ref="MZ46:MZ50" si="437">INDEX(i.MeatPrices,$X46,MZ$15)</f>
        <v>1</v>
      </c>
      <c r="NA46" s="19">
        <f t="shared" ref="NA46:NA50" ca="1" si="438">OFFSET(NA$5,$B46,0)</f>
        <v>1</v>
      </c>
      <c r="NB46" s="9"/>
      <c r="NC46" s="19" t="b">
        <f t="shared" ref="NC46:NN51" ca="1" si="439">OFFSET(NC$5,$B46,0)</f>
        <v>0</v>
      </c>
      <c r="ND46" s="19" t="b">
        <f t="shared" ca="1" si="439"/>
        <v>0</v>
      </c>
      <c r="NE46" s="19">
        <f t="shared" ca="1" si="439"/>
        <v>2</v>
      </c>
      <c r="NF46" s="19">
        <f t="shared" ca="1" si="439"/>
        <v>1</v>
      </c>
      <c r="NG46" s="19">
        <f t="shared" ca="1" si="439"/>
        <v>2</v>
      </c>
      <c r="NH46" s="19">
        <f t="shared" ca="1" si="439"/>
        <v>0</v>
      </c>
      <c r="NI46" s="19" t="str">
        <f t="shared" ca="1" si="439"/>
        <v>-</v>
      </c>
      <c r="NJ46" s="19" t="str">
        <f t="shared" ca="1" si="439"/>
        <v>-</v>
      </c>
      <c r="NK46" s="19" t="str">
        <f t="shared" ca="1" si="439"/>
        <v>-</v>
      </c>
      <c r="NL46" s="19" t="b">
        <f t="shared" ca="1" si="439"/>
        <v>1</v>
      </c>
      <c r="NM46" s="19">
        <f t="shared" ca="1" si="439"/>
        <v>636</v>
      </c>
      <c r="NN46" s="19" t="str">
        <f t="shared" ca="1" si="439"/>
        <v>-</v>
      </c>
      <c r="NO46" s="19">
        <f ca="1">OFFSET(NO$5,$B46,0)</f>
        <v>1</v>
      </c>
      <c r="NP46" s="19">
        <f t="shared" ref="NP46:NV46" ca="1" si="440">OFFSET(NP$5,$B46,0)</f>
        <v>1</v>
      </c>
      <c r="NQ46" s="19">
        <f t="shared" ca="1" si="440"/>
        <v>1</v>
      </c>
      <c r="NR46" s="19">
        <f t="shared" ca="1" si="440"/>
        <v>1</v>
      </c>
      <c r="NS46" s="19">
        <f t="shared" ca="1" si="440"/>
        <v>1</v>
      </c>
      <c r="NT46" s="19">
        <f t="shared" ca="1" si="440"/>
        <v>1</v>
      </c>
      <c r="NU46" s="19">
        <f t="shared" ca="1" si="440"/>
        <v>1</v>
      </c>
      <c r="NV46" s="19">
        <f t="shared" ca="1" si="440"/>
        <v>1</v>
      </c>
      <c r="NW46" s="19">
        <f t="shared" ca="1" si="436"/>
        <v>1</v>
      </c>
      <c r="NX46" s="9"/>
      <c r="NY46" s="12" t="str">
        <f t="shared" ref="NY46:NY50" si="441">IF($O46=NY$19,TRUE,"-")</f>
        <v>-</v>
      </c>
      <c r="NZ46" s="19" t="str">
        <f t="shared" ref="NZ46:OQ50" ca="1" si="442">OFFSET(NZ$5,$B46,0)</f>
        <v>-</v>
      </c>
      <c r="OA46" s="19" t="str">
        <f t="shared" ca="1" si="442"/>
        <v>-</v>
      </c>
      <c r="OB46" s="19" t="str">
        <f t="shared" ca="1" si="442"/>
        <v>-</v>
      </c>
      <c r="OC46" s="19" t="str">
        <f t="shared" ca="1" si="442"/>
        <v>-</v>
      </c>
      <c r="OD46" s="19" t="str">
        <f t="shared" ca="1" si="442"/>
        <v>-</v>
      </c>
      <c r="OE46" s="19" t="str">
        <f t="shared" ca="1" si="442"/>
        <v>-</v>
      </c>
      <c r="OF46" s="19" t="str">
        <f t="shared" ca="1" si="442"/>
        <v>-</v>
      </c>
      <c r="OG46" s="19" t="str">
        <f t="shared" ca="1" si="442"/>
        <v>-</v>
      </c>
      <c r="OH46" s="19" t="str">
        <f t="shared" ca="1" si="442"/>
        <v>-</v>
      </c>
      <c r="OI46" s="19" t="str">
        <f t="shared" ca="1" si="442"/>
        <v>-</v>
      </c>
      <c r="OJ46" s="19" t="str">
        <f t="shared" ca="1" si="442"/>
        <v>-</v>
      </c>
      <c r="OK46" s="19" t="str">
        <f t="shared" ca="1" si="442"/>
        <v>-</v>
      </c>
      <c r="OL46" s="19" t="str">
        <f t="shared" ca="1" si="442"/>
        <v>-</v>
      </c>
      <c r="OM46" s="19" t="str">
        <f t="shared" ca="1" si="442"/>
        <v>-</v>
      </c>
      <c r="ON46" s="19" t="str">
        <f t="shared" ca="1" si="442"/>
        <v>-</v>
      </c>
      <c r="OO46" s="19" t="str">
        <f t="shared" ca="1" si="442"/>
        <v>-</v>
      </c>
      <c r="OP46" s="19" t="str">
        <f t="shared" ca="1" si="442"/>
        <v>-</v>
      </c>
      <c r="OQ46" s="19" t="str">
        <f t="shared" ca="1" si="442"/>
        <v>-</v>
      </c>
      <c r="OR46" s="19" t="str">
        <f t="shared" ref="OR46:PQ50" ca="1" si="443">OFFSET(OR$5,$B46,0)</f>
        <v>-</v>
      </c>
      <c r="OS46" s="19" t="str">
        <f t="shared" ca="1" si="443"/>
        <v>-</v>
      </c>
      <c r="OT46" s="19" t="str">
        <f t="shared" ca="1" si="443"/>
        <v>-</v>
      </c>
      <c r="OU46" s="19" t="str">
        <f t="shared" ca="1" si="443"/>
        <v>-</v>
      </c>
      <c r="OV46" s="19" t="str">
        <f t="shared" ca="1" si="443"/>
        <v>-</v>
      </c>
      <c r="OW46" s="19" t="str">
        <f t="shared" ca="1" si="443"/>
        <v>-</v>
      </c>
      <c r="OX46" s="19" t="str">
        <f t="shared" ca="1" si="443"/>
        <v>-</v>
      </c>
      <c r="OY46" s="19" t="str">
        <f t="shared" ca="1" si="443"/>
        <v>-</v>
      </c>
      <c r="OZ46" s="19" t="str">
        <f t="shared" ca="1" si="443"/>
        <v>-</v>
      </c>
      <c r="PA46" s="19" t="str">
        <f t="shared" ca="1" si="443"/>
        <v>-</v>
      </c>
      <c r="PB46" s="19" t="str">
        <f t="shared" ca="1" si="443"/>
        <v>-</v>
      </c>
      <c r="PC46" s="19" t="str">
        <f t="shared" ca="1" si="443"/>
        <v>-</v>
      </c>
      <c r="PD46" s="19" t="str">
        <f t="shared" ca="1" si="443"/>
        <v>-</v>
      </c>
      <c r="PE46" s="19" t="str">
        <f t="shared" ca="1" si="443"/>
        <v>-</v>
      </c>
      <c r="PF46" s="19" t="str">
        <f t="shared" ca="1" si="443"/>
        <v>-</v>
      </c>
      <c r="PG46" s="19" t="str">
        <f t="shared" ca="1" si="443"/>
        <v>-</v>
      </c>
      <c r="PH46" s="19" t="str">
        <f t="shared" ca="1" si="443"/>
        <v>-</v>
      </c>
      <c r="PI46" s="19" t="str">
        <f t="shared" ca="1" si="443"/>
        <v>-</v>
      </c>
      <c r="PJ46" s="19" t="str">
        <f t="shared" ca="1" si="443"/>
        <v>-</v>
      </c>
      <c r="PK46" s="19" t="str">
        <f t="shared" ca="1" si="443"/>
        <v>-</v>
      </c>
      <c r="PL46" s="19" t="str">
        <f t="shared" ca="1" si="443"/>
        <v>-</v>
      </c>
      <c r="PM46" s="19" t="str">
        <f t="shared" ca="1" si="443"/>
        <v>-</v>
      </c>
      <c r="PN46" s="19" t="str">
        <f t="shared" ca="1" si="443"/>
        <v>-</v>
      </c>
      <c r="PO46" s="19" t="str">
        <f t="shared" ca="1" si="443"/>
        <v>-</v>
      </c>
      <c r="PP46" s="19" t="str">
        <f t="shared" ca="1" si="443"/>
        <v>-</v>
      </c>
      <c r="PQ46" s="19" t="str">
        <f t="shared" ca="1" si="443"/>
        <v>-</v>
      </c>
      <c r="PR46" s="19" t="str">
        <f t="shared" ref="PR46:QG50" ca="1" si="444">OFFSET(PR$5,$B46,0)</f>
        <v>-</v>
      </c>
      <c r="PS46" s="19" t="str">
        <f t="shared" ca="1" si="444"/>
        <v>-</v>
      </c>
      <c r="PT46" s="19" t="str">
        <f t="shared" ca="1" si="444"/>
        <v>-</v>
      </c>
      <c r="PU46" s="19" t="str">
        <f t="shared" ca="1" si="444"/>
        <v>-</v>
      </c>
      <c r="PV46" s="19" t="str">
        <f t="shared" ca="1" si="444"/>
        <v>-</v>
      </c>
      <c r="PW46" s="19" t="str">
        <f t="shared" ca="1" si="444"/>
        <v>-</v>
      </c>
      <c r="PX46" s="19" t="str">
        <f t="shared" ca="1" si="444"/>
        <v>-</v>
      </c>
      <c r="PY46" s="19" t="str">
        <f t="shared" ca="1" si="444"/>
        <v>-</v>
      </c>
      <c r="PZ46" s="19" t="str">
        <f t="shared" ca="1" si="444"/>
        <v>-</v>
      </c>
      <c r="QA46" s="19" t="str">
        <f t="shared" ca="1" si="444"/>
        <v>-</v>
      </c>
      <c r="QB46" s="19" t="str">
        <f t="shared" ca="1" si="444"/>
        <v>-</v>
      </c>
      <c r="QC46" s="19" t="str">
        <f t="shared" ca="1" si="444"/>
        <v>-</v>
      </c>
      <c r="QD46" s="19" t="str">
        <f t="shared" ca="1" si="444"/>
        <v>-</v>
      </c>
      <c r="QE46" s="19" t="str">
        <f t="shared" ca="1" si="444"/>
        <v>-</v>
      </c>
      <c r="QF46" s="19" t="str">
        <f t="shared" ca="1" si="444"/>
        <v>-</v>
      </c>
      <c r="QG46" s="19" t="str">
        <f t="shared" ca="1" si="444"/>
        <v>-</v>
      </c>
      <c r="QH46" s="19" t="str">
        <f t="shared" ref="QH46:RC50" ca="1" si="445">OFFSET(QH$5,$B46,0)</f>
        <v>-</v>
      </c>
      <c r="QI46" s="12" t="str">
        <f t="shared" ref="QI46:QI50" si="446">IF($O46=QI$19,TRUE,"-")</f>
        <v>-</v>
      </c>
      <c r="QJ46" s="19" t="str">
        <f t="shared" ca="1" si="445"/>
        <v>-</v>
      </c>
      <c r="QK46" s="19" t="str">
        <f t="shared" ca="1" si="445"/>
        <v>-</v>
      </c>
      <c r="QL46" s="19" t="str">
        <f t="shared" ca="1" si="445"/>
        <v>-</v>
      </c>
      <c r="QM46" s="19" t="str">
        <f t="shared" ca="1" si="445"/>
        <v>-</v>
      </c>
      <c r="QN46" s="19" t="str">
        <f t="shared" ca="1" si="445"/>
        <v>-</v>
      </c>
      <c r="QO46" s="19" t="str">
        <f t="shared" ca="1" si="445"/>
        <v>-</v>
      </c>
      <c r="QP46" s="19" t="str">
        <f t="shared" ca="1" si="445"/>
        <v>-</v>
      </c>
      <c r="QQ46" s="19" t="str">
        <f t="shared" ca="1" si="445"/>
        <v>-</v>
      </c>
      <c r="QR46" s="19" t="str">
        <f t="shared" ca="1" si="445"/>
        <v>-</v>
      </c>
      <c r="QS46" s="19" t="str">
        <f t="shared" ca="1" si="445"/>
        <v>-</v>
      </c>
      <c r="QT46" s="19" t="str">
        <f t="shared" ca="1" si="445"/>
        <v>-</v>
      </c>
      <c r="QU46" s="19" t="str">
        <f t="shared" ca="1" si="445"/>
        <v>-</v>
      </c>
      <c r="QV46" s="19" t="str">
        <f t="shared" ca="1" si="445"/>
        <v>-</v>
      </c>
      <c r="QW46" s="19" t="str">
        <f t="shared" ca="1" si="445"/>
        <v>-</v>
      </c>
      <c r="QX46" s="19" t="str">
        <f t="shared" ca="1" si="445"/>
        <v>-</v>
      </c>
      <c r="QY46" s="19" t="str">
        <f t="shared" ca="1" si="445"/>
        <v>-</v>
      </c>
      <c r="QZ46" s="19" t="str">
        <f t="shared" ca="1" si="445"/>
        <v>-</v>
      </c>
      <c r="RA46" s="19" t="str">
        <f t="shared" ca="1" si="445"/>
        <v>-</v>
      </c>
      <c r="RB46" s="19" t="str">
        <f t="shared" ca="1" si="445"/>
        <v>-</v>
      </c>
      <c r="RC46" s="19" t="str">
        <f t="shared" ca="1" si="445"/>
        <v>-</v>
      </c>
      <c r="RD46" s="19" t="str">
        <f t="shared" ref="RD46:RY50" ca="1" si="447">OFFSET(RD$5,$B46,0)</f>
        <v>-</v>
      </c>
      <c r="RE46" s="19" t="str">
        <f t="shared" ca="1" si="447"/>
        <v>-</v>
      </c>
      <c r="RF46" s="19" t="str">
        <f t="shared" ca="1" si="447"/>
        <v>-</v>
      </c>
      <c r="RG46" s="19" t="str">
        <f t="shared" ca="1" si="447"/>
        <v>-</v>
      </c>
      <c r="RH46" s="19" t="str">
        <f t="shared" ca="1" si="447"/>
        <v>-</v>
      </c>
      <c r="RI46" s="19" t="str">
        <f t="shared" ca="1" si="447"/>
        <v>-</v>
      </c>
      <c r="RJ46" s="19" t="str">
        <f t="shared" ca="1" si="447"/>
        <v>-</v>
      </c>
      <c r="RK46" s="19" t="str">
        <f t="shared" ca="1" si="447"/>
        <v>-</v>
      </c>
      <c r="RL46" s="19" t="str">
        <f t="shared" ca="1" si="447"/>
        <v>-</v>
      </c>
      <c r="RM46" s="19" t="str">
        <f t="shared" ca="1" si="447"/>
        <v>-</v>
      </c>
      <c r="RN46" s="19" t="str">
        <f t="shared" ca="1" si="447"/>
        <v>-</v>
      </c>
      <c r="RO46" s="19" t="str">
        <f t="shared" ca="1" si="447"/>
        <v>-</v>
      </c>
      <c r="RP46" s="19" t="str">
        <f t="shared" ca="1" si="447"/>
        <v>-</v>
      </c>
      <c r="RQ46" s="19" t="str">
        <f t="shared" ca="1" si="447"/>
        <v>-</v>
      </c>
      <c r="RR46" s="19" t="str">
        <f t="shared" ca="1" si="447"/>
        <v>-</v>
      </c>
      <c r="RS46" s="19" t="str">
        <f t="shared" ca="1" si="447"/>
        <v>-</v>
      </c>
      <c r="RT46" s="19" t="str">
        <f t="shared" ca="1" si="447"/>
        <v>-</v>
      </c>
      <c r="RU46" s="19" t="str">
        <f t="shared" ca="1" si="447"/>
        <v>-</v>
      </c>
      <c r="RV46" s="19" t="str">
        <f t="shared" ca="1" si="447"/>
        <v>-</v>
      </c>
      <c r="RW46" s="19" t="str">
        <f t="shared" ca="1" si="447"/>
        <v>-</v>
      </c>
      <c r="RX46" s="19" t="str">
        <f t="shared" ca="1" si="447"/>
        <v>-</v>
      </c>
      <c r="RY46" s="19" t="str">
        <f t="shared" ca="1" si="447"/>
        <v>-</v>
      </c>
      <c r="RZ46" s="19" t="str">
        <f t="shared" ref="RZ46:SO50" ca="1" si="448">OFFSET(RZ$5,$B46,0)</f>
        <v>-</v>
      </c>
      <c r="SA46" s="19" t="str">
        <f t="shared" ca="1" si="448"/>
        <v>-</v>
      </c>
      <c r="SB46" s="19" t="str">
        <f t="shared" ca="1" si="448"/>
        <v>-</v>
      </c>
      <c r="SC46" s="19" t="str">
        <f t="shared" ca="1" si="448"/>
        <v>-</v>
      </c>
      <c r="SD46" s="19" t="str">
        <f t="shared" ca="1" si="448"/>
        <v>-</v>
      </c>
      <c r="SE46" s="19" t="str">
        <f t="shared" ca="1" si="448"/>
        <v>-</v>
      </c>
      <c r="SF46" s="19" t="str">
        <f t="shared" ca="1" si="448"/>
        <v>-</v>
      </c>
      <c r="SG46" s="19" t="str">
        <f t="shared" ca="1" si="448"/>
        <v>-</v>
      </c>
      <c r="SH46" s="19" t="str">
        <f t="shared" ca="1" si="448"/>
        <v>-</v>
      </c>
      <c r="SI46" s="19" t="str">
        <f t="shared" ca="1" si="448"/>
        <v>-</v>
      </c>
      <c r="SJ46" s="19" t="str">
        <f t="shared" ca="1" si="448"/>
        <v>-</v>
      </c>
      <c r="SK46" s="19" t="str">
        <f t="shared" ca="1" si="448"/>
        <v>-</v>
      </c>
      <c r="SL46" s="19" t="str">
        <f t="shared" ca="1" si="448"/>
        <v>-</v>
      </c>
      <c r="SM46" s="19" t="str">
        <f t="shared" ca="1" si="448"/>
        <v>-</v>
      </c>
      <c r="SN46" s="19" t="str">
        <f t="shared" ca="1" si="448"/>
        <v>-</v>
      </c>
      <c r="SO46" s="19" t="str">
        <f t="shared" ca="1" si="448"/>
        <v>-</v>
      </c>
      <c r="SP46" s="19" t="str">
        <f t="shared" ref="SP46:SU50" ca="1" si="449">OFFSET(SP$5,$B46,0)</f>
        <v>-</v>
      </c>
      <c r="SQ46" s="19" t="str">
        <f t="shared" ca="1" si="449"/>
        <v>-</v>
      </c>
      <c r="SR46" s="19" t="str">
        <f t="shared" ca="1" si="449"/>
        <v>-</v>
      </c>
      <c r="SS46" s="12" t="b">
        <f t="shared" ref="SS46:SS50" si="450">IF($O46=SS$19,TRUE,"-")</f>
        <v>1</v>
      </c>
      <c r="ST46" s="19" t="str">
        <f t="shared" ca="1" si="436"/>
        <v>-</v>
      </c>
      <c r="SU46" s="19" t="str">
        <f t="shared" ca="1" si="436"/>
        <v>-</v>
      </c>
      <c r="SV46" s="19" t="str">
        <f t="shared" ca="1" si="436"/>
        <v>-</v>
      </c>
      <c r="SW46" s="19" t="str">
        <f t="shared" ca="1" si="436"/>
        <v>-</v>
      </c>
      <c r="SX46" s="19" t="str">
        <f t="shared" ca="1" si="436"/>
        <v>-</v>
      </c>
      <c r="SY46" s="19" t="str">
        <f t="shared" ca="1" si="436"/>
        <v>-</v>
      </c>
      <c r="SZ46" s="19" t="str">
        <f t="shared" ca="1" si="436"/>
        <v>-</v>
      </c>
      <c r="TA46" s="19" t="str">
        <f t="shared" ca="1" si="436"/>
        <v>-</v>
      </c>
      <c r="TB46" s="19" t="str">
        <f t="shared" ca="1" si="436"/>
        <v>-</v>
      </c>
      <c r="TC46" s="19" t="str">
        <f t="shared" ca="1" si="436"/>
        <v>-</v>
      </c>
      <c r="TD46" s="19" t="str">
        <f t="shared" ca="1" si="436"/>
        <v>-</v>
      </c>
      <c r="TE46" s="19" t="str">
        <f t="shared" ca="1" si="436"/>
        <v>-</v>
      </c>
      <c r="TF46" s="19" t="str">
        <f t="shared" ca="1" si="436"/>
        <v>-</v>
      </c>
      <c r="TG46" s="19" t="str">
        <f t="shared" ca="1" si="436"/>
        <v>-</v>
      </c>
      <c r="TH46" s="19" t="str">
        <f t="shared" ca="1" si="436"/>
        <v>-</v>
      </c>
      <c r="TI46" s="19" t="str">
        <f t="shared" ca="1" si="436"/>
        <v>-</v>
      </c>
      <c r="TJ46" s="19" t="str">
        <f t="shared" ca="1" si="436"/>
        <v>-</v>
      </c>
      <c r="TK46" s="19" t="str">
        <f t="shared" ca="1" si="436"/>
        <v>-</v>
      </c>
      <c r="TL46" s="19" t="str">
        <f t="shared" ca="1" si="436"/>
        <v>-</v>
      </c>
      <c r="TM46" s="19" t="str">
        <f t="shared" ca="1" si="436"/>
        <v>-</v>
      </c>
      <c r="TN46" s="19" t="str">
        <f t="shared" ca="1" si="436"/>
        <v>-</v>
      </c>
      <c r="TO46" s="19" t="str">
        <f t="shared" ca="1" si="436"/>
        <v>-</v>
      </c>
      <c r="TP46" s="19" t="str">
        <f t="shared" ca="1" si="436"/>
        <v>-</v>
      </c>
      <c r="TQ46" s="19" t="str">
        <f t="shared" ca="1" si="436"/>
        <v>-</v>
      </c>
      <c r="TR46" s="19" t="str">
        <f t="shared" ca="1" si="436"/>
        <v>-</v>
      </c>
      <c r="TS46" s="19" t="str">
        <f t="shared" ca="1" si="436"/>
        <v>-</v>
      </c>
      <c r="TT46" s="19" t="str">
        <f t="shared" ca="1" si="436"/>
        <v>-</v>
      </c>
      <c r="TU46" s="19" t="str">
        <f t="shared" ca="1" si="436"/>
        <v>-</v>
      </c>
      <c r="TV46" s="19" t="str">
        <f t="shared" ca="1" si="436"/>
        <v>-</v>
      </c>
      <c r="TW46" s="19" t="str">
        <f t="shared" ca="1" si="436"/>
        <v>-</v>
      </c>
      <c r="TX46" s="19" t="str">
        <f t="shared" ca="1" si="436"/>
        <v>-</v>
      </c>
      <c r="TY46" s="19" t="str">
        <f t="shared" ca="1" si="436"/>
        <v>-</v>
      </c>
      <c r="TZ46" s="19" t="str">
        <f t="shared" ca="1" si="436"/>
        <v>-</v>
      </c>
      <c r="UA46" s="19" t="str">
        <f t="shared" ca="1" si="436"/>
        <v>-</v>
      </c>
      <c r="UB46" s="19" t="str">
        <f t="shared" ca="1" si="436"/>
        <v>-</v>
      </c>
      <c r="UC46" s="19" t="str">
        <f t="shared" ca="1" si="436"/>
        <v>-</v>
      </c>
      <c r="UD46" s="19" t="str">
        <f t="shared" ca="1" si="436"/>
        <v>-</v>
      </c>
      <c r="UE46" s="19" t="str">
        <f t="shared" ca="1" si="436"/>
        <v>-</v>
      </c>
      <c r="UF46" s="19" t="str">
        <f t="shared" ca="1" si="436"/>
        <v>-</v>
      </c>
      <c r="UG46" s="19" t="str">
        <f t="shared" ca="1" si="436"/>
        <v>-</v>
      </c>
      <c r="UH46" s="19" t="str">
        <f t="shared" ca="1" si="436"/>
        <v>-</v>
      </c>
      <c r="UI46" s="19" t="str">
        <f t="shared" ca="1" si="436"/>
        <v>-</v>
      </c>
      <c r="UJ46" s="19" t="str">
        <f t="shared" ca="1" si="436"/>
        <v>-</v>
      </c>
      <c r="UK46" s="19" t="str">
        <f t="shared" ca="1" si="436"/>
        <v>-</v>
      </c>
      <c r="UL46" s="19" t="str">
        <f t="shared" ca="1" si="436"/>
        <v>-</v>
      </c>
      <c r="UM46" s="19" t="str">
        <f t="shared" ca="1" si="436"/>
        <v>-</v>
      </c>
      <c r="UN46" s="19" t="str">
        <f t="shared" ca="1" si="436"/>
        <v>-</v>
      </c>
      <c r="UO46" s="19" t="str">
        <f t="shared" ca="1" si="436"/>
        <v>-</v>
      </c>
      <c r="UP46" s="19" t="str">
        <f t="shared" ca="1" si="436"/>
        <v>-</v>
      </c>
      <c r="UQ46" s="19" t="str">
        <f t="shared" ca="1" si="436"/>
        <v>-</v>
      </c>
      <c r="UR46" s="19" t="str">
        <f t="shared" ca="1" si="436"/>
        <v>-</v>
      </c>
      <c r="US46" s="19" t="str">
        <f t="shared" ca="1" si="436"/>
        <v>-</v>
      </c>
      <c r="UT46" s="19" t="str">
        <f t="shared" ca="1" si="436"/>
        <v>-</v>
      </c>
      <c r="UU46" s="19" t="str">
        <f t="shared" ca="1" si="436"/>
        <v>-</v>
      </c>
      <c r="UV46" s="19" t="str">
        <f t="shared" ca="1" si="436"/>
        <v>-</v>
      </c>
      <c r="UW46" s="19" t="str">
        <f t="shared" ca="1" si="436"/>
        <v>-</v>
      </c>
      <c r="UX46" s="19" t="str">
        <f t="shared" ca="1" si="436"/>
        <v>-</v>
      </c>
      <c r="UY46" s="19" t="str">
        <f t="shared" ca="1" si="436"/>
        <v>-</v>
      </c>
      <c r="UZ46" s="19" t="str">
        <f t="shared" ca="1" si="436"/>
        <v>-</v>
      </c>
      <c r="VA46" s="19" t="str">
        <f t="shared" ca="1" si="436"/>
        <v>-</v>
      </c>
      <c r="VB46" s="19" t="str">
        <f t="shared" ca="1" si="436"/>
        <v>-</v>
      </c>
      <c r="VC46" s="19">
        <f t="shared" ca="1" si="436"/>
        <v>0</v>
      </c>
      <c r="VD46" s="23">
        <v>0</v>
      </c>
    </row>
    <row r="47" spans="1:576" outlineLevel="2">
      <c r="A47" s="21">
        <f t="shared" si="93"/>
        <v>42</v>
      </c>
      <c r="B47" s="26">
        <f ca="1">OFFSET(B47,-1,-1)</f>
        <v>41</v>
      </c>
      <c r="C47">
        <v>203</v>
      </c>
      <c r="D47" s="19" t="str">
        <f t="shared" ca="1" si="394"/>
        <v>SNSW</v>
      </c>
      <c r="E47" t="b">
        <v>1</v>
      </c>
      <c r="F47" t="b">
        <v>0</v>
      </c>
      <c r="G47" s="352" t="b">
        <v>0</v>
      </c>
      <c r="H47" s="231">
        <f ca="1">OFFSET(H47,-1,0)+1</f>
        <v>1</v>
      </c>
      <c r="I47" s="231">
        <f t="shared" ref="I47:X50" ca="1" si="451">OFFSET(I47,-1,0)</f>
        <v>1</v>
      </c>
      <c r="J47" s="231">
        <f t="shared" ca="1" si="451"/>
        <v>1</v>
      </c>
      <c r="K47" s="231" t="str">
        <f t="shared" ca="1" si="451"/>
        <v/>
      </c>
      <c r="L47" s="231">
        <f t="shared" ca="1" si="451"/>
        <v>3</v>
      </c>
      <c r="M47" s="231">
        <f t="shared" ca="1" si="451"/>
        <v>2</v>
      </c>
      <c r="N47" s="231">
        <f t="shared" ca="1" si="451"/>
        <v>2</v>
      </c>
      <c r="O47" s="231">
        <f t="shared" ca="1" si="451"/>
        <v>3</v>
      </c>
      <c r="P47" s="231">
        <f t="shared" ca="1" si="451"/>
        <v>2</v>
      </c>
      <c r="Q47" s="231">
        <f t="shared" ca="1" si="451"/>
        <v>0</v>
      </c>
      <c r="R47" s="231">
        <f t="shared" ca="1" si="451"/>
        <v>0</v>
      </c>
      <c r="S47" s="231">
        <f t="shared" ca="1" si="451"/>
        <v>0</v>
      </c>
      <c r="T47" s="231">
        <f t="shared" ca="1" si="451"/>
        <v>0</v>
      </c>
      <c r="U47" s="231">
        <f t="shared" ca="1" si="451"/>
        <v>1</v>
      </c>
      <c r="V47" s="231">
        <f t="shared" ca="1" si="451"/>
        <v>1</v>
      </c>
      <c r="W47" s="231">
        <f t="shared" ca="1" si="451"/>
        <v>1</v>
      </c>
      <c r="X47" s="231">
        <f t="shared" ca="1" si="451"/>
        <v>1</v>
      </c>
      <c r="Y47" s="267"/>
      <c r="Z47" s="267"/>
      <c r="AA47" s="267"/>
      <c r="AB47" s="267"/>
      <c r="AC47" s="231">
        <f t="shared" ref="AC47:AC50" ca="1" si="452">OFFSET(AC47,-1,0)</f>
        <v>1</v>
      </c>
      <c r="AD47" s="267"/>
      <c r="AE47" s="267">
        <f t="shared" ref="AE47:AK50" ca="1" si="453">OFFSET(AE47,-1,0)</f>
        <v>0</v>
      </c>
      <c r="AF47" s="267">
        <f t="shared" ca="1" si="453"/>
        <v>0</v>
      </c>
      <c r="AG47" s="267">
        <f t="shared" ca="1" si="453"/>
        <v>0</v>
      </c>
      <c r="AH47" s="267">
        <f t="shared" ca="1" si="453"/>
        <v>0</v>
      </c>
      <c r="AI47" s="267">
        <f t="shared" ca="1" si="453"/>
        <v>0</v>
      </c>
      <c r="AJ47" s="267">
        <f t="shared" ca="1" si="453"/>
        <v>0</v>
      </c>
      <c r="AK47" s="267">
        <f t="shared" ca="1" si="453"/>
        <v>0</v>
      </c>
      <c r="AL47" s="136">
        <f t="shared" ca="1" si="395"/>
        <v>2</v>
      </c>
      <c r="AM47" s="136">
        <f ca="1">INDEX(CHOOSE($O47,DataAutumn!i.AdultDrys,DataWinter!i.AdultDrys,DataSpring!i.AdultDrys),1,$N47)</f>
        <v>3</v>
      </c>
      <c r="AN47" s="5">
        <f t="shared" ca="1" si="396"/>
        <v>2</v>
      </c>
      <c r="AO47" s="5">
        <f t="shared" ca="1" si="396"/>
        <v>0</v>
      </c>
      <c r="AP47" s="5">
        <f t="shared" ca="1" si="397"/>
        <v>1</v>
      </c>
      <c r="AQ47">
        <f t="shared" ca="1" si="398"/>
        <v>1</v>
      </c>
      <c r="AS47" s="224" t="str">
        <f t="shared" ref="AS47:AS50" ca="1" si="454">TEXT(LEFT(OFFSET(AS47,-1,0),5)+1,"00000")&amp;MID(OFFSET(AS47,-1,0),6,FIND(" ",OFFSET(AS47,-1,0),7)-5)
&amp; $D47           &amp; IF($JB47=0," FWM","")&amp;IF($JB47=1," MWM","")&amp;IF($JB47=5," Mat","")&amp;IF($JC47=TRUE,"&amp;BBT","    ")          &amp; " Day"&amp;INDEX(i.DOY,$O47,1)
&amp; " Scan"&amp;$P47&amp;"-"&amp;$Q47&amp;$R47&amp;$S47&amp;$T47        &amp; " RR"&amp;TEXT($JV47*100,"000p;-00p;000p;@")
&amp; " WP"&amp;TEXT($MY47*100,"000p")           &amp; " MP"&amp;TEXT($MZ47*100,"000p")           &amp; " GP"&amp;TEXT($NA47*100,"000p")
&amp; " T_" &amp; IF(AND($CJ47,$CL47),"TRUE ")        &amp; " (F"&amp;3+COUNTIF($CY47:$DB47,TRUE)&amp;3&amp;"N"&amp;$DD47&amp;$DE47&amp;")"</f>
        <v>00001 FeedSupplySE SNSW MWM     Day204 Scan2-0000 RR000p WP100p MP100p GP100p T_TRUE  (F33N33)</v>
      </c>
      <c r="AT47" s="9" t="str">
        <f ca="1">IF(COUNTIF(AS$5:AS47,AS47)=1,"-","Dup")</f>
        <v>-</v>
      </c>
      <c r="AU47" s="9"/>
      <c r="AV47" s="19" t="b">
        <f t="shared" ref="AV47:BC50" ca="1" si="455">OFFSET(AV$5,$B47,0)</f>
        <v>0</v>
      </c>
      <c r="AW47" s="19" t="b">
        <f t="shared" ca="1" si="455"/>
        <v>0</v>
      </c>
      <c r="AX47" s="19" t="b">
        <f t="shared" ca="1" si="455"/>
        <v>0</v>
      </c>
      <c r="AY47" s="19" t="b">
        <f t="shared" ca="1" si="455"/>
        <v>0</v>
      </c>
      <c r="AZ47" s="19" t="b">
        <f t="shared" ca="1" si="455"/>
        <v>0</v>
      </c>
      <c r="BA47" s="19" t="b">
        <f t="shared" ca="1" si="455"/>
        <v>0</v>
      </c>
      <c r="BB47" s="19" t="b">
        <f t="shared" ca="1" si="455"/>
        <v>0</v>
      </c>
      <c r="BC47" s="19" t="b">
        <f t="shared" ca="1" si="455"/>
        <v>0</v>
      </c>
      <c r="BD47" s="9"/>
      <c r="BE47" s="5" t="b">
        <f t="shared" ca="1" si="399"/>
        <v>1</v>
      </c>
      <c r="BF47" s="5" t="str">
        <f t="shared" ca="1" si="399"/>
        <v>-</v>
      </c>
      <c r="BG47" s="5" t="str">
        <f t="shared" ca="1" si="399"/>
        <v>-</v>
      </c>
      <c r="BH47" s="5" t="str">
        <f t="shared" ca="1" si="399"/>
        <v>-</v>
      </c>
      <c r="BI47" s="5" t="b">
        <f t="shared" ca="1" si="399"/>
        <v>1</v>
      </c>
      <c r="BJ47" s="136">
        <f t="shared" ca="1" si="399"/>
        <v>0</v>
      </c>
      <c r="BK47" s="19" t="b">
        <f t="shared" ref="BK47:BK50" ca="1" si="456">OFFSET(BK$5,$B47,0)</f>
        <v>1</v>
      </c>
      <c r="BL47" s="9"/>
      <c r="BM47" s="5" t="str">
        <f t="shared" ca="1" si="400"/>
        <v>-</v>
      </c>
      <c r="BN47" s="19" t="str">
        <f t="shared" ca="1" si="401"/>
        <v>-</v>
      </c>
      <c r="BO47" s="19" t="str">
        <f t="shared" ca="1" si="401"/>
        <v>-</v>
      </c>
      <c r="BP47" s="19" t="str">
        <f t="shared" ca="1" si="401"/>
        <v>-</v>
      </c>
      <c r="BQ47" s="5" t="str">
        <f t="shared" ca="1" si="402"/>
        <v>-</v>
      </c>
      <c r="BR47" s="19" t="str">
        <f t="shared" ca="1" si="403"/>
        <v>-</v>
      </c>
      <c r="BS47" s="5" t="str">
        <f t="shared" ca="1" si="404"/>
        <v>-</v>
      </c>
      <c r="BT47" s="19" t="str">
        <f t="shared" ca="1" si="405"/>
        <v>-</v>
      </c>
      <c r="BU47" s="19" t="str">
        <f t="shared" ca="1" si="405"/>
        <v>-</v>
      </c>
      <c r="BV47" s="19" t="str">
        <f t="shared" ca="1" si="405"/>
        <v>-</v>
      </c>
      <c r="BW47" s="5" t="str">
        <f t="shared" ca="1" si="406"/>
        <v>-</v>
      </c>
      <c r="BX47" s="9"/>
      <c r="BY47" s="19" t="str">
        <f t="shared" ca="1" si="407"/>
        <v>-</v>
      </c>
      <c r="BZ47" s="19" t="str">
        <f t="shared" ca="1" si="407"/>
        <v>-</v>
      </c>
      <c r="CA47" s="19" t="str">
        <f t="shared" ca="1" si="407"/>
        <v>-</v>
      </c>
      <c r="CB47" s="19" t="str">
        <f t="shared" ca="1" si="407"/>
        <v>-</v>
      </c>
      <c r="CC47" s="19" t="str">
        <f t="shared" ca="1" si="407"/>
        <v>-</v>
      </c>
      <c r="CD47" s="19" t="str">
        <f t="shared" ca="1" si="407"/>
        <v>-</v>
      </c>
      <c r="CE47" s="19" t="str">
        <f t="shared" ca="1" si="407"/>
        <v>-</v>
      </c>
      <c r="CF47" s="19" t="str">
        <f t="shared" ca="1" si="407"/>
        <v>-</v>
      </c>
      <c r="CG47" s="19" t="str">
        <f t="shared" ca="1" si="407"/>
        <v>-</v>
      </c>
      <c r="CH47" s="19" t="str">
        <f t="shared" ca="1" si="407"/>
        <v>-</v>
      </c>
      <c r="CI47" s="9"/>
      <c r="CJ47" s="136" t="b">
        <f t="shared" ref="CJ47:CJ50" si="457">$CL47</f>
        <v>1</v>
      </c>
      <c r="CK47" s="12" t="b">
        <v>0</v>
      </c>
      <c r="CL47" s="12" t="b">
        <v>1</v>
      </c>
      <c r="CM47" s="536">
        <f ca="1">OFFSET($CQ47,-1,0)</f>
        <v>22312000001</v>
      </c>
      <c r="CN47" s="12" t="b">
        <v>0</v>
      </c>
      <c r="CO47" s="12" t="s">
        <v>34</v>
      </c>
      <c r="CP47" s="19" t="b">
        <f t="shared" ref="CP47:CP50" ca="1" si="458">OFFSET(CP$5,$B47,0)</f>
        <v>1</v>
      </c>
      <c r="CQ47" s="231">
        <f t="shared" ref="CQ47:CQ50" ca="1" si="459">OFFSET(CQ47,-1,0)+1</f>
        <v>22312000002</v>
      </c>
      <c r="CR47" s="433">
        <f t="shared" ca="1" si="408"/>
        <v>652</v>
      </c>
      <c r="CS47" s="433">
        <f t="shared" ca="1" si="408"/>
        <v>686</v>
      </c>
      <c r="CT47" s="433">
        <f t="shared" ca="1" si="408"/>
        <v>721</v>
      </c>
      <c r="CU47" s="144">
        <f t="shared" ca="1" si="409"/>
        <v>378</v>
      </c>
      <c r="CV47" s="144">
        <f t="shared" ca="1" si="409"/>
        <v>413</v>
      </c>
      <c r="CW47" s="144">
        <f t="shared" ca="1" si="409"/>
        <v>448</v>
      </c>
      <c r="CX47" s="19" t="str">
        <f t="shared" ca="1" si="410"/>
        <v>-</v>
      </c>
      <c r="CY47" s="19" t="str">
        <f t="shared" ca="1" si="410"/>
        <v>-</v>
      </c>
      <c r="CZ47" s="19" t="str">
        <f t="shared" ca="1" si="410"/>
        <v>-</v>
      </c>
      <c r="DA47" s="19" t="str">
        <f t="shared" ca="1" si="410"/>
        <v>-</v>
      </c>
      <c r="DB47" s="19" t="str">
        <f t="shared" ca="1" si="410"/>
        <v>-</v>
      </c>
      <c r="DC47" s="19" t="str">
        <f t="shared" ca="1" si="410"/>
        <v>-</v>
      </c>
      <c r="DD47" s="12">
        <v>3</v>
      </c>
      <c r="DE47" s="12">
        <v>3</v>
      </c>
      <c r="DF47" s="19">
        <f t="shared" ref="DF47:DF50" ca="1" si="460">OFFSET(DF$5,$B47,0)</f>
        <v>0</v>
      </c>
      <c r="DG47" s="12">
        <v>2</v>
      </c>
      <c r="DH47" s="12">
        <v>-2</v>
      </c>
      <c r="DI47" s="19" t="str">
        <f t="shared" ca="1" si="411"/>
        <v>-</v>
      </c>
      <c r="DJ47" s="19" t="str">
        <f t="shared" ca="1" si="411"/>
        <v>-</v>
      </c>
      <c r="DK47" s="19" t="str">
        <f t="shared" ca="1" si="411"/>
        <v>-</v>
      </c>
      <c r="DL47" s="244">
        <f t="shared" ca="1" si="412"/>
        <v>0</v>
      </c>
      <c r="DM47" s="244">
        <f>DG47</f>
        <v>2</v>
      </c>
      <c r="DN47" s="244">
        <f t="shared" si="413"/>
        <v>-2</v>
      </c>
      <c r="DO47" s="19" t="str">
        <f t="shared" ca="1" si="414"/>
        <v>-</v>
      </c>
      <c r="DP47" s="19">
        <f t="shared" ca="1" si="414"/>
        <v>0</v>
      </c>
      <c r="DQ47" s="19">
        <f t="shared" ca="1" si="414"/>
        <v>0</v>
      </c>
      <c r="DR47" s="9"/>
      <c r="DS47" s="19">
        <f t="shared" ca="1" si="415"/>
        <v>0</v>
      </c>
      <c r="DT47" s="19">
        <f t="shared" ca="1" si="415"/>
        <v>0</v>
      </c>
      <c r="DU47" s="19">
        <f t="shared" ca="1" si="415"/>
        <v>0</v>
      </c>
      <c r="DV47" s="19">
        <f t="shared" ca="1" si="415"/>
        <v>0</v>
      </c>
      <c r="DW47" s="19">
        <f t="shared" ca="1" si="415"/>
        <v>0</v>
      </c>
      <c r="DX47" s="19">
        <f t="shared" ca="1" si="415"/>
        <v>0</v>
      </c>
      <c r="DY47" s="19">
        <f t="shared" ca="1" si="415"/>
        <v>0</v>
      </c>
      <c r="DZ47" s="19">
        <f t="shared" ca="1" si="415"/>
        <v>0</v>
      </c>
      <c r="EA47" s="19">
        <f t="shared" ca="1" si="415"/>
        <v>0</v>
      </c>
      <c r="EB47" s="19">
        <f t="shared" ca="1" si="415"/>
        <v>0</v>
      </c>
      <c r="EC47" s="19">
        <f t="shared" ca="1" si="415"/>
        <v>0</v>
      </c>
      <c r="ED47" s="19">
        <f t="shared" ca="1" si="415"/>
        <v>0</v>
      </c>
      <c r="EE47" s="19">
        <f t="shared" ca="1" si="415"/>
        <v>0</v>
      </c>
      <c r="EF47" s="19">
        <f t="shared" ca="1" si="415"/>
        <v>0</v>
      </c>
      <c r="EG47" s="19">
        <f t="shared" ca="1" si="415"/>
        <v>0</v>
      </c>
      <c r="EH47" s="19">
        <f t="shared" ca="1" si="415"/>
        <v>0</v>
      </c>
      <c r="EI47" s="19">
        <f t="shared" ca="1" si="416"/>
        <v>0</v>
      </c>
      <c r="EJ47" s="19">
        <f t="shared" ca="1" si="416"/>
        <v>0</v>
      </c>
      <c r="EK47" s="19">
        <f t="shared" ca="1" si="416"/>
        <v>0</v>
      </c>
      <c r="EL47" s="19">
        <f t="shared" ca="1" si="416"/>
        <v>0</v>
      </c>
      <c r="EM47" s="19">
        <f t="shared" ca="1" si="416"/>
        <v>0</v>
      </c>
      <c r="EN47" s="19">
        <f t="shared" ca="1" si="416"/>
        <v>0</v>
      </c>
      <c r="EO47" s="19">
        <f t="shared" ca="1" si="416"/>
        <v>0</v>
      </c>
      <c r="EP47" s="19">
        <f t="shared" ca="1" si="416"/>
        <v>0</v>
      </c>
      <c r="EQ47" s="19">
        <f t="shared" ca="1" si="416"/>
        <v>0</v>
      </c>
      <c r="ER47" s="19">
        <f t="shared" ca="1" si="416"/>
        <v>0</v>
      </c>
      <c r="ES47" s="19">
        <f t="shared" ca="1" si="416"/>
        <v>0</v>
      </c>
      <c r="ET47" s="19">
        <f t="shared" ca="1" si="416"/>
        <v>0</v>
      </c>
      <c r="EU47" s="19">
        <f t="shared" ca="1" si="416"/>
        <v>0</v>
      </c>
      <c r="EV47" s="19">
        <f t="shared" ca="1" si="416"/>
        <v>0</v>
      </c>
      <c r="EW47" s="19">
        <f t="shared" ca="1" si="416"/>
        <v>0</v>
      </c>
      <c r="EX47" s="19">
        <f t="shared" ca="1" si="416"/>
        <v>0</v>
      </c>
      <c r="EY47" s="19">
        <f t="shared" ca="1" si="416"/>
        <v>0</v>
      </c>
      <c r="EZ47" s="19">
        <f t="shared" ca="1" si="416"/>
        <v>0</v>
      </c>
      <c r="FA47" s="19">
        <f t="shared" ca="1" si="416"/>
        <v>0</v>
      </c>
      <c r="FB47" s="19">
        <f t="shared" ca="1" si="416"/>
        <v>0</v>
      </c>
      <c r="FC47" s="19">
        <f t="shared" ca="1" si="416"/>
        <v>0</v>
      </c>
      <c r="FD47" s="19">
        <f t="shared" ca="1" si="416"/>
        <v>0</v>
      </c>
      <c r="FE47" s="19">
        <f t="shared" ca="1" si="416"/>
        <v>0</v>
      </c>
      <c r="FF47" s="19">
        <f t="shared" ca="1" si="417"/>
        <v>0</v>
      </c>
      <c r="FG47" s="19">
        <f t="shared" ca="1" si="417"/>
        <v>0</v>
      </c>
      <c r="FH47" s="19">
        <f t="shared" ca="1" si="417"/>
        <v>0</v>
      </c>
      <c r="FI47" s="19">
        <f t="shared" ca="1" si="417"/>
        <v>0</v>
      </c>
      <c r="FJ47" s="19">
        <f t="shared" ca="1" si="417"/>
        <v>0</v>
      </c>
      <c r="FK47" s="19">
        <f t="shared" ca="1" si="417"/>
        <v>0</v>
      </c>
      <c r="FL47" s="19">
        <f t="shared" ca="1" si="417"/>
        <v>0</v>
      </c>
      <c r="FM47" s="19">
        <f t="shared" ca="1" si="417"/>
        <v>0</v>
      </c>
      <c r="FN47" s="19">
        <f t="shared" ca="1" si="417"/>
        <v>0</v>
      </c>
      <c r="FO47" s="19">
        <f t="shared" ca="1" si="417"/>
        <v>0</v>
      </c>
      <c r="FP47" s="19">
        <f t="shared" ca="1" si="417"/>
        <v>0</v>
      </c>
      <c r="FQ47" s="19">
        <f t="shared" ca="1" si="417"/>
        <v>0</v>
      </c>
      <c r="FR47" s="19">
        <f t="shared" ca="1" si="417"/>
        <v>0</v>
      </c>
      <c r="FS47" s="19">
        <f t="shared" ca="1" si="417"/>
        <v>0</v>
      </c>
      <c r="FT47" s="19">
        <f t="shared" ca="1" si="417"/>
        <v>0</v>
      </c>
      <c r="FU47" s="19">
        <f t="shared" ca="1" si="417"/>
        <v>0</v>
      </c>
      <c r="FV47" s="19">
        <f t="shared" ca="1" si="417"/>
        <v>0</v>
      </c>
      <c r="FW47" s="19">
        <f t="shared" ca="1" si="417"/>
        <v>0</v>
      </c>
      <c r="FX47" s="19">
        <f t="shared" ca="1" si="417"/>
        <v>0</v>
      </c>
      <c r="FY47" s="19">
        <f t="shared" ca="1" si="417"/>
        <v>0</v>
      </c>
      <c r="FZ47" s="19">
        <f t="shared" ca="1" si="417"/>
        <v>0</v>
      </c>
      <c r="GA47" s="19">
        <f t="shared" ca="1" si="417"/>
        <v>0</v>
      </c>
      <c r="GB47" s="19">
        <f t="shared" ca="1" si="417"/>
        <v>0</v>
      </c>
      <c r="GC47" s="19">
        <f t="shared" ca="1" si="417"/>
        <v>0</v>
      </c>
      <c r="GD47" s="19">
        <f t="shared" ca="1" si="417"/>
        <v>0</v>
      </c>
      <c r="GE47" s="19">
        <f t="shared" ca="1" si="417"/>
        <v>0</v>
      </c>
      <c r="GF47" s="19">
        <f t="shared" ca="1" si="417"/>
        <v>0</v>
      </c>
      <c r="GG47" s="19">
        <f t="shared" ca="1" si="417"/>
        <v>0</v>
      </c>
      <c r="GH47" s="19">
        <f t="shared" ca="1" si="417"/>
        <v>0</v>
      </c>
      <c r="GI47" s="19">
        <f t="shared" ca="1" si="417"/>
        <v>0</v>
      </c>
      <c r="GJ47" s="19">
        <f t="shared" ca="1" si="417"/>
        <v>0</v>
      </c>
      <c r="GK47" s="19">
        <f t="shared" ca="1" si="417"/>
        <v>0</v>
      </c>
      <c r="GL47" s="19">
        <f t="shared" ca="1" si="417"/>
        <v>0</v>
      </c>
      <c r="GM47" s="19">
        <f t="shared" ca="1" si="417"/>
        <v>0</v>
      </c>
      <c r="GN47" s="19">
        <f t="shared" ca="1" si="417"/>
        <v>0</v>
      </c>
      <c r="GO47" s="19">
        <f t="shared" ca="1" si="417"/>
        <v>0</v>
      </c>
      <c r="GP47" s="19">
        <f t="shared" ca="1" si="417"/>
        <v>0</v>
      </c>
      <c r="GQ47" s="19">
        <f t="shared" ca="1" si="417"/>
        <v>0</v>
      </c>
      <c r="GR47" s="19">
        <f t="shared" ca="1" si="417"/>
        <v>0</v>
      </c>
      <c r="GS47" s="19">
        <f t="shared" ca="1" si="417"/>
        <v>0</v>
      </c>
      <c r="GT47" s="19">
        <f t="shared" ca="1" si="417"/>
        <v>0</v>
      </c>
      <c r="GU47" s="19">
        <f t="shared" ca="1" si="417"/>
        <v>0</v>
      </c>
      <c r="GV47" s="19">
        <f t="shared" ca="1" si="417"/>
        <v>0</v>
      </c>
      <c r="GW47" s="19">
        <f t="shared" ca="1" si="417"/>
        <v>0</v>
      </c>
      <c r="GX47" s="19">
        <f t="shared" ca="1" si="417"/>
        <v>0</v>
      </c>
      <c r="GY47" s="19">
        <f t="shared" ca="1" si="417"/>
        <v>0</v>
      </c>
      <c r="GZ47" s="19">
        <f t="shared" ca="1" si="417"/>
        <v>0</v>
      </c>
      <c r="HA47" s="19">
        <f t="shared" ca="1" si="417"/>
        <v>0</v>
      </c>
      <c r="HB47" s="19">
        <f t="shared" ca="1" si="417"/>
        <v>0</v>
      </c>
      <c r="HC47" s="19">
        <f t="shared" ca="1" si="417"/>
        <v>0</v>
      </c>
      <c r="HD47" s="19">
        <f t="shared" ca="1" si="417"/>
        <v>0</v>
      </c>
      <c r="HE47" s="19">
        <f t="shared" ca="1" si="417"/>
        <v>0</v>
      </c>
      <c r="HF47" s="19">
        <f t="shared" ca="1" si="417"/>
        <v>0</v>
      </c>
      <c r="HG47" s="19">
        <f t="shared" ca="1" si="417"/>
        <v>0</v>
      </c>
      <c r="HH47" s="19">
        <f t="shared" ca="1" si="417"/>
        <v>0</v>
      </c>
      <c r="HI47" s="19">
        <f t="shared" ca="1" si="417"/>
        <v>0</v>
      </c>
      <c r="HJ47" s="19">
        <f t="shared" ca="1" si="417"/>
        <v>0</v>
      </c>
      <c r="HK47" s="19">
        <f t="shared" ca="1" si="417"/>
        <v>0</v>
      </c>
      <c r="HL47" s="19">
        <f t="shared" ca="1" si="417"/>
        <v>0</v>
      </c>
      <c r="HM47" s="19">
        <f t="shared" ca="1" si="417"/>
        <v>0</v>
      </c>
      <c r="HN47" s="19">
        <f t="shared" ca="1" si="418"/>
        <v>0</v>
      </c>
      <c r="HO47" s="19">
        <f t="shared" ca="1" si="418"/>
        <v>0</v>
      </c>
      <c r="HP47" s="19">
        <f t="shared" ca="1" si="418"/>
        <v>0</v>
      </c>
      <c r="HQ47" s="19">
        <f t="shared" ca="1" si="418"/>
        <v>0</v>
      </c>
      <c r="HR47" s="19">
        <f t="shared" ca="1" si="418"/>
        <v>0</v>
      </c>
      <c r="HS47" s="19">
        <f t="shared" ca="1" si="418"/>
        <v>0</v>
      </c>
      <c r="HT47" s="19">
        <f t="shared" ca="1" si="418"/>
        <v>0</v>
      </c>
      <c r="HU47" s="19">
        <f t="shared" ca="1" si="418"/>
        <v>0</v>
      </c>
      <c r="HV47" s="19">
        <f t="shared" ca="1" si="418"/>
        <v>0</v>
      </c>
      <c r="HW47" s="19">
        <f t="shared" ca="1" si="418"/>
        <v>0</v>
      </c>
      <c r="HX47" s="19">
        <f t="shared" ca="1" si="418"/>
        <v>0</v>
      </c>
      <c r="HY47" s="19">
        <f t="shared" ca="1" si="418"/>
        <v>0</v>
      </c>
      <c r="HZ47" s="19">
        <f t="shared" ca="1" si="418"/>
        <v>0</v>
      </c>
      <c r="IA47" s="19">
        <f t="shared" ca="1" si="418"/>
        <v>0</v>
      </c>
      <c r="IB47" s="19">
        <f t="shared" ca="1" si="418"/>
        <v>0</v>
      </c>
      <c r="IC47" s="19">
        <f t="shared" ca="1" si="418"/>
        <v>0</v>
      </c>
      <c r="ID47" s="19">
        <f t="shared" ca="1" si="418"/>
        <v>0</v>
      </c>
      <c r="IE47" s="19">
        <f t="shared" ca="1" si="418"/>
        <v>0</v>
      </c>
      <c r="IF47" s="19">
        <f t="shared" ca="1" si="418"/>
        <v>0</v>
      </c>
      <c r="IG47" s="19">
        <f t="shared" ca="1" si="418"/>
        <v>0</v>
      </c>
      <c r="IH47" s="19">
        <f t="shared" ca="1" si="418"/>
        <v>0</v>
      </c>
      <c r="II47" s="19">
        <f t="shared" ca="1" si="418"/>
        <v>0</v>
      </c>
      <c r="IJ47" s="19">
        <f t="shared" ca="1" si="418"/>
        <v>0</v>
      </c>
      <c r="IK47" s="19">
        <f t="shared" ca="1" si="418"/>
        <v>0</v>
      </c>
      <c r="IL47" s="19">
        <f t="shared" ca="1" si="418"/>
        <v>0</v>
      </c>
      <c r="IM47" s="19">
        <f t="shared" ca="1" si="418"/>
        <v>0</v>
      </c>
      <c r="IN47" s="19">
        <f t="shared" ca="1" si="418"/>
        <v>0</v>
      </c>
      <c r="IO47" s="19">
        <f t="shared" ca="1" si="418"/>
        <v>0</v>
      </c>
      <c r="IP47" s="19">
        <f t="shared" ca="1" si="418"/>
        <v>0</v>
      </c>
      <c r="IQ47" s="19">
        <f t="shared" ca="1" si="418"/>
        <v>0</v>
      </c>
      <c r="IR47" s="19">
        <f t="shared" ca="1" si="418"/>
        <v>0</v>
      </c>
      <c r="IS47" s="19">
        <f t="shared" ca="1" si="418"/>
        <v>0</v>
      </c>
      <c r="IT47" s="19">
        <f t="shared" ca="1" si="418"/>
        <v>0</v>
      </c>
      <c r="IU47" s="19">
        <f t="shared" ca="1" si="418"/>
        <v>0</v>
      </c>
      <c r="IV47" s="19">
        <f t="shared" ca="1" si="418"/>
        <v>0</v>
      </c>
      <c r="IW47" s="19">
        <f t="shared" ca="1" si="418"/>
        <v>0</v>
      </c>
      <c r="IX47" s="19">
        <f t="shared" ca="1" si="418"/>
        <v>0</v>
      </c>
      <c r="IY47" s="19">
        <f t="shared" ca="1" si="418"/>
        <v>0</v>
      </c>
      <c r="IZ47" s="5">
        <f t="shared" ca="1" si="419"/>
        <v>67</v>
      </c>
      <c r="JA47" s="9"/>
      <c r="JB47" s="5">
        <f t="shared" ca="1" si="420"/>
        <v>1</v>
      </c>
      <c r="JC47" s="5" t="b">
        <f t="shared" ca="1" si="420"/>
        <v>0</v>
      </c>
      <c r="JD47" s="19">
        <f t="shared" ca="1" si="421"/>
        <v>0</v>
      </c>
      <c r="JE47" s="5">
        <f t="shared" ca="1" si="422"/>
        <v>0</v>
      </c>
      <c r="JF47" s="5">
        <f t="shared" ca="1" si="423"/>
        <v>1.2500000000000001E-2</v>
      </c>
      <c r="JG47" s="19">
        <f t="shared" ca="1" si="424"/>
        <v>0</v>
      </c>
      <c r="JH47" s="19">
        <f t="shared" ca="1" si="424"/>
        <v>0</v>
      </c>
      <c r="JI47" s="5">
        <f t="shared" ca="1" si="425"/>
        <v>60</v>
      </c>
      <c r="JJ47" s="19">
        <f t="shared" ca="1" si="421"/>
        <v>1</v>
      </c>
      <c r="JK47" s="19">
        <f t="shared" ca="1" si="421"/>
        <v>0</v>
      </c>
      <c r="JL47" s="19">
        <f t="shared" ca="1" si="421"/>
        <v>0</v>
      </c>
      <c r="JM47" s="19">
        <f t="shared" ca="1" si="421"/>
        <v>0</v>
      </c>
      <c r="JN47" s="19">
        <f t="shared" ca="1" si="421"/>
        <v>0</v>
      </c>
      <c r="JO47" s="19">
        <f t="shared" ca="1" si="421"/>
        <v>0</v>
      </c>
      <c r="JP47" s="19">
        <f t="shared" ca="1" si="421"/>
        <v>0</v>
      </c>
      <c r="JQ47" s="19">
        <f t="shared" ca="1" si="421"/>
        <v>0</v>
      </c>
      <c r="JR47" s="19">
        <f t="shared" ca="1" si="421"/>
        <v>0</v>
      </c>
      <c r="JS47" s="19">
        <f t="shared" ca="1" si="421"/>
        <v>0</v>
      </c>
      <c r="JT47" s="19">
        <f t="shared" ca="1" si="421"/>
        <v>0</v>
      </c>
      <c r="JU47" s="19">
        <f t="shared" ca="1" si="421"/>
        <v>0</v>
      </c>
      <c r="JV47" s="19">
        <f t="shared" ca="1" si="421"/>
        <v>0</v>
      </c>
      <c r="JW47" s="19">
        <f t="shared" ca="1" si="421"/>
        <v>0</v>
      </c>
      <c r="JX47" s="19">
        <f t="shared" ca="1" si="421"/>
        <v>0</v>
      </c>
      <c r="JY47" s="19">
        <f t="shared" ca="1" si="421"/>
        <v>0</v>
      </c>
      <c r="JZ47" s="19">
        <f t="shared" ca="1" si="421"/>
        <v>0</v>
      </c>
      <c r="KA47" s="19">
        <f t="shared" ca="1" si="421"/>
        <v>0</v>
      </c>
      <c r="KB47" s="19">
        <f t="shared" ca="1" si="421"/>
        <v>0</v>
      </c>
      <c r="KC47" s="19">
        <f t="shared" ca="1" si="421"/>
        <v>0</v>
      </c>
      <c r="KD47" s="19">
        <f t="shared" ca="1" si="421"/>
        <v>0</v>
      </c>
      <c r="KE47" s="19">
        <f t="shared" ca="1" si="421"/>
        <v>0</v>
      </c>
      <c r="KF47" s="5">
        <f t="shared" ca="1" si="426"/>
        <v>0</v>
      </c>
      <c r="KG47" s="5">
        <f t="shared" ca="1" si="426"/>
        <v>6.25E-2</v>
      </c>
      <c r="KH47" s="5">
        <f t="shared" ca="1" si="426"/>
        <v>6.25E-2</v>
      </c>
      <c r="KI47" s="5">
        <f t="shared" ca="1" si="426"/>
        <v>6.25E-2</v>
      </c>
      <c r="KJ47" s="19">
        <f t="shared" ca="1" si="427"/>
        <v>0</v>
      </c>
      <c r="KK47" s="19">
        <f t="shared" ca="1" si="421"/>
        <v>0</v>
      </c>
      <c r="KL47" s="19">
        <f t="shared" ca="1" si="421"/>
        <v>0</v>
      </c>
      <c r="KM47" s="19">
        <f t="shared" ca="1" si="421"/>
        <v>0</v>
      </c>
      <c r="KN47" s="19">
        <f t="shared" ca="1" si="421"/>
        <v>1</v>
      </c>
      <c r="KO47" s="19">
        <f t="shared" ca="1" si="421"/>
        <v>0</v>
      </c>
      <c r="KP47" s="19">
        <f t="shared" ca="1" si="421"/>
        <v>1</v>
      </c>
      <c r="KQ47" s="9"/>
      <c r="KR47" s="5" t="b">
        <f t="shared" ca="1" si="428"/>
        <v>1</v>
      </c>
      <c r="KS47" s="5" t="b">
        <f t="shared" ca="1" si="429"/>
        <v>0</v>
      </c>
      <c r="KT47" s="5" t="b">
        <f t="shared" ca="1" si="429"/>
        <v>0</v>
      </c>
      <c r="KU47" s="5" t="b">
        <f t="shared" ca="1" si="429"/>
        <v>1</v>
      </c>
      <c r="KV47" s="136">
        <f t="shared" ca="1" si="430"/>
        <v>2</v>
      </c>
      <c r="KW47" s="136">
        <f t="shared" ca="1" si="430"/>
        <v>2</v>
      </c>
      <c r="KX47" s="19" t="str">
        <f t="shared" ref="KX47:LD49" ca="1" si="461">OFFSET(KX$5,$B47,0)</f>
        <v>-</v>
      </c>
      <c r="KY47" s="19" t="str">
        <f t="shared" ca="1" si="461"/>
        <v>-</v>
      </c>
      <c r="KZ47" s="19" t="str">
        <f t="shared" ca="1" si="461"/>
        <v>-</v>
      </c>
      <c r="LA47" s="19" t="str">
        <f t="shared" ca="1" si="461"/>
        <v>-</v>
      </c>
      <c r="LB47" s="19">
        <f t="shared" ca="1" si="461"/>
        <v>1</v>
      </c>
      <c r="LC47" s="19">
        <f t="shared" ca="1" si="461"/>
        <v>0.66</v>
      </c>
      <c r="LD47" s="19" t="str">
        <f t="shared" ca="1" si="461"/>
        <v>-</v>
      </c>
      <c r="LE47" s="5" t="str" cm="1">
        <f t="array" aca="1" ref="LE47" ca="1">IF(OR(LF47:LM47&lt;&gt;"-"),TRUE,"-")</f>
        <v>-</v>
      </c>
      <c r="LF47" s="231" t="str">
        <f ca="1">OFFSET(LF47,-1,0)</f>
        <v>-</v>
      </c>
      <c r="LG47" s="231" t="str">
        <f t="shared" ref="LG47:LM47" ca="1" si="462">OFFSET(LG47,-1,0)</f>
        <v>-</v>
      </c>
      <c r="LH47" s="231" t="str">
        <f t="shared" ca="1" si="462"/>
        <v>-</v>
      </c>
      <c r="LI47" s="231" t="str">
        <f t="shared" ca="1" si="462"/>
        <v>-</v>
      </c>
      <c r="LJ47" s="231" t="str">
        <f t="shared" ca="1" si="462"/>
        <v>-</v>
      </c>
      <c r="LK47" s="231" t="str">
        <f t="shared" ca="1" si="462"/>
        <v>-</v>
      </c>
      <c r="LL47" s="231" t="str">
        <f t="shared" ca="1" si="462"/>
        <v>-</v>
      </c>
      <c r="LM47" s="231" t="str">
        <f t="shared" ca="1" si="462"/>
        <v>-</v>
      </c>
      <c r="LN47" s="231" t="str">
        <f t="array" aca="1" ref="LN47" ca="1">IF(OR(LO47:LU47&lt;&gt;"-"),TRUE,"-")</f>
        <v>-</v>
      </c>
      <c r="LO47" s="5" t="str">
        <f t="array" aca="1" ref="LO47" ca="1">IF(OR(LP47:LV47&lt;&gt;"-"),TRUE,"-")</f>
        <v>-</v>
      </c>
      <c r="LP47" s="19" t="str">
        <f t="shared" ref="LP47:MA50" ca="1" si="463">OFFSET(LP$5,$B47,0)</f>
        <v>-</v>
      </c>
      <c r="LQ47" s="19" t="str">
        <f t="shared" ca="1" si="463"/>
        <v>-</v>
      </c>
      <c r="LR47" s="19" t="str">
        <f t="shared" ca="1" si="463"/>
        <v>-</v>
      </c>
      <c r="LS47" s="19" t="str">
        <f t="shared" ca="1" si="463"/>
        <v>-</v>
      </c>
      <c r="LT47" s="19" t="str">
        <f t="shared" ca="1" si="463"/>
        <v>-</v>
      </c>
      <c r="LU47" s="19" t="str">
        <f t="shared" ca="1" si="463"/>
        <v>-</v>
      </c>
      <c r="LV47" s="19" t="str">
        <f t="shared" ca="1" si="463"/>
        <v>-</v>
      </c>
      <c r="LW47" s="19" t="b">
        <f t="shared" ca="1" si="463"/>
        <v>0</v>
      </c>
      <c r="LX47" s="136">
        <f t="shared" ca="1" si="431"/>
        <v>2</v>
      </c>
      <c r="LY47" s="19">
        <f t="shared" ca="1" si="463"/>
        <v>2</v>
      </c>
      <c r="LZ47" s="19" t="b">
        <f t="shared" ca="1" si="463"/>
        <v>0</v>
      </c>
      <c r="MA47" s="19" t="str">
        <f t="shared" ca="1" si="463"/>
        <v>-</v>
      </c>
      <c r="MB47" s="5" t="str">
        <f t="shared" ca="1" si="432"/>
        <v>-</v>
      </c>
      <c r="MC47" s="5" t="str">
        <f t="shared" ca="1" si="432"/>
        <v>-</v>
      </c>
      <c r="MD47" s="5" t="str">
        <f t="shared" ca="1" si="432"/>
        <v>-</v>
      </c>
      <c r="ME47" s="5" t="str">
        <f t="shared" ca="1" si="432"/>
        <v>-</v>
      </c>
      <c r="MF47" s="19" t="b">
        <f t="shared" ref="MF47:MU51" ca="1" si="464">OFFSET(MF$5,$B47,0)</f>
        <v>0</v>
      </c>
      <c r="MG47" s="19" t="str">
        <f t="shared" ca="1" si="464"/>
        <v>-</v>
      </c>
      <c r="MH47" s="19" t="str">
        <f ca="1">OFFSET(MH$5,$B47,0)</f>
        <v>-</v>
      </c>
      <c r="MI47" s="19" t="b">
        <f ca="1">OFFSET(MI$5,$B47,0)</f>
        <v>1</v>
      </c>
      <c r="MJ47" s="19">
        <f t="shared" ca="1" si="464"/>
        <v>0.5</v>
      </c>
      <c r="MK47" s="19">
        <f t="shared" ca="1" si="464"/>
        <v>0.5</v>
      </c>
      <c r="ML47" s="19">
        <f t="shared" ca="1" si="464"/>
        <v>0.99</v>
      </c>
      <c r="MM47" s="5">
        <f t="shared" ca="1" si="434"/>
        <v>0</v>
      </c>
      <c r="MN47" s="5">
        <f t="shared" ca="1" si="434"/>
        <v>500</v>
      </c>
      <c r="MO47" s="5">
        <f t="shared" ca="1" si="434"/>
        <v>500</v>
      </c>
      <c r="MP47" s="5">
        <f t="shared" ca="1" si="434"/>
        <v>575</v>
      </c>
      <c r="MQ47" s="5">
        <f t="shared" ca="1" si="434"/>
        <v>240</v>
      </c>
      <c r="MR47" s="5">
        <f t="shared" ca="1" si="434"/>
        <v>364</v>
      </c>
      <c r="MS47" s="5">
        <f t="shared" ca="1" si="435"/>
        <v>0.5</v>
      </c>
      <c r="MT47" s="9"/>
      <c r="MU47" s="19">
        <f t="shared" ca="1" si="464"/>
        <v>70</v>
      </c>
      <c r="MV47" s="19">
        <f t="shared" ca="1" si="436"/>
        <v>50</v>
      </c>
      <c r="MW47" s="19">
        <f t="shared" ca="1" si="436"/>
        <v>75</v>
      </c>
      <c r="MX47" s="19">
        <f t="shared" ca="1" si="436"/>
        <v>50</v>
      </c>
      <c r="MY47" s="19">
        <f t="shared" ca="1" si="436"/>
        <v>1</v>
      </c>
      <c r="MZ47" s="5">
        <f t="shared" ca="1" si="437"/>
        <v>1</v>
      </c>
      <c r="NA47" s="19">
        <f t="shared" ca="1" si="438"/>
        <v>1</v>
      </c>
      <c r="NB47" s="9"/>
      <c r="NC47" s="19" t="b">
        <f t="shared" ca="1" si="436"/>
        <v>0</v>
      </c>
      <c r="ND47" s="19" t="b">
        <f t="shared" ca="1" si="436"/>
        <v>0</v>
      </c>
      <c r="NE47" s="19">
        <f t="shared" ca="1" si="436"/>
        <v>2</v>
      </c>
      <c r="NF47" s="19">
        <f t="shared" ca="1" si="436"/>
        <v>1</v>
      </c>
      <c r="NG47" s="19">
        <f t="shared" ca="1" si="436"/>
        <v>2</v>
      </c>
      <c r="NH47" s="19">
        <f t="shared" ca="1" si="436"/>
        <v>0</v>
      </c>
      <c r="NI47" s="19" t="str">
        <f t="shared" ca="1" si="436"/>
        <v>-</v>
      </c>
      <c r="NJ47" s="19" t="str">
        <f t="shared" ca="1" si="436"/>
        <v>-</v>
      </c>
      <c r="NK47" s="19" t="str">
        <f t="shared" ca="1" si="436"/>
        <v>-</v>
      </c>
      <c r="NL47" s="19" t="b">
        <f t="shared" ca="1" si="436"/>
        <v>1</v>
      </c>
      <c r="NM47" s="19">
        <f t="shared" ca="1" si="436"/>
        <v>636</v>
      </c>
      <c r="NN47" s="19" t="str">
        <f t="shared" ca="1" si="436"/>
        <v>-</v>
      </c>
      <c r="NO47" s="19">
        <f t="shared" ca="1" si="436"/>
        <v>1</v>
      </c>
      <c r="NP47" s="19">
        <f t="shared" ca="1" si="436"/>
        <v>1</v>
      </c>
      <c r="NQ47" s="19">
        <f t="shared" ca="1" si="436"/>
        <v>1</v>
      </c>
      <c r="NR47" s="19">
        <f t="shared" ca="1" si="436"/>
        <v>1</v>
      </c>
      <c r="NS47" s="19">
        <f t="shared" ca="1" si="436"/>
        <v>1</v>
      </c>
      <c r="NT47" s="19">
        <f t="shared" ca="1" si="436"/>
        <v>1</v>
      </c>
      <c r="NU47" s="19">
        <f t="shared" ca="1" si="436"/>
        <v>1</v>
      </c>
      <c r="NV47" s="19">
        <f t="shared" ca="1" si="436"/>
        <v>1</v>
      </c>
      <c r="NW47" s="19">
        <f t="shared" ca="1" si="436"/>
        <v>1</v>
      </c>
      <c r="NX47" s="9"/>
      <c r="NY47" s="12" t="str">
        <f t="shared" ca="1" si="441"/>
        <v>-</v>
      </c>
      <c r="NZ47" s="19" t="str">
        <f t="shared" ca="1" si="442"/>
        <v>-</v>
      </c>
      <c r="OA47" s="19" t="str">
        <f t="shared" ca="1" si="442"/>
        <v>-</v>
      </c>
      <c r="OB47" s="19" t="str">
        <f t="shared" ca="1" si="442"/>
        <v>-</v>
      </c>
      <c r="OC47" s="19" t="str">
        <f t="shared" ca="1" si="442"/>
        <v>-</v>
      </c>
      <c r="OD47" s="19" t="str">
        <f t="shared" ca="1" si="442"/>
        <v>-</v>
      </c>
      <c r="OE47" s="19" t="str">
        <f t="shared" ca="1" si="442"/>
        <v>-</v>
      </c>
      <c r="OF47" s="19" t="str">
        <f t="shared" ca="1" si="442"/>
        <v>-</v>
      </c>
      <c r="OG47" s="19" t="str">
        <f t="shared" ca="1" si="442"/>
        <v>-</v>
      </c>
      <c r="OH47" s="19" t="str">
        <f t="shared" ca="1" si="442"/>
        <v>-</v>
      </c>
      <c r="OI47" s="19" t="str">
        <f t="shared" ca="1" si="442"/>
        <v>-</v>
      </c>
      <c r="OJ47" s="19" t="str">
        <f t="shared" ca="1" si="442"/>
        <v>-</v>
      </c>
      <c r="OK47" s="19" t="str">
        <f t="shared" ca="1" si="442"/>
        <v>-</v>
      </c>
      <c r="OL47" s="19" t="str">
        <f t="shared" ca="1" si="442"/>
        <v>-</v>
      </c>
      <c r="OM47" s="19" t="str">
        <f t="shared" ca="1" si="442"/>
        <v>-</v>
      </c>
      <c r="ON47" s="19" t="str">
        <f t="shared" ca="1" si="442"/>
        <v>-</v>
      </c>
      <c r="OO47" s="19" t="str">
        <f t="shared" ca="1" si="442"/>
        <v>-</v>
      </c>
      <c r="OP47" s="19" t="str">
        <f t="shared" ca="1" si="442"/>
        <v>-</v>
      </c>
      <c r="OQ47" s="19" t="str">
        <f t="shared" ca="1" si="442"/>
        <v>-</v>
      </c>
      <c r="OR47" s="19" t="str">
        <f t="shared" ca="1" si="443"/>
        <v>-</v>
      </c>
      <c r="OS47" s="19" t="str">
        <f t="shared" ca="1" si="443"/>
        <v>-</v>
      </c>
      <c r="OT47" s="19" t="str">
        <f t="shared" ca="1" si="443"/>
        <v>-</v>
      </c>
      <c r="OU47" s="19" t="str">
        <f t="shared" ca="1" si="443"/>
        <v>-</v>
      </c>
      <c r="OV47" s="19" t="str">
        <f t="shared" ca="1" si="443"/>
        <v>-</v>
      </c>
      <c r="OW47" s="19" t="str">
        <f t="shared" ca="1" si="443"/>
        <v>-</v>
      </c>
      <c r="OX47" s="19" t="str">
        <f t="shared" ca="1" si="443"/>
        <v>-</v>
      </c>
      <c r="OY47" s="19" t="str">
        <f t="shared" ca="1" si="443"/>
        <v>-</v>
      </c>
      <c r="OZ47" s="19" t="str">
        <f t="shared" ca="1" si="443"/>
        <v>-</v>
      </c>
      <c r="PA47" s="19" t="str">
        <f t="shared" ca="1" si="443"/>
        <v>-</v>
      </c>
      <c r="PB47" s="19" t="str">
        <f t="shared" ca="1" si="443"/>
        <v>-</v>
      </c>
      <c r="PC47" s="19" t="str">
        <f t="shared" ca="1" si="443"/>
        <v>-</v>
      </c>
      <c r="PD47" s="19" t="str">
        <f t="shared" ca="1" si="443"/>
        <v>-</v>
      </c>
      <c r="PE47" s="19" t="str">
        <f t="shared" ca="1" si="443"/>
        <v>-</v>
      </c>
      <c r="PF47" s="19" t="str">
        <f t="shared" ca="1" si="443"/>
        <v>-</v>
      </c>
      <c r="PG47" s="19" t="str">
        <f t="shared" ca="1" si="443"/>
        <v>-</v>
      </c>
      <c r="PH47" s="19" t="str">
        <f t="shared" ca="1" si="443"/>
        <v>-</v>
      </c>
      <c r="PI47" s="19" t="str">
        <f t="shared" ca="1" si="443"/>
        <v>-</v>
      </c>
      <c r="PJ47" s="19" t="str">
        <f t="shared" ca="1" si="443"/>
        <v>-</v>
      </c>
      <c r="PK47" s="19" t="str">
        <f t="shared" ca="1" si="443"/>
        <v>-</v>
      </c>
      <c r="PL47" s="19" t="str">
        <f t="shared" ca="1" si="443"/>
        <v>-</v>
      </c>
      <c r="PM47" s="19" t="str">
        <f t="shared" ca="1" si="443"/>
        <v>-</v>
      </c>
      <c r="PN47" s="19" t="str">
        <f t="shared" ca="1" si="443"/>
        <v>-</v>
      </c>
      <c r="PO47" s="19" t="str">
        <f t="shared" ca="1" si="443"/>
        <v>-</v>
      </c>
      <c r="PP47" s="19" t="str">
        <f t="shared" ca="1" si="443"/>
        <v>-</v>
      </c>
      <c r="PQ47" s="19" t="str">
        <f t="shared" ca="1" si="443"/>
        <v>-</v>
      </c>
      <c r="PR47" s="19" t="str">
        <f t="shared" ca="1" si="444"/>
        <v>-</v>
      </c>
      <c r="PS47" s="19" t="str">
        <f t="shared" ca="1" si="444"/>
        <v>-</v>
      </c>
      <c r="PT47" s="19" t="str">
        <f t="shared" ca="1" si="444"/>
        <v>-</v>
      </c>
      <c r="PU47" s="19" t="str">
        <f t="shared" ca="1" si="444"/>
        <v>-</v>
      </c>
      <c r="PV47" s="19" t="str">
        <f t="shared" ca="1" si="444"/>
        <v>-</v>
      </c>
      <c r="PW47" s="19" t="str">
        <f t="shared" ca="1" si="444"/>
        <v>-</v>
      </c>
      <c r="PX47" s="19" t="str">
        <f t="shared" ca="1" si="444"/>
        <v>-</v>
      </c>
      <c r="PY47" s="19" t="str">
        <f t="shared" ca="1" si="444"/>
        <v>-</v>
      </c>
      <c r="PZ47" s="19" t="str">
        <f t="shared" ca="1" si="444"/>
        <v>-</v>
      </c>
      <c r="QA47" s="19" t="str">
        <f t="shared" ca="1" si="444"/>
        <v>-</v>
      </c>
      <c r="QB47" s="19" t="str">
        <f t="shared" ca="1" si="444"/>
        <v>-</v>
      </c>
      <c r="QC47" s="19" t="str">
        <f t="shared" ca="1" si="444"/>
        <v>-</v>
      </c>
      <c r="QD47" s="19" t="str">
        <f t="shared" ca="1" si="444"/>
        <v>-</v>
      </c>
      <c r="QE47" s="19" t="str">
        <f t="shared" ca="1" si="444"/>
        <v>-</v>
      </c>
      <c r="QF47" s="19" t="str">
        <f t="shared" ca="1" si="444"/>
        <v>-</v>
      </c>
      <c r="QG47" s="19" t="str">
        <f t="shared" ca="1" si="444"/>
        <v>-</v>
      </c>
      <c r="QH47" s="19" t="str">
        <f t="shared" ca="1" si="445"/>
        <v>-</v>
      </c>
      <c r="QI47" s="12" t="str">
        <f t="shared" ca="1" si="446"/>
        <v>-</v>
      </c>
      <c r="QJ47" s="19" t="str">
        <f t="shared" ca="1" si="445"/>
        <v>-</v>
      </c>
      <c r="QK47" s="19" t="str">
        <f t="shared" ca="1" si="445"/>
        <v>-</v>
      </c>
      <c r="QL47" s="19" t="str">
        <f t="shared" ca="1" si="445"/>
        <v>-</v>
      </c>
      <c r="QM47" s="19" t="str">
        <f t="shared" ca="1" si="445"/>
        <v>-</v>
      </c>
      <c r="QN47" s="19" t="str">
        <f t="shared" ca="1" si="445"/>
        <v>-</v>
      </c>
      <c r="QO47" s="19" t="str">
        <f t="shared" ca="1" si="445"/>
        <v>-</v>
      </c>
      <c r="QP47" s="19" t="str">
        <f t="shared" ca="1" si="445"/>
        <v>-</v>
      </c>
      <c r="QQ47" s="19" t="str">
        <f t="shared" ca="1" si="445"/>
        <v>-</v>
      </c>
      <c r="QR47" s="19" t="str">
        <f t="shared" ca="1" si="445"/>
        <v>-</v>
      </c>
      <c r="QS47" s="19" t="str">
        <f t="shared" ca="1" si="445"/>
        <v>-</v>
      </c>
      <c r="QT47" s="19" t="str">
        <f t="shared" ca="1" si="445"/>
        <v>-</v>
      </c>
      <c r="QU47" s="19" t="str">
        <f t="shared" ca="1" si="445"/>
        <v>-</v>
      </c>
      <c r="QV47" s="19" t="str">
        <f t="shared" ca="1" si="445"/>
        <v>-</v>
      </c>
      <c r="QW47" s="19" t="str">
        <f t="shared" ca="1" si="445"/>
        <v>-</v>
      </c>
      <c r="QX47" s="19" t="str">
        <f t="shared" ca="1" si="445"/>
        <v>-</v>
      </c>
      <c r="QY47" s="19" t="str">
        <f t="shared" ca="1" si="445"/>
        <v>-</v>
      </c>
      <c r="QZ47" s="19" t="str">
        <f t="shared" ca="1" si="445"/>
        <v>-</v>
      </c>
      <c r="RA47" s="19" t="str">
        <f t="shared" ca="1" si="445"/>
        <v>-</v>
      </c>
      <c r="RB47" s="19" t="str">
        <f t="shared" ca="1" si="445"/>
        <v>-</v>
      </c>
      <c r="RC47" s="19" t="str">
        <f t="shared" ca="1" si="445"/>
        <v>-</v>
      </c>
      <c r="RD47" s="19" t="str">
        <f t="shared" ca="1" si="447"/>
        <v>-</v>
      </c>
      <c r="RE47" s="19" t="str">
        <f t="shared" ca="1" si="447"/>
        <v>-</v>
      </c>
      <c r="RF47" s="19" t="str">
        <f t="shared" ca="1" si="447"/>
        <v>-</v>
      </c>
      <c r="RG47" s="19" t="str">
        <f t="shared" ca="1" si="447"/>
        <v>-</v>
      </c>
      <c r="RH47" s="19" t="str">
        <f t="shared" ca="1" si="447"/>
        <v>-</v>
      </c>
      <c r="RI47" s="19" t="str">
        <f t="shared" ca="1" si="447"/>
        <v>-</v>
      </c>
      <c r="RJ47" s="19" t="str">
        <f t="shared" ca="1" si="447"/>
        <v>-</v>
      </c>
      <c r="RK47" s="19" t="str">
        <f t="shared" ca="1" si="447"/>
        <v>-</v>
      </c>
      <c r="RL47" s="19" t="str">
        <f t="shared" ca="1" si="447"/>
        <v>-</v>
      </c>
      <c r="RM47" s="19" t="str">
        <f t="shared" ca="1" si="447"/>
        <v>-</v>
      </c>
      <c r="RN47" s="19" t="str">
        <f t="shared" ca="1" si="447"/>
        <v>-</v>
      </c>
      <c r="RO47" s="19" t="str">
        <f t="shared" ca="1" si="447"/>
        <v>-</v>
      </c>
      <c r="RP47" s="19" t="str">
        <f t="shared" ca="1" si="447"/>
        <v>-</v>
      </c>
      <c r="RQ47" s="19" t="str">
        <f t="shared" ca="1" si="447"/>
        <v>-</v>
      </c>
      <c r="RR47" s="19" t="str">
        <f t="shared" ca="1" si="447"/>
        <v>-</v>
      </c>
      <c r="RS47" s="19" t="str">
        <f t="shared" ca="1" si="447"/>
        <v>-</v>
      </c>
      <c r="RT47" s="19" t="str">
        <f t="shared" ca="1" si="447"/>
        <v>-</v>
      </c>
      <c r="RU47" s="19" t="str">
        <f t="shared" ca="1" si="447"/>
        <v>-</v>
      </c>
      <c r="RV47" s="19" t="str">
        <f t="shared" ca="1" si="447"/>
        <v>-</v>
      </c>
      <c r="RW47" s="19" t="str">
        <f t="shared" ca="1" si="447"/>
        <v>-</v>
      </c>
      <c r="RX47" s="19" t="str">
        <f t="shared" ca="1" si="447"/>
        <v>-</v>
      </c>
      <c r="RY47" s="19" t="str">
        <f t="shared" ca="1" si="447"/>
        <v>-</v>
      </c>
      <c r="RZ47" s="19" t="str">
        <f t="shared" ca="1" si="448"/>
        <v>-</v>
      </c>
      <c r="SA47" s="19" t="str">
        <f t="shared" ca="1" si="448"/>
        <v>-</v>
      </c>
      <c r="SB47" s="19" t="str">
        <f t="shared" ca="1" si="448"/>
        <v>-</v>
      </c>
      <c r="SC47" s="19" t="str">
        <f t="shared" ca="1" si="448"/>
        <v>-</v>
      </c>
      <c r="SD47" s="19" t="str">
        <f t="shared" ca="1" si="448"/>
        <v>-</v>
      </c>
      <c r="SE47" s="19" t="str">
        <f t="shared" ca="1" si="448"/>
        <v>-</v>
      </c>
      <c r="SF47" s="19" t="str">
        <f t="shared" ca="1" si="448"/>
        <v>-</v>
      </c>
      <c r="SG47" s="19" t="str">
        <f t="shared" ca="1" si="448"/>
        <v>-</v>
      </c>
      <c r="SH47" s="19" t="str">
        <f t="shared" ca="1" si="448"/>
        <v>-</v>
      </c>
      <c r="SI47" s="19" t="str">
        <f t="shared" ca="1" si="448"/>
        <v>-</v>
      </c>
      <c r="SJ47" s="19" t="str">
        <f t="shared" ca="1" si="448"/>
        <v>-</v>
      </c>
      <c r="SK47" s="19" t="str">
        <f t="shared" ca="1" si="448"/>
        <v>-</v>
      </c>
      <c r="SL47" s="19" t="str">
        <f t="shared" ca="1" si="448"/>
        <v>-</v>
      </c>
      <c r="SM47" s="19" t="str">
        <f t="shared" ca="1" si="448"/>
        <v>-</v>
      </c>
      <c r="SN47" s="19" t="str">
        <f t="shared" ca="1" si="448"/>
        <v>-</v>
      </c>
      <c r="SO47" s="19" t="str">
        <f t="shared" ca="1" si="448"/>
        <v>-</v>
      </c>
      <c r="SP47" s="19" t="str">
        <f t="shared" ca="1" si="449"/>
        <v>-</v>
      </c>
      <c r="SQ47" s="19" t="str">
        <f t="shared" ca="1" si="449"/>
        <v>-</v>
      </c>
      <c r="SR47" s="19" t="str">
        <f t="shared" ca="1" si="449"/>
        <v>-</v>
      </c>
      <c r="SS47" s="12" t="b">
        <f t="shared" ca="1" si="450"/>
        <v>1</v>
      </c>
      <c r="ST47" s="19" t="str">
        <f t="shared" ca="1" si="436"/>
        <v>-</v>
      </c>
      <c r="SU47" s="19" t="str">
        <f t="shared" ca="1" si="436"/>
        <v>-</v>
      </c>
      <c r="SV47" s="19" t="str">
        <f t="shared" ca="1" si="436"/>
        <v>-</v>
      </c>
      <c r="SW47" s="19" t="str">
        <f t="shared" ca="1" si="436"/>
        <v>-</v>
      </c>
      <c r="SX47" s="19" t="str">
        <f t="shared" ca="1" si="436"/>
        <v>-</v>
      </c>
      <c r="SY47" s="19" t="str">
        <f t="shared" ca="1" si="436"/>
        <v>-</v>
      </c>
      <c r="SZ47" s="19" t="str">
        <f t="shared" ca="1" si="436"/>
        <v>-</v>
      </c>
      <c r="TA47" s="19" t="str">
        <f t="shared" ca="1" si="436"/>
        <v>-</v>
      </c>
      <c r="TB47" s="19" t="str">
        <f t="shared" ca="1" si="436"/>
        <v>-</v>
      </c>
      <c r="TC47" s="19" t="str">
        <f t="shared" ca="1" si="436"/>
        <v>-</v>
      </c>
      <c r="TD47" s="19" t="str">
        <f t="shared" ca="1" si="436"/>
        <v>-</v>
      </c>
      <c r="TE47" s="19" t="str">
        <f t="shared" ca="1" si="436"/>
        <v>-</v>
      </c>
      <c r="TF47" s="19" t="str">
        <f t="shared" ca="1" si="436"/>
        <v>-</v>
      </c>
      <c r="TG47" s="19" t="str">
        <f t="shared" ca="1" si="436"/>
        <v>-</v>
      </c>
      <c r="TH47" s="19" t="str">
        <f t="shared" ca="1" si="436"/>
        <v>-</v>
      </c>
      <c r="TI47" s="19" t="str">
        <f t="shared" ca="1" si="436"/>
        <v>-</v>
      </c>
      <c r="TJ47" s="19" t="str">
        <f t="shared" ca="1" si="436"/>
        <v>-</v>
      </c>
      <c r="TK47" s="19" t="str">
        <f t="shared" ca="1" si="436"/>
        <v>-</v>
      </c>
      <c r="TL47" s="19" t="str">
        <f t="shared" ca="1" si="436"/>
        <v>-</v>
      </c>
      <c r="TM47" s="19" t="str">
        <f t="shared" ca="1" si="436"/>
        <v>-</v>
      </c>
      <c r="TN47" s="19" t="str">
        <f t="shared" ca="1" si="436"/>
        <v>-</v>
      </c>
      <c r="TO47" s="19" t="str">
        <f t="shared" ca="1" si="436"/>
        <v>-</v>
      </c>
      <c r="TP47" s="19" t="str">
        <f t="shared" ca="1" si="436"/>
        <v>-</v>
      </c>
      <c r="TQ47" s="19" t="str">
        <f t="shared" ca="1" si="436"/>
        <v>-</v>
      </c>
      <c r="TR47" s="19" t="str">
        <f t="shared" ca="1" si="436"/>
        <v>-</v>
      </c>
      <c r="TS47" s="19" t="str">
        <f t="shared" ca="1" si="436"/>
        <v>-</v>
      </c>
      <c r="TT47" s="19" t="str">
        <f t="shared" ca="1" si="436"/>
        <v>-</v>
      </c>
      <c r="TU47" s="19" t="str">
        <f t="shared" ca="1" si="436"/>
        <v>-</v>
      </c>
      <c r="TV47" s="19" t="str">
        <f t="shared" ca="1" si="436"/>
        <v>-</v>
      </c>
      <c r="TW47" s="19" t="str">
        <f t="shared" ca="1" si="436"/>
        <v>-</v>
      </c>
      <c r="TX47" s="19" t="str">
        <f t="shared" ca="1" si="436"/>
        <v>-</v>
      </c>
      <c r="TY47" s="19" t="str">
        <f t="shared" ca="1" si="436"/>
        <v>-</v>
      </c>
      <c r="TZ47" s="19" t="str">
        <f t="shared" ca="1" si="436"/>
        <v>-</v>
      </c>
      <c r="UA47" s="19" t="str">
        <f t="shared" ca="1" si="436"/>
        <v>-</v>
      </c>
      <c r="UB47" s="19" t="str">
        <f t="shared" ca="1" si="436"/>
        <v>-</v>
      </c>
      <c r="UC47" s="19" t="str">
        <f t="shared" ca="1" si="436"/>
        <v>-</v>
      </c>
      <c r="UD47" s="19" t="str">
        <f t="shared" ca="1" si="436"/>
        <v>-</v>
      </c>
      <c r="UE47" s="19" t="str">
        <f t="shared" ca="1" si="436"/>
        <v>-</v>
      </c>
      <c r="UF47" s="19" t="str">
        <f t="shared" ca="1" si="436"/>
        <v>-</v>
      </c>
      <c r="UG47" s="19" t="str">
        <f t="shared" ca="1" si="436"/>
        <v>-</v>
      </c>
      <c r="UH47" s="19" t="str">
        <f t="shared" ca="1" si="436"/>
        <v>-</v>
      </c>
      <c r="UI47" s="19" t="str">
        <f t="shared" ca="1" si="436"/>
        <v>-</v>
      </c>
      <c r="UJ47" s="19" t="str">
        <f t="shared" ca="1" si="436"/>
        <v>-</v>
      </c>
      <c r="UK47" s="19" t="str">
        <f t="shared" ca="1" si="436"/>
        <v>-</v>
      </c>
      <c r="UL47" s="19" t="str">
        <f t="shared" ca="1" si="436"/>
        <v>-</v>
      </c>
      <c r="UM47" s="19" t="str">
        <f t="shared" ca="1" si="436"/>
        <v>-</v>
      </c>
      <c r="UN47" s="19" t="str">
        <f t="shared" ca="1" si="436"/>
        <v>-</v>
      </c>
      <c r="UO47" s="19" t="str">
        <f t="shared" ca="1" si="436"/>
        <v>-</v>
      </c>
      <c r="UP47" s="19" t="str">
        <f t="shared" ca="1" si="436"/>
        <v>-</v>
      </c>
      <c r="UQ47" s="19" t="str">
        <f t="shared" ca="1" si="436"/>
        <v>-</v>
      </c>
      <c r="UR47" s="19" t="str">
        <f t="shared" ca="1" si="436"/>
        <v>-</v>
      </c>
      <c r="US47" s="19" t="str">
        <f t="shared" ca="1" si="436"/>
        <v>-</v>
      </c>
      <c r="UT47" s="19" t="str">
        <f t="shared" ca="1" si="436"/>
        <v>-</v>
      </c>
      <c r="UU47" s="19" t="str">
        <f t="shared" ca="1" si="436"/>
        <v>-</v>
      </c>
      <c r="UV47" s="19" t="str">
        <f t="shared" ca="1" si="436"/>
        <v>-</v>
      </c>
      <c r="UW47" s="19" t="str">
        <f t="shared" ca="1" si="436"/>
        <v>-</v>
      </c>
      <c r="UX47" s="19" t="str">
        <f t="shared" ca="1" si="436"/>
        <v>-</v>
      </c>
      <c r="UY47" s="19" t="str">
        <f t="shared" ca="1" si="436"/>
        <v>-</v>
      </c>
      <c r="UZ47" s="19" t="str">
        <f t="shared" ca="1" si="436"/>
        <v>-</v>
      </c>
      <c r="VA47" s="19" t="str">
        <f t="shared" ca="1" si="436"/>
        <v>-</v>
      </c>
      <c r="VB47" s="19" t="str">
        <f t="shared" ca="1" si="436"/>
        <v>-</v>
      </c>
      <c r="VC47" s="19">
        <f t="shared" ca="1" si="436"/>
        <v>0</v>
      </c>
      <c r="VD47" s="23">
        <v>0</v>
      </c>
    </row>
    <row r="48" spans="1:576" outlineLevel="2">
      <c r="A48" s="21">
        <f t="shared" si="93"/>
        <v>43</v>
      </c>
      <c r="B48" s="215">
        <f t="shared" ref="B48:B50" ca="1" si="465">OFFSET(B48,-1,0)</f>
        <v>41</v>
      </c>
      <c r="C48">
        <v>203</v>
      </c>
      <c r="D48" s="19" t="str">
        <f t="shared" ca="1" si="394"/>
        <v>SNSW</v>
      </c>
      <c r="E48" t="b">
        <v>1</v>
      </c>
      <c r="F48" t="b">
        <v>0</v>
      </c>
      <c r="G48" s="352" t="b">
        <v>0</v>
      </c>
      <c r="H48" s="231">
        <f t="shared" ref="H48:H50" ca="1" si="466">OFFSET(H48,-1,0)+1</f>
        <v>2</v>
      </c>
      <c r="I48" s="231">
        <f t="shared" ca="1" si="451"/>
        <v>1</v>
      </c>
      <c r="J48" s="231">
        <f t="shared" ca="1" si="451"/>
        <v>1</v>
      </c>
      <c r="K48" s="231" t="str">
        <f t="shared" ca="1" si="451"/>
        <v/>
      </c>
      <c r="L48" s="231">
        <f t="shared" ca="1" si="451"/>
        <v>3</v>
      </c>
      <c r="M48" s="231">
        <f t="shared" ca="1" si="451"/>
        <v>2</v>
      </c>
      <c r="N48" s="231">
        <f t="shared" ca="1" si="451"/>
        <v>2</v>
      </c>
      <c r="O48" s="231">
        <f t="shared" ca="1" si="451"/>
        <v>3</v>
      </c>
      <c r="P48" s="231">
        <f t="shared" ca="1" si="451"/>
        <v>2</v>
      </c>
      <c r="Q48" s="231">
        <f t="shared" ca="1" si="451"/>
        <v>0</v>
      </c>
      <c r="R48" s="231">
        <f t="shared" ca="1" si="451"/>
        <v>0</v>
      </c>
      <c r="S48" s="231">
        <f t="shared" ca="1" si="451"/>
        <v>0</v>
      </c>
      <c r="T48" s="231">
        <f t="shared" ca="1" si="451"/>
        <v>0</v>
      </c>
      <c r="U48" s="231">
        <f t="shared" ca="1" si="451"/>
        <v>1</v>
      </c>
      <c r="V48" s="231">
        <f t="shared" ca="1" si="451"/>
        <v>1</v>
      </c>
      <c r="W48" s="231">
        <f t="shared" ca="1" si="451"/>
        <v>1</v>
      </c>
      <c r="X48" s="231">
        <f t="shared" ca="1" si="451"/>
        <v>1</v>
      </c>
      <c r="Y48" s="267"/>
      <c r="Z48" s="267"/>
      <c r="AA48" s="267"/>
      <c r="AB48" s="267"/>
      <c r="AC48" s="231">
        <f t="shared" ca="1" si="452"/>
        <v>1</v>
      </c>
      <c r="AD48" s="267"/>
      <c r="AE48" s="267">
        <f t="shared" ca="1" si="453"/>
        <v>0</v>
      </c>
      <c r="AF48" s="267">
        <f t="shared" ca="1" si="453"/>
        <v>0</v>
      </c>
      <c r="AG48" s="267">
        <f t="shared" ca="1" si="453"/>
        <v>0</v>
      </c>
      <c r="AH48" s="267">
        <f t="shared" ca="1" si="453"/>
        <v>0</v>
      </c>
      <c r="AI48" s="267">
        <f t="shared" ca="1" si="453"/>
        <v>0</v>
      </c>
      <c r="AJ48" s="267">
        <f t="shared" ca="1" si="453"/>
        <v>0</v>
      </c>
      <c r="AK48" s="267">
        <f t="shared" ca="1" si="453"/>
        <v>0</v>
      </c>
      <c r="AL48" s="136">
        <f t="shared" ca="1" si="395"/>
        <v>2</v>
      </c>
      <c r="AM48" s="136">
        <f ca="1">INDEX(CHOOSE($O48,DataAutumn!i.AdultDrys,DataWinter!i.AdultDrys,DataSpring!i.AdultDrys),1,$N48)</f>
        <v>3</v>
      </c>
      <c r="AN48" s="5">
        <f t="shared" ca="1" si="396"/>
        <v>2</v>
      </c>
      <c r="AO48" s="5">
        <f t="shared" ca="1" si="396"/>
        <v>0</v>
      </c>
      <c r="AP48" s="5">
        <f t="shared" ca="1" si="397"/>
        <v>1</v>
      </c>
      <c r="AQ48">
        <f t="shared" ca="1" si="398"/>
        <v>2</v>
      </c>
      <c r="AS48" s="224" t="str">
        <f t="shared" ca="1" si="454"/>
        <v>00002 FeedSupplySE SNSW MWM     Day204 Scan2-0000 RR000p WP100p MP100p GP100p T_TRUE  (F33N33)</v>
      </c>
      <c r="AT48" s="9" t="str">
        <f ca="1">IF(COUNTIF(AS$5:AS48,AS48)=1,"-","Dup")</f>
        <v>-</v>
      </c>
      <c r="AU48" s="9"/>
      <c r="AV48" s="19" t="b">
        <f t="shared" ca="1" si="455"/>
        <v>0</v>
      </c>
      <c r="AW48" s="19" t="b">
        <f t="shared" ca="1" si="455"/>
        <v>0</v>
      </c>
      <c r="AX48" s="19" t="b">
        <f t="shared" ca="1" si="455"/>
        <v>0</v>
      </c>
      <c r="AY48" s="19" t="b">
        <f t="shared" ca="1" si="455"/>
        <v>0</v>
      </c>
      <c r="AZ48" s="19" t="b">
        <f t="shared" ca="1" si="455"/>
        <v>0</v>
      </c>
      <c r="BA48" s="19" t="b">
        <f t="shared" ca="1" si="455"/>
        <v>0</v>
      </c>
      <c r="BB48" s="19" t="b">
        <f t="shared" ca="1" si="455"/>
        <v>0</v>
      </c>
      <c r="BC48" s="19" t="b">
        <f t="shared" ca="1" si="455"/>
        <v>0</v>
      </c>
      <c r="BD48" s="9"/>
      <c r="BE48" s="5" t="b">
        <f t="shared" ca="1" si="399"/>
        <v>1</v>
      </c>
      <c r="BF48" s="5" t="str">
        <f t="shared" ca="1" si="399"/>
        <v>-</v>
      </c>
      <c r="BG48" s="5" t="str">
        <f t="shared" ca="1" si="399"/>
        <v>-</v>
      </c>
      <c r="BH48" s="5" t="str">
        <f t="shared" ca="1" si="399"/>
        <v>-</v>
      </c>
      <c r="BI48" s="5" t="b">
        <f t="shared" ca="1" si="399"/>
        <v>1</v>
      </c>
      <c r="BJ48" s="136">
        <f t="shared" ca="1" si="399"/>
        <v>0</v>
      </c>
      <c r="BK48" s="19" t="b">
        <f t="shared" ca="1" si="456"/>
        <v>1</v>
      </c>
      <c r="BL48" s="9"/>
      <c r="BM48" s="5" t="str">
        <f t="shared" ca="1" si="400"/>
        <v>-</v>
      </c>
      <c r="BN48" s="19" t="str">
        <f t="shared" ca="1" si="401"/>
        <v>-</v>
      </c>
      <c r="BO48" s="19" t="str">
        <f t="shared" ca="1" si="401"/>
        <v>-</v>
      </c>
      <c r="BP48" s="19" t="str">
        <f t="shared" ca="1" si="401"/>
        <v>-</v>
      </c>
      <c r="BQ48" s="5" t="str">
        <f t="shared" ca="1" si="402"/>
        <v>-</v>
      </c>
      <c r="BR48" s="19" t="str">
        <f t="shared" ca="1" si="403"/>
        <v>-</v>
      </c>
      <c r="BS48" s="5" t="str">
        <f t="shared" ca="1" si="404"/>
        <v>-</v>
      </c>
      <c r="BT48" s="19" t="str">
        <f t="shared" ca="1" si="405"/>
        <v>-</v>
      </c>
      <c r="BU48" s="19" t="str">
        <f t="shared" ca="1" si="405"/>
        <v>-</v>
      </c>
      <c r="BV48" s="19" t="str">
        <f t="shared" ca="1" si="405"/>
        <v>-</v>
      </c>
      <c r="BW48" s="5" t="str">
        <f t="shared" ca="1" si="406"/>
        <v>-</v>
      </c>
      <c r="BX48" s="9"/>
      <c r="BY48" s="19" t="str">
        <f t="shared" ca="1" si="407"/>
        <v>-</v>
      </c>
      <c r="BZ48" s="19" t="str">
        <f t="shared" ca="1" si="407"/>
        <v>-</v>
      </c>
      <c r="CA48" s="19" t="str">
        <f t="shared" ca="1" si="407"/>
        <v>-</v>
      </c>
      <c r="CB48" s="19" t="str">
        <f t="shared" ca="1" si="407"/>
        <v>-</v>
      </c>
      <c r="CC48" s="19" t="str">
        <f t="shared" ca="1" si="407"/>
        <v>-</v>
      </c>
      <c r="CD48" s="19" t="str">
        <f t="shared" ca="1" si="407"/>
        <v>-</v>
      </c>
      <c r="CE48" s="19" t="str">
        <f t="shared" ca="1" si="407"/>
        <v>-</v>
      </c>
      <c r="CF48" s="19" t="str">
        <f t="shared" ca="1" si="407"/>
        <v>-</v>
      </c>
      <c r="CG48" s="19" t="str">
        <f t="shared" ca="1" si="407"/>
        <v>-</v>
      </c>
      <c r="CH48" s="19" t="str">
        <f t="shared" ca="1" si="407"/>
        <v>-</v>
      </c>
      <c r="CI48" s="9"/>
      <c r="CJ48" s="136" t="b">
        <f t="shared" ca="1" si="457"/>
        <v>1</v>
      </c>
      <c r="CK48" s="12" t="b">
        <v>0</v>
      </c>
      <c r="CL48" s="231" t="b">
        <f ca="1">OFFSET(CL48,-1,0)</f>
        <v>1</v>
      </c>
      <c r="CM48" s="244">
        <f t="shared" ref="CM48:CM50" ca="1" si="467">IF(OFFSET($E48,-1,0),OFFSET($CQ48,-1,0),OFFSET(CM48,-1,0))</f>
        <v>22312000002</v>
      </c>
      <c r="CN48" s="231" t="b">
        <f ca="1">OFFSET(CN48,-1,0)</f>
        <v>0</v>
      </c>
      <c r="CO48" s="12" t="s">
        <v>34</v>
      </c>
      <c r="CP48" s="19" t="b">
        <f t="shared" ca="1" si="458"/>
        <v>1</v>
      </c>
      <c r="CQ48" s="231">
        <f t="shared" ca="1" si="459"/>
        <v>22312000003</v>
      </c>
      <c r="CR48" s="433">
        <f t="shared" ca="1" si="408"/>
        <v>652</v>
      </c>
      <c r="CS48" s="433">
        <f t="shared" ca="1" si="408"/>
        <v>686</v>
      </c>
      <c r="CT48" s="433">
        <f t="shared" ca="1" si="408"/>
        <v>721</v>
      </c>
      <c r="CU48" s="144">
        <f t="shared" ca="1" si="409"/>
        <v>378</v>
      </c>
      <c r="CV48" s="144">
        <f t="shared" ca="1" si="409"/>
        <v>413</v>
      </c>
      <c r="CW48" s="144">
        <f t="shared" ca="1" si="409"/>
        <v>448</v>
      </c>
      <c r="CX48" s="19" t="str">
        <f t="shared" ca="1" si="410"/>
        <v>-</v>
      </c>
      <c r="CY48" s="19" t="str">
        <f t="shared" ca="1" si="410"/>
        <v>-</v>
      </c>
      <c r="CZ48" s="19" t="str">
        <f t="shared" ca="1" si="410"/>
        <v>-</v>
      </c>
      <c r="DA48" s="19" t="str">
        <f t="shared" ca="1" si="410"/>
        <v>-</v>
      </c>
      <c r="DB48" s="19" t="str">
        <f t="shared" ca="1" si="410"/>
        <v>-</v>
      </c>
      <c r="DC48" s="19" t="str">
        <f t="shared" ca="1" si="410"/>
        <v>-</v>
      </c>
      <c r="DD48" s="12">
        <v>3</v>
      </c>
      <c r="DE48" s="12">
        <v>3</v>
      </c>
      <c r="DF48" s="19">
        <f t="shared" ca="1" si="460"/>
        <v>0</v>
      </c>
      <c r="DG48" s="12">
        <v>2</v>
      </c>
      <c r="DH48" s="12">
        <v>-2</v>
      </c>
      <c r="DI48" s="19" t="str">
        <f t="shared" ca="1" si="411"/>
        <v>-</v>
      </c>
      <c r="DJ48" s="19" t="str">
        <f t="shared" ca="1" si="411"/>
        <v>-</v>
      </c>
      <c r="DK48" s="19" t="str">
        <f t="shared" ca="1" si="411"/>
        <v>-</v>
      </c>
      <c r="DL48" s="244">
        <f t="shared" ca="1" si="412"/>
        <v>0</v>
      </c>
      <c r="DM48" s="244">
        <f t="shared" ref="DM48:DM51" si="468">DG48</f>
        <v>2</v>
      </c>
      <c r="DN48" s="244">
        <f t="shared" si="413"/>
        <v>-2</v>
      </c>
      <c r="DO48" s="19" t="str">
        <f t="shared" ca="1" si="414"/>
        <v>-</v>
      </c>
      <c r="DP48" s="19">
        <f t="shared" ca="1" si="414"/>
        <v>0</v>
      </c>
      <c r="DQ48" s="19">
        <f t="shared" ca="1" si="414"/>
        <v>0</v>
      </c>
      <c r="DR48" s="9"/>
      <c r="DS48" s="19">
        <f t="shared" ca="1" si="415"/>
        <v>0</v>
      </c>
      <c r="DT48" s="19">
        <f t="shared" ca="1" si="415"/>
        <v>0</v>
      </c>
      <c r="DU48" s="19">
        <f t="shared" ca="1" si="415"/>
        <v>0</v>
      </c>
      <c r="DV48" s="19">
        <f t="shared" ca="1" si="415"/>
        <v>0</v>
      </c>
      <c r="DW48" s="19">
        <f t="shared" ca="1" si="415"/>
        <v>0</v>
      </c>
      <c r="DX48" s="19">
        <f t="shared" ca="1" si="415"/>
        <v>0</v>
      </c>
      <c r="DY48" s="19">
        <f t="shared" ca="1" si="415"/>
        <v>0</v>
      </c>
      <c r="DZ48" s="19">
        <f t="shared" ca="1" si="415"/>
        <v>0</v>
      </c>
      <c r="EA48" s="19">
        <f t="shared" ca="1" si="415"/>
        <v>0</v>
      </c>
      <c r="EB48" s="19">
        <f t="shared" ca="1" si="415"/>
        <v>0</v>
      </c>
      <c r="EC48" s="19">
        <f t="shared" ca="1" si="415"/>
        <v>0</v>
      </c>
      <c r="ED48" s="19">
        <f t="shared" ca="1" si="415"/>
        <v>0</v>
      </c>
      <c r="EE48" s="19">
        <f t="shared" ca="1" si="415"/>
        <v>0</v>
      </c>
      <c r="EF48" s="19">
        <f t="shared" ca="1" si="415"/>
        <v>0</v>
      </c>
      <c r="EG48" s="19">
        <f t="shared" ca="1" si="415"/>
        <v>0</v>
      </c>
      <c r="EH48" s="19">
        <f t="shared" ca="1" si="415"/>
        <v>0</v>
      </c>
      <c r="EI48" s="19">
        <f t="shared" ca="1" si="416"/>
        <v>0</v>
      </c>
      <c r="EJ48" s="19">
        <f t="shared" ca="1" si="416"/>
        <v>0</v>
      </c>
      <c r="EK48" s="19">
        <f t="shared" ca="1" si="416"/>
        <v>0</v>
      </c>
      <c r="EL48" s="19">
        <f t="shared" ca="1" si="416"/>
        <v>0</v>
      </c>
      <c r="EM48" s="19">
        <f t="shared" ca="1" si="416"/>
        <v>0</v>
      </c>
      <c r="EN48" s="19">
        <f t="shared" ca="1" si="416"/>
        <v>0</v>
      </c>
      <c r="EO48" s="19">
        <f t="shared" ca="1" si="416"/>
        <v>0</v>
      </c>
      <c r="EP48" s="19">
        <f t="shared" ca="1" si="416"/>
        <v>0</v>
      </c>
      <c r="EQ48" s="19">
        <f t="shared" ca="1" si="416"/>
        <v>0</v>
      </c>
      <c r="ER48" s="19">
        <f t="shared" ca="1" si="416"/>
        <v>0</v>
      </c>
      <c r="ES48" s="19">
        <f t="shared" ca="1" si="416"/>
        <v>0</v>
      </c>
      <c r="ET48" s="19">
        <f t="shared" ca="1" si="416"/>
        <v>0</v>
      </c>
      <c r="EU48" s="19">
        <f t="shared" ca="1" si="416"/>
        <v>0</v>
      </c>
      <c r="EV48" s="19">
        <f t="shared" ca="1" si="416"/>
        <v>0</v>
      </c>
      <c r="EW48" s="19">
        <f t="shared" ca="1" si="416"/>
        <v>0</v>
      </c>
      <c r="EX48" s="19">
        <f t="shared" ca="1" si="416"/>
        <v>0</v>
      </c>
      <c r="EY48" s="19">
        <f t="shared" ca="1" si="416"/>
        <v>0</v>
      </c>
      <c r="EZ48" s="19">
        <f t="shared" ca="1" si="416"/>
        <v>0</v>
      </c>
      <c r="FA48" s="19">
        <f t="shared" ca="1" si="416"/>
        <v>0</v>
      </c>
      <c r="FB48" s="19">
        <f t="shared" ca="1" si="416"/>
        <v>0</v>
      </c>
      <c r="FC48" s="19">
        <f t="shared" ca="1" si="416"/>
        <v>0</v>
      </c>
      <c r="FD48" s="19">
        <f t="shared" ca="1" si="416"/>
        <v>0</v>
      </c>
      <c r="FE48" s="19">
        <f t="shared" ca="1" si="416"/>
        <v>0</v>
      </c>
      <c r="FF48" s="19">
        <f t="shared" ca="1" si="417"/>
        <v>0</v>
      </c>
      <c r="FG48" s="19">
        <f t="shared" ca="1" si="417"/>
        <v>0</v>
      </c>
      <c r="FH48" s="19">
        <f t="shared" ca="1" si="417"/>
        <v>0</v>
      </c>
      <c r="FI48" s="19">
        <f t="shared" ca="1" si="417"/>
        <v>0</v>
      </c>
      <c r="FJ48" s="19">
        <f t="shared" ca="1" si="417"/>
        <v>0</v>
      </c>
      <c r="FK48" s="19">
        <f t="shared" ca="1" si="417"/>
        <v>0</v>
      </c>
      <c r="FL48" s="19">
        <f t="shared" ca="1" si="417"/>
        <v>0</v>
      </c>
      <c r="FM48" s="19">
        <f t="shared" ca="1" si="417"/>
        <v>0</v>
      </c>
      <c r="FN48" s="19">
        <f t="shared" ca="1" si="417"/>
        <v>0</v>
      </c>
      <c r="FO48" s="19">
        <f t="shared" ca="1" si="417"/>
        <v>0</v>
      </c>
      <c r="FP48" s="19">
        <f t="shared" ca="1" si="417"/>
        <v>0</v>
      </c>
      <c r="FQ48" s="19">
        <f t="shared" ca="1" si="417"/>
        <v>0</v>
      </c>
      <c r="FR48" s="19">
        <f t="shared" ca="1" si="417"/>
        <v>0</v>
      </c>
      <c r="FS48" s="19">
        <f t="shared" ca="1" si="417"/>
        <v>0</v>
      </c>
      <c r="FT48" s="19">
        <f t="shared" ca="1" si="417"/>
        <v>0</v>
      </c>
      <c r="FU48" s="19">
        <f t="shared" ca="1" si="417"/>
        <v>0</v>
      </c>
      <c r="FV48" s="19">
        <f t="shared" ca="1" si="417"/>
        <v>0</v>
      </c>
      <c r="FW48" s="19">
        <f t="shared" ca="1" si="417"/>
        <v>0</v>
      </c>
      <c r="FX48" s="19">
        <f t="shared" ca="1" si="417"/>
        <v>0</v>
      </c>
      <c r="FY48" s="19">
        <f t="shared" ca="1" si="417"/>
        <v>0</v>
      </c>
      <c r="FZ48" s="19">
        <f t="shared" ca="1" si="417"/>
        <v>0</v>
      </c>
      <c r="GA48" s="19">
        <f t="shared" ca="1" si="417"/>
        <v>0</v>
      </c>
      <c r="GB48" s="19">
        <f t="shared" ca="1" si="417"/>
        <v>0</v>
      </c>
      <c r="GC48" s="19">
        <f t="shared" ca="1" si="417"/>
        <v>0</v>
      </c>
      <c r="GD48" s="19">
        <f t="shared" ca="1" si="417"/>
        <v>0</v>
      </c>
      <c r="GE48" s="19">
        <f t="shared" ca="1" si="417"/>
        <v>0</v>
      </c>
      <c r="GF48" s="19">
        <f t="shared" ca="1" si="417"/>
        <v>0</v>
      </c>
      <c r="GG48" s="19">
        <f t="shared" ca="1" si="417"/>
        <v>0</v>
      </c>
      <c r="GH48" s="19">
        <f t="shared" ca="1" si="417"/>
        <v>0</v>
      </c>
      <c r="GI48" s="19">
        <f t="shared" ca="1" si="417"/>
        <v>0</v>
      </c>
      <c r="GJ48" s="19">
        <f t="shared" ca="1" si="417"/>
        <v>0</v>
      </c>
      <c r="GK48" s="19">
        <f t="shared" ca="1" si="417"/>
        <v>0</v>
      </c>
      <c r="GL48" s="19">
        <f t="shared" ca="1" si="417"/>
        <v>0</v>
      </c>
      <c r="GM48" s="19">
        <f t="shared" ca="1" si="417"/>
        <v>0</v>
      </c>
      <c r="GN48" s="19">
        <f t="shared" ca="1" si="417"/>
        <v>0</v>
      </c>
      <c r="GO48" s="19">
        <f t="shared" ca="1" si="417"/>
        <v>0</v>
      </c>
      <c r="GP48" s="19">
        <f t="shared" ca="1" si="417"/>
        <v>0</v>
      </c>
      <c r="GQ48" s="19">
        <f t="shared" ca="1" si="417"/>
        <v>0</v>
      </c>
      <c r="GR48" s="19">
        <f t="shared" ca="1" si="417"/>
        <v>0</v>
      </c>
      <c r="GS48" s="19">
        <f t="shared" ca="1" si="417"/>
        <v>0</v>
      </c>
      <c r="GT48" s="19">
        <f t="shared" ca="1" si="417"/>
        <v>0</v>
      </c>
      <c r="GU48" s="19">
        <f t="shared" ca="1" si="417"/>
        <v>0</v>
      </c>
      <c r="GV48" s="19">
        <f t="shared" ca="1" si="417"/>
        <v>0</v>
      </c>
      <c r="GW48" s="19">
        <f t="shared" ca="1" si="417"/>
        <v>0</v>
      </c>
      <c r="GX48" s="19">
        <f t="shared" ca="1" si="417"/>
        <v>0</v>
      </c>
      <c r="GY48" s="19">
        <f t="shared" ca="1" si="417"/>
        <v>0</v>
      </c>
      <c r="GZ48" s="19">
        <f t="shared" ca="1" si="417"/>
        <v>0</v>
      </c>
      <c r="HA48" s="19">
        <f t="shared" ca="1" si="417"/>
        <v>0</v>
      </c>
      <c r="HB48" s="19">
        <f t="shared" ca="1" si="417"/>
        <v>0</v>
      </c>
      <c r="HC48" s="19">
        <f t="shared" ca="1" si="417"/>
        <v>0</v>
      </c>
      <c r="HD48" s="19">
        <f t="shared" ca="1" si="417"/>
        <v>0</v>
      </c>
      <c r="HE48" s="19">
        <f t="shared" ca="1" si="417"/>
        <v>0</v>
      </c>
      <c r="HF48" s="19">
        <f t="shared" ca="1" si="417"/>
        <v>0</v>
      </c>
      <c r="HG48" s="19">
        <f t="shared" ca="1" si="417"/>
        <v>0</v>
      </c>
      <c r="HH48" s="19">
        <f t="shared" ca="1" si="417"/>
        <v>0</v>
      </c>
      <c r="HI48" s="19">
        <f t="shared" ca="1" si="417"/>
        <v>0</v>
      </c>
      <c r="HJ48" s="19">
        <f t="shared" ca="1" si="417"/>
        <v>0</v>
      </c>
      <c r="HK48" s="19">
        <f t="shared" ca="1" si="417"/>
        <v>0</v>
      </c>
      <c r="HL48" s="19">
        <f t="shared" ca="1" si="417"/>
        <v>0</v>
      </c>
      <c r="HM48" s="19">
        <f t="shared" ca="1" si="417"/>
        <v>0</v>
      </c>
      <c r="HN48" s="19">
        <f t="shared" ca="1" si="418"/>
        <v>0</v>
      </c>
      <c r="HO48" s="19">
        <f t="shared" ca="1" si="418"/>
        <v>0</v>
      </c>
      <c r="HP48" s="19">
        <f t="shared" ca="1" si="418"/>
        <v>0</v>
      </c>
      <c r="HQ48" s="19">
        <f t="shared" ca="1" si="418"/>
        <v>0</v>
      </c>
      <c r="HR48" s="19">
        <f t="shared" ca="1" si="418"/>
        <v>0</v>
      </c>
      <c r="HS48" s="19">
        <f t="shared" ca="1" si="418"/>
        <v>0</v>
      </c>
      <c r="HT48" s="19">
        <f t="shared" ca="1" si="418"/>
        <v>0</v>
      </c>
      <c r="HU48" s="19">
        <f t="shared" ca="1" si="418"/>
        <v>0</v>
      </c>
      <c r="HV48" s="19">
        <f t="shared" ca="1" si="418"/>
        <v>0</v>
      </c>
      <c r="HW48" s="19">
        <f t="shared" ca="1" si="418"/>
        <v>0</v>
      </c>
      <c r="HX48" s="19">
        <f t="shared" ca="1" si="418"/>
        <v>0</v>
      </c>
      <c r="HY48" s="19">
        <f t="shared" ca="1" si="418"/>
        <v>0</v>
      </c>
      <c r="HZ48" s="19">
        <f t="shared" ca="1" si="418"/>
        <v>0</v>
      </c>
      <c r="IA48" s="19">
        <f t="shared" ca="1" si="418"/>
        <v>0</v>
      </c>
      <c r="IB48" s="19">
        <f t="shared" ca="1" si="418"/>
        <v>0</v>
      </c>
      <c r="IC48" s="19">
        <f t="shared" ca="1" si="418"/>
        <v>0</v>
      </c>
      <c r="ID48" s="19">
        <f t="shared" ca="1" si="418"/>
        <v>0</v>
      </c>
      <c r="IE48" s="19">
        <f t="shared" ca="1" si="418"/>
        <v>0</v>
      </c>
      <c r="IF48" s="19">
        <f t="shared" ca="1" si="418"/>
        <v>0</v>
      </c>
      <c r="IG48" s="19">
        <f t="shared" ca="1" si="418"/>
        <v>0</v>
      </c>
      <c r="IH48" s="19">
        <f t="shared" ca="1" si="418"/>
        <v>0</v>
      </c>
      <c r="II48" s="19">
        <f t="shared" ca="1" si="418"/>
        <v>0</v>
      </c>
      <c r="IJ48" s="19">
        <f t="shared" ca="1" si="418"/>
        <v>0</v>
      </c>
      <c r="IK48" s="19">
        <f t="shared" ca="1" si="418"/>
        <v>0</v>
      </c>
      <c r="IL48" s="19">
        <f t="shared" ca="1" si="418"/>
        <v>0</v>
      </c>
      <c r="IM48" s="19">
        <f t="shared" ca="1" si="418"/>
        <v>0</v>
      </c>
      <c r="IN48" s="19">
        <f t="shared" ca="1" si="418"/>
        <v>0</v>
      </c>
      <c r="IO48" s="19">
        <f t="shared" ca="1" si="418"/>
        <v>0</v>
      </c>
      <c r="IP48" s="19">
        <f t="shared" ca="1" si="418"/>
        <v>0</v>
      </c>
      <c r="IQ48" s="19">
        <f t="shared" ca="1" si="418"/>
        <v>0</v>
      </c>
      <c r="IR48" s="19">
        <f t="shared" ca="1" si="418"/>
        <v>0</v>
      </c>
      <c r="IS48" s="19">
        <f t="shared" ca="1" si="418"/>
        <v>0</v>
      </c>
      <c r="IT48" s="19">
        <f t="shared" ca="1" si="418"/>
        <v>0</v>
      </c>
      <c r="IU48" s="19">
        <f t="shared" ca="1" si="418"/>
        <v>0</v>
      </c>
      <c r="IV48" s="19">
        <f t="shared" ca="1" si="418"/>
        <v>0</v>
      </c>
      <c r="IW48" s="19">
        <f t="shared" ca="1" si="418"/>
        <v>0</v>
      </c>
      <c r="IX48" s="19">
        <f t="shared" ca="1" si="418"/>
        <v>0</v>
      </c>
      <c r="IY48" s="19">
        <f t="shared" ca="1" si="418"/>
        <v>0</v>
      </c>
      <c r="IZ48" s="5">
        <f t="shared" ca="1" si="419"/>
        <v>67</v>
      </c>
      <c r="JA48" s="9"/>
      <c r="JB48" s="5">
        <f t="shared" ca="1" si="420"/>
        <v>1</v>
      </c>
      <c r="JC48" s="5" t="b">
        <f t="shared" ca="1" si="420"/>
        <v>0</v>
      </c>
      <c r="JD48" s="19">
        <f t="shared" ca="1" si="421"/>
        <v>0</v>
      </c>
      <c r="JE48" s="5">
        <f t="shared" ca="1" si="422"/>
        <v>0</v>
      </c>
      <c r="JF48" s="5">
        <f t="shared" ca="1" si="423"/>
        <v>1.2500000000000001E-2</v>
      </c>
      <c r="JG48" s="19">
        <f t="shared" ca="1" si="424"/>
        <v>0</v>
      </c>
      <c r="JH48" s="19">
        <f t="shared" ca="1" si="424"/>
        <v>0</v>
      </c>
      <c r="JI48" s="5">
        <f t="shared" ca="1" si="425"/>
        <v>60</v>
      </c>
      <c r="JJ48" s="19">
        <f t="shared" ca="1" si="421"/>
        <v>1</v>
      </c>
      <c r="JK48" s="19">
        <f t="shared" ca="1" si="421"/>
        <v>0</v>
      </c>
      <c r="JL48" s="19">
        <f t="shared" ca="1" si="421"/>
        <v>0</v>
      </c>
      <c r="JM48" s="19">
        <f t="shared" ca="1" si="421"/>
        <v>0</v>
      </c>
      <c r="JN48" s="19">
        <f t="shared" ca="1" si="421"/>
        <v>0</v>
      </c>
      <c r="JO48" s="19">
        <f t="shared" ca="1" si="421"/>
        <v>0</v>
      </c>
      <c r="JP48" s="19">
        <f t="shared" ca="1" si="421"/>
        <v>0</v>
      </c>
      <c r="JQ48" s="19">
        <f t="shared" ca="1" si="421"/>
        <v>0</v>
      </c>
      <c r="JR48" s="19">
        <f t="shared" ca="1" si="421"/>
        <v>0</v>
      </c>
      <c r="JS48" s="19">
        <f t="shared" ca="1" si="421"/>
        <v>0</v>
      </c>
      <c r="JT48" s="19">
        <f t="shared" ca="1" si="421"/>
        <v>0</v>
      </c>
      <c r="JU48" s="19">
        <f t="shared" ca="1" si="421"/>
        <v>0</v>
      </c>
      <c r="JV48" s="19">
        <f t="shared" ca="1" si="421"/>
        <v>0</v>
      </c>
      <c r="JW48" s="19">
        <f t="shared" ca="1" si="421"/>
        <v>0</v>
      </c>
      <c r="JX48" s="19">
        <f t="shared" ca="1" si="421"/>
        <v>0</v>
      </c>
      <c r="JY48" s="19">
        <f t="shared" ca="1" si="421"/>
        <v>0</v>
      </c>
      <c r="JZ48" s="19">
        <f t="shared" ca="1" si="421"/>
        <v>0</v>
      </c>
      <c r="KA48" s="19">
        <f t="shared" ca="1" si="421"/>
        <v>0</v>
      </c>
      <c r="KB48" s="19">
        <f t="shared" ca="1" si="421"/>
        <v>0</v>
      </c>
      <c r="KC48" s="19">
        <f t="shared" ca="1" si="421"/>
        <v>0</v>
      </c>
      <c r="KD48" s="19">
        <f t="shared" ca="1" si="421"/>
        <v>0</v>
      </c>
      <c r="KE48" s="19">
        <f t="shared" ca="1" si="421"/>
        <v>0</v>
      </c>
      <c r="KF48" s="5">
        <f t="shared" ca="1" si="426"/>
        <v>0</v>
      </c>
      <c r="KG48" s="5">
        <f t="shared" ca="1" si="426"/>
        <v>6.25E-2</v>
      </c>
      <c r="KH48" s="5">
        <f t="shared" ca="1" si="426"/>
        <v>6.25E-2</v>
      </c>
      <c r="KI48" s="5">
        <f t="shared" ca="1" si="426"/>
        <v>6.25E-2</v>
      </c>
      <c r="KJ48" s="19">
        <f t="shared" ca="1" si="427"/>
        <v>0</v>
      </c>
      <c r="KK48" s="19">
        <f t="shared" ca="1" si="421"/>
        <v>0</v>
      </c>
      <c r="KL48" s="19">
        <f t="shared" ca="1" si="421"/>
        <v>0</v>
      </c>
      <c r="KM48" s="19">
        <f t="shared" ca="1" si="421"/>
        <v>0</v>
      </c>
      <c r="KN48" s="19">
        <f t="shared" ca="1" si="421"/>
        <v>1</v>
      </c>
      <c r="KO48" s="19">
        <f t="shared" ca="1" si="421"/>
        <v>0</v>
      </c>
      <c r="KP48" s="19">
        <f t="shared" ca="1" si="421"/>
        <v>1</v>
      </c>
      <c r="KQ48" s="9"/>
      <c r="KR48" s="5" t="b">
        <f t="shared" ca="1" si="428"/>
        <v>1</v>
      </c>
      <c r="KS48" s="5" t="b">
        <f t="shared" ca="1" si="429"/>
        <v>0</v>
      </c>
      <c r="KT48" s="5" t="b">
        <f t="shared" ca="1" si="429"/>
        <v>0</v>
      </c>
      <c r="KU48" s="5" t="b">
        <f t="shared" ca="1" si="429"/>
        <v>1</v>
      </c>
      <c r="KV48" s="136">
        <f t="shared" ca="1" si="430"/>
        <v>2</v>
      </c>
      <c r="KW48" s="136">
        <f t="shared" ca="1" si="430"/>
        <v>2</v>
      </c>
      <c r="KX48" s="19" t="str">
        <f t="shared" ca="1" si="461"/>
        <v>-</v>
      </c>
      <c r="KY48" s="19" t="str">
        <f t="shared" ca="1" si="461"/>
        <v>-</v>
      </c>
      <c r="KZ48" s="19" t="str">
        <f t="shared" ca="1" si="461"/>
        <v>-</v>
      </c>
      <c r="LA48" s="19" t="str">
        <f t="shared" ca="1" si="461"/>
        <v>-</v>
      </c>
      <c r="LB48" s="19">
        <f t="shared" ca="1" si="461"/>
        <v>1</v>
      </c>
      <c r="LC48" s="19">
        <f t="shared" ca="1" si="461"/>
        <v>0.66</v>
      </c>
      <c r="LD48" s="19" t="str">
        <f t="shared" ca="1" si="461"/>
        <v>-</v>
      </c>
      <c r="LE48" s="5" t="str" cm="1">
        <f t="array" aca="1" ref="LE48" ca="1">IF(OR(LF48:LM48&lt;&gt;"-"),TRUE,"-")</f>
        <v>-</v>
      </c>
      <c r="LF48" s="231" t="str">
        <f t="shared" ref="LF48:LM49" ca="1" si="469">OFFSET(LF48,-1,0)</f>
        <v>-</v>
      </c>
      <c r="LG48" s="231" t="str">
        <f t="shared" ca="1" si="469"/>
        <v>-</v>
      </c>
      <c r="LH48" s="231" t="str">
        <f t="shared" ca="1" si="469"/>
        <v>-</v>
      </c>
      <c r="LI48" s="231" t="str">
        <f t="shared" ca="1" si="469"/>
        <v>-</v>
      </c>
      <c r="LJ48" s="231" t="str">
        <f t="shared" ca="1" si="469"/>
        <v>-</v>
      </c>
      <c r="LK48" s="231" t="str">
        <f t="shared" ca="1" si="469"/>
        <v>-</v>
      </c>
      <c r="LL48" s="231" t="str">
        <f t="shared" ca="1" si="469"/>
        <v>-</v>
      </c>
      <c r="LM48" s="231" t="str">
        <f t="shared" ca="1" si="469"/>
        <v>-</v>
      </c>
      <c r="LN48" s="231" t="str">
        <f t="array" aca="1" ref="LN48" ca="1">IF(OR(LO48:LU48&lt;&gt;"-"),TRUE,"-")</f>
        <v>-</v>
      </c>
      <c r="LO48" s="5" t="str">
        <f t="array" aca="1" ref="LO48" ca="1">IF(OR(LP48:LV48&lt;&gt;"-"),TRUE,"-")</f>
        <v>-</v>
      </c>
      <c r="LP48" s="19" t="str">
        <f t="shared" ca="1" si="463"/>
        <v>-</v>
      </c>
      <c r="LQ48" s="19" t="str">
        <f t="shared" ca="1" si="463"/>
        <v>-</v>
      </c>
      <c r="LR48" s="19" t="str">
        <f t="shared" ca="1" si="463"/>
        <v>-</v>
      </c>
      <c r="LS48" s="19" t="str">
        <f t="shared" ca="1" si="463"/>
        <v>-</v>
      </c>
      <c r="LT48" s="19" t="str">
        <f t="shared" ca="1" si="463"/>
        <v>-</v>
      </c>
      <c r="LU48" s="19" t="str">
        <f t="shared" ca="1" si="463"/>
        <v>-</v>
      </c>
      <c r="LV48" s="19" t="str">
        <f t="shared" ca="1" si="463"/>
        <v>-</v>
      </c>
      <c r="LW48" s="19" t="b">
        <f t="shared" ca="1" si="463"/>
        <v>0</v>
      </c>
      <c r="LX48" s="136">
        <f t="shared" ca="1" si="431"/>
        <v>2</v>
      </c>
      <c r="LY48" s="19">
        <f t="shared" ca="1" si="463"/>
        <v>2</v>
      </c>
      <c r="LZ48" s="19" t="b">
        <f t="shared" ca="1" si="463"/>
        <v>0</v>
      </c>
      <c r="MA48" s="19" t="str">
        <f t="shared" ca="1" si="463"/>
        <v>-</v>
      </c>
      <c r="MB48" s="5" t="str">
        <f t="shared" ca="1" si="432"/>
        <v>-</v>
      </c>
      <c r="MC48" s="5" t="str">
        <f t="shared" ca="1" si="432"/>
        <v>-</v>
      </c>
      <c r="MD48" s="5" t="str">
        <f t="shared" ca="1" si="432"/>
        <v>-</v>
      </c>
      <c r="ME48" s="5" t="str">
        <f t="shared" ca="1" si="432"/>
        <v>-</v>
      </c>
      <c r="MF48" s="19" t="b">
        <f t="shared" ca="1" si="464"/>
        <v>0</v>
      </c>
      <c r="MG48" s="19" t="str">
        <f t="shared" ca="1" si="464"/>
        <v>-</v>
      </c>
      <c r="MH48" s="19" t="str">
        <f ca="1">OFFSET(MH$5,$B48,0)</f>
        <v>-</v>
      </c>
      <c r="MI48" s="19" t="b">
        <f ca="1">OFFSET(MI$5,$B48,0)</f>
        <v>1</v>
      </c>
      <c r="MJ48" s="19">
        <f t="shared" ca="1" si="464"/>
        <v>0.5</v>
      </c>
      <c r="MK48" s="19">
        <f t="shared" ca="1" si="464"/>
        <v>0.5</v>
      </c>
      <c r="ML48" s="19">
        <f t="shared" ca="1" si="464"/>
        <v>0.99</v>
      </c>
      <c r="MM48" s="5">
        <f t="shared" ca="1" si="434"/>
        <v>0</v>
      </c>
      <c r="MN48" s="5">
        <f t="shared" ca="1" si="434"/>
        <v>500</v>
      </c>
      <c r="MO48" s="5">
        <f t="shared" ca="1" si="434"/>
        <v>500</v>
      </c>
      <c r="MP48" s="5">
        <f t="shared" ca="1" si="434"/>
        <v>575</v>
      </c>
      <c r="MQ48" s="5">
        <f t="shared" ca="1" si="434"/>
        <v>240</v>
      </c>
      <c r="MR48" s="5">
        <f t="shared" ca="1" si="434"/>
        <v>364</v>
      </c>
      <c r="MS48" s="5">
        <f t="shared" ca="1" si="435"/>
        <v>0.5</v>
      </c>
      <c r="MT48" s="9"/>
      <c r="MU48" s="19">
        <f t="shared" ca="1" si="464"/>
        <v>70</v>
      </c>
      <c r="MV48" s="19">
        <f t="shared" ca="1" si="436"/>
        <v>50</v>
      </c>
      <c r="MW48" s="19">
        <f t="shared" ca="1" si="436"/>
        <v>75</v>
      </c>
      <c r="MX48" s="19">
        <f t="shared" ca="1" si="436"/>
        <v>50</v>
      </c>
      <c r="MY48" s="19">
        <f t="shared" ca="1" si="436"/>
        <v>1</v>
      </c>
      <c r="MZ48" s="5">
        <f t="shared" ca="1" si="437"/>
        <v>1</v>
      </c>
      <c r="NA48" s="19">
        <f t="shared" ca="1" si="438"/>
        <v>1</v>
      </c>
      <c r="NB48" s="9"/>
      <c r="NC48" s="19" t="b">
        <f t="shared" ca="1" si="436"/>
        <v>0</v>
      </c>
      <c r="ND48" s="19" t="b">
        <f t="shared" ca="1" si="436"/>
        <v>0</v>
      </c>
      <c r="NE48" s="19">
        <f t="shared" ca="1" si="436"/>
        <v>2</v>
      </c>
      <c r="NF48" s="19">
        <f t="shared" ca="1" si="436"/>
        <v>1</v>
      </c>
      <c r="NG48" s="19">
        <f t="shared" ca="1" si="436"/>
        <v>2</v>
      </c>
      <c r="NH48" s="19">
        <f t="shared" ca="1" si="436"/>
        <v>0</v>
      </c>
      <c r="NI48" s="19" t="str">
        <f t="shared" ca="1" si="436"/>
        <v>-</v>
      </c>
      <c r="NJ48" s="19" t="str">
        <f t="shared" ca="1" si="436"/>
        <v>-</v>
      </c>
      <c r="NK48" s="19" t="str">
        <f t="shared" ca="1" si="436"/>
        <v>-</v>
      </c>
      <c r="NL48" s="19" t="b">
        <f t="shared" ca="1" si="436"/>
        <v>1</v>
      </c>
      <c r="NM48" s="19">
        <f t="shared" ca="1" si="436"/>
        <v>636</v>
      </c>
      <c r="NN48" s="19" t="str">
        <f t="shared" ca="1" si="436"/>
        <v>-</v>
      </c>
      <c r="NO48" s="19">
        <f t="shared" ca="1" si="436"/>
        <v>1</v>
      </c>
      <c r="NP48" s="19">
        <f t="shared" ca="1" si="436"/>
        <v>1</v>
      </c>
      <c r="NQ48" s="19">
        <f t="shared" ca="1" si="436"/>
        <v>1</v>
      </c>
      <c r="NR48" s="19">
        <f t="shared" ca="1" si="436"/>
        <v>1</v>
      </c>
      <c r="NS48" s="19">
        <f t="shared" ca="1" si="436"/>
        <v>1</v>
      </c>
      <c r="NT48" s="19">
        <f t="shared" ca="1" si="436"/>
        <v>1</v>
      </c>
      <c r="NU48" s="19">
        <f t="shared" ca="1" si="436"/>
        <v>1</v>
      </c>
      <c r="NV48" s="19">
        <f t="shared" ca="1" si="436"/>
        <v>1</v>
      </c>
      <c r="NW48" s="19">
        <f t="shared" ca="1" si="436"/>
        <v>1</v>
      </c>
      <c r="NX48" s="9"/>
      <c r="NY48" s="12" t="str">
        <f t="shared" ca="1" si="441"/>
        <v>-</v>
      </c>
      <c r="NZ48" s="19" t="str">
        <f t="shared" ca="1" si="442"/>
        <v>-</v>
      </c>
      <c r="OA48" s="19" t="str">
        <f t="shared" ca="1" si="442"/>
        <v>-</v>
      </c>
      <c r="OB48" s="19" t="str">
        <f t="shared" ca="1" si="442"/>
        <v>-</v>
      </c>
      <c r="OC48" s="19" t="str">
        <f t="shared" ca="1" si="442"/>
        <v>-</v>
      </c>
      <c r="OD48" s="19" t="str">
        <f t="shared" ca="1" si="442"/>
        <v>-</v>
      </c>
      <c r="OE48" s="19" t="str">
        <f t="shared" ca="1" si="442"/>
        <v>-</v>
      </c>
      <c r="OF48" s="19" t="str">
        <f t="shared" ca="1" si="442"/>
        <v>-</v>
      </c>
      <c r="OG48" s="19" t="str">
        <f t="shared" ca="1" si="442"/>
        <v>-</v>
      </c>
      <c r="OH48" s="19" t="str">
        <f t="shared" ca="1" si="442"/>
        <v>-</v>
      </c>
      <c r="OI48" s="19" t="str">
        <f t="shared" ca="1" si="442"/>
        <v>-</v>
      </c>
      <c r="OJ48" s="19" t="str">
        <f t="shared" ca="1" si="442"/>
        <v>-</v>
      </c>
      <c r="OK48" s="19" t="str">
        <f t="shared" ca="1" si="442"/>
        <v>-</v>
      </c>
      <c r="OL48" s="19" t="str">
        <f t="shared" ca="1" si="442"/>
        <v>-</v>
      </c>
      <c r="OM48" s="19" t="str">
        <f t="shared" ca="1" si="442"/>
        <v>-</v>
      </c>
      <c r="ON48" s="19" t="str">
        <f t="shared" ca="1" si="442"/>
        <v>-</v>
      </c>
      <c r="OO48" s="19" t="str">
        <f t="shared" ca="1" si="442"/>
        <v>-</v>
      </c>
      <c r="OP48" s="19" t="str">
        <f t="shared" ca="1" si="442"/>
        <v>-</v>
      </c>
      <c r="OQ48" s="19" t="str">
        <f t="shared" ca="1" si="442"/>
        <v>-</v>
      </c>
      <c r="OR48" s="19" t="str">
        <f t="shared" ca="1" si="443"/>
        <v>-</v>
      </c>
      <c r="OS48" s="19" t="str">
        <f t="shared" ca="1" si="443"/>
        <v>-</v>
      </c>
      <c r="OT48" s="19" t="str">
        <f t="shared" ca="1" si="443"/>
        <v>-</v>
      </c>
      <c r="OU48" s="19" t="str">
        <f t="shared" ca="1" si="443"/>
        <v>-</v>
      </c>
      <c r="OV48" s="19" t="str">
        <f t="shared" ca="1" si="443"/>
        <v>-</v>
      </c>
      <c r="OW48" s="19" t="str">
        <f t="shared" ca="1" si="443"/>
        <v>-</v>
      </c>
      <c r="OX48" s="19" t="str">
        <f t="shared" ca="1" si="443"/>
        <v>-</v>
      </c>
      <c r="OY48" s="19" t="str">
        <f t="shared" ca="1" si="443"/>
        <v>-</v>
      </c>
      <c r="OZ48" s="19" t="str">
        <f t="shared" ca="1" si="443"/>
        <v>-</v>
      </c>
      <c r="PA48" s="19" t="str">
        <f t="shared" ca="1" si="443"/>
        <v>-</v>
      </c>
      <c r="PB48" s="19" t="str">
        <f t="shared" ca="1" si="443"/>
        <v>-</v>
      </c>
      <c r="PC48" s="19" t="str">
        <f t="shared" ca="1" si="443"/>
        <v>-</v>
      </c>
      <c r="PD48" s="19" t="str">
        <f t="shared" ca="1" si="443"/>
        <v>-</v>
      </c>
      <c r="PE48" s="19" t="str">
        <f t="shared" ca="1" si="443"/>
        <v>-</v>
      </c>
      <c r="PF48" s="19" t="str">
        <f t="shared" ca="1" si="443"/>
        <v>-</v>
      </c>
      <c r="PG48" s="19" t="str">
        <f t="shared" ca="1" si="443"/>
        <v>-</v>
      </c>
      <c r="PH48" s="19" t="str">
        <f t="shared" ca="1" si="443"/>
        <v>-</v>
      </c>
      <c r="PI48" s="19" t="str">
        <f t="shared" ca="1" si="443"/>
        <v>-</v>
      </c>
      <c r="PJ48" s="19" t="str">
        <f t="shared" ca="1" si="443"/>
        <v>-</v>
      </c>
      <c r="PK48" s="19" t="str">
        <f t="shared" ca="1" si="443"/>
        <v>-</v>
      </c>
      <c r="PL48" s="19" t="str">
        <f t="shared" ca="1" si="443"/>
        <v>-</v>
      </c>
      <c r="PM48" s="19" t="str">
        <f t="shared" ca="1" si="443"/>
        <v>-</v>
      </c>
      <c r="PN48" s="19" t="str">
        <f t="shared" ca="1" si="443"/>
        <v>-</v>
      </c>
      <c r="PO48" s="19" t="str">
        <f t="shared" ca="1" si="443"/>
        <v>-</v>
      </c>
      <c r="PP48" s="19" t="str">
        <f t="shared" ca="1" si="443"/>
        <v>-</v>
      </c>
      <c r="PQ48" s="19" t="str">
        <f t="shared" ca="1" si="443"/>
        <v>-</v>
      </c>
      <c r="PR48" s="19" t="str">
        <f t="shared" ca="1" si="444"/>
        <v>-</v>
      </c>
      <c r="PS48" s="19" t="str">
        <f t="shared" ca="1" si="444"/>
        <v>-</v>
      </c>
      <c r="PT48" s="19" t="str">
        <f t="shared" ca="1" si="444"/>
        <v>-</v>
      </c>
      <c r="PU48" s="19" t="str">
        <f t="shared" ca="1" si="444"/>
        <v>-</v>
      </c>
      <c r="PV48" s="19" t="str">
        <f t="shared" ca="1" si="444"/>
        <v>-</v>
      </c>
      <c r="PW48" s="19" t="str">
        <f t="shared" ca="1" si="444"/>
        <v>-</v>
      </c>
      <c r="PX48" s="19" t="str">
        <f t="shared" ca="1" si="444"/>
        <v>-</v>
      </c>
      <c r="PY48" s="19" t="str">
        <f t="shared" ca="1" si="444"/>
        <v>-</v>
      </c>
      <c r="PZ48" s="19" t="str">
        <f t="shared" ca="1" si="444"/>
        <v>-</v>
      </c>
      <c r="QA48" s="19" t="str">
        <f t="shared" ca="1" si="444"/>
        <v>-</v>
      </c>
      <c r="QB48" s="19" t="str">
        <f t="shared" ca="1" si="444"/>
        <v>-</v>
      </c>
      <c r="QC48" s="19" t="str">
        <f t="shared" ca="1" si="444"/>
        <v>-</v>
      </c>
      <c r="QD48" s="19" t="str">
        <f t="shared" ca="1" si="444"/>
        <v>-</v>
      </c>
      <c r="QE48" s="19" t="str">
        <f t="shared" ca="1" si="444"/>
        <v>-</v>
      </c>
      <c r="QF48" s="19" t="str">
        <f t="shared" ca="1" si="444"/>
        <v>-</v>
      </c>
      <c r="QG48" s="19" t="str">
        <f t="shared" ca="1" si="444"/>
        <v>-</v>
      </c>
      <c r="QH48" s="19" t="str">
        <f t="shared" ca="1" si="445"/>
        <v>-</v>
      </c>
      <c r="QI48" s="12" t="str">
        <f t="shared" ca="1" si="446"/>
        <v>-</v>
      </c>
      <c r="QJ48" s="19" t="str">
        <f t="shared" ca="1" si="445"/>
        <v>-</v>
      </c>
      <c r="QK48" s="19" t="str">
        <f t="shared" ca="1" si="445"/>
        <v>-</v>
      </c>
      <c r="QL48" s="19" t="str">
        <f t="shared" ca="1" si="445"/>
        <v>-</v>
      </c>
      <c r="QM48" s="19" t="str">
        <f t="shared" ca="1" si="445"/>
        <v>-</v>
      </c>
      <c r="QN48" s="19" t="str">
        <f t="shared" ca="1" si="445"/>
        <v>-</v>
      </c>
      <c r="QO48" s="19" t="str">
        <f t="shared" ca="1" si="445"/>
        <v>-</v>
      </c>
      <c r="QP48" s="19" t="str">
        <f t="shared" ca="1" si="445"/>
        <v>-</v>
      </c>
      <c r="QQ48" s="19" t="str">
        <f t="shared" ca="1" si="445"/>
        <v>-</v>
      </c>
      <c r="QR48" s="19" t="str">
        <f t="shared" ca="1" si="445"/>
        <v>-</v>
      </c>
      <c r="QS48" s="19" t="str">
        <f t="shared" ca="1" si="445"/>
        <v>-</v>
      </c>
      <c r="QT48" s="19" t="str">
        <f t="shared" ca="1" si="445"/>
        <v>-</v>
      </c>
      <c r="QU48" s="19" t="str">
        <f t="shared" ca="1" si="445"/>
        <v>-</v>
      </c>
      <c r="QV48" s="19" t="str">
        <f t="shared" ca="1" si="445"/>
        <v>-</v>
      </c>
      <c r="QW48" s="19" t="str">
        <f t="shared" ca="1" si="445"/>
        <v>-</v>
      </c>
      <c r="QX48" s="19" t="str">
        <f t="shared" ca="1" si="445"/>
        <v>-</v>
      </c>
      <c r="QY48" s="19" t="str">
        <f t="shared" ca="1" si="445"/>
        <v>-</v>
      </c>
      <c r="QZ48" s="19" t="str">
        <f t="shared" ca="1" si="445"/>
        <v>-</v>
      </c>
      <c r="RA48" s="19" t="str">
        <f t="shared" ca="1" si="445"/>
        <v>-</v>
      </c>
      <c r="RB48" s="19" t="str">
        <f t="shared" ca="1" si="445"/>
        <v>-</v>
      </c>
      <c r="RC48" s="19" t="str">
        <f t="shared" ca="1" si="445"/>
        <v>-</v>
      </c>
      <c r="RD48" s="19" t="str">
        <f t="shared" ca="1" si="447"/>
        <v>-</v>
      </c>
      <c r="RE48" s="19" t="str">
        <f t="shared" ca="1" si="447"/>
        <v>-</v>
      </c>
      <c r="RF48" s="19" t="str">
        <f t="shared" ca="1" si="447"/>
        <v>-</v>
      </c>
      <c r="RG48" s="19" t="str">
        <f t="shared" ca="1" si="447"/>
        <v>-</v>
      </c>
      <c r="RH48" s="19" t="str">
        <f t="shared" ca="1" si="447"/>
        <v>-</v>
      </c>
      <c r="RI48" s="19" t="str">
        <f t="shared" ca="1" si="447"/>
        <v>-</v>
      </c>
      <c r="RJ48" s="19" t="str">
        <f t="shared" ca="1" si="447"/>
        <v>-</v>
      </c>
      <c r="RK48" s="19" t="str">
        <f t="shared" ca="1" si="447"/>
        <v>-</v>
      </c>
      <c r="RL48" s="19" t="str">
        <f t="shared" ca="1" si="447"/>
        <v>-</v>
      </c>
      <c r="RM48" s="19" t="str">
        <f t="shared" ca="1" si="447"/>
        <v>-</v>
      </c>
      <c r="RN48" s="19" t="str">
        <f t="shared" ca="1" si="447"/>
        <v>-</v>
      </c>
      <c r="RO48" s="19" t="str">
        <f t="shared" ca="1" si="447"/>
        <v>-</v>
      </c>
      <c r="RP48" s="19" t="str">
        <f t="shared" ca="1" si="447"/>
        <v>-</v>
      </c>
      <c r="RQ48" s="19" t="str">
        <f t="shared" ca="1" si="447"/>
        <v>-</v>
      </c>
      <c r="RR48" s="19" t="str">
        <f t="shared" ca="1" si="447"/>
        <v>-</v>
      </c>
      <c r="RS48" s="19" t="str">
        <f t="shared" ca="1" si="447"/>
        <v>-</v>
      </c>
      <c r="RT48" s="19" t="str">
        <f t="shared" ca="1" si="447"/>
        <v>-</v>
      </c>
      <c r="RU48" s="19" t="str">
        <f t="shared" ca="1" si="447"/>
        <v>-</v>
      </c>
      <c r="RV48" s="19" t="str">
        <f t="shared" ca="1" si="447"/>
        <v>-</v>
      </c>
      <c r="RW48" s="19" t="str">
        <f t="shared" ca="1" si="447"/>
        <v>-</v>
      </c>
      <c r="RX48" s="19" t="str">
        <f t="shared" ca="1" si="447"/>
        <v>-</v>
      </c>
      <c r="RY48" s="19" t="str">
        <f t="shared" ca="1" si="447"/>
        <v>-</v>
      </c>
      <c r="RZ48" s="19" t="str">
        <f t="shared" ca="1" si="448"/>
        <v>-</v>
      </c>
      <c r="SA48" s="19" t="str">
        <f t="shared" ca="1" si="448"/>
        <v>-</v>
      </c>
      <c r="SB48" s="19" t="str">
        <f t="shared" ca="1" si="448"/>
        <v>-</v>
      </c>
      <c r="SC48" s="19" t="str">
        <f t="shared" ca="1" si="448"/>
        <v>-</v>
      </c>
      <c r="SD48" s="19" t="str">
        <f t="shared" ca="1" si="448"/>
        <v>-</v>
      </c>
      <c r="SE48" s="19" t="str">
        <f t="shared" ca="1" si="448"/>
        <v>-</v>
      </c>
      <c r="SF48" s="19" t="str">
        <f t="shared" ca="1" si="448"/>
        <v>-</v>
      </c>
      <c r="SG48" s="19" t="str">
        <f t="shared" ca="1" si="448"/>
        <v>-</v>
      </c>
      <c r="SH48" s="19" t="str">
        <f t="shared" ca="1" si="448"/>
        <v>-</v>
      </c>
      <c r="SI48" s="19" t="str">
        <f t="shared" ca="1" si="448"/>
        <v>-</v>
      </c>
      <c r="SJ48" s="19" t="str">
        <f t="shared" ca="1" si="448"/>
        <v>-</v>
      </c>
      <c r="SK48" s="19" t="str">
        <f t="shared" ca="1" si="448"/>
        <v>-</v>
      </c>
      <c r="SL48" s="19" t="str">
        <f t="shared" ca="1" si="448"/>
        <v>-</v>
      </c>
      <c r="SM48" s="19" t="str">
        <f t="shared" ca="1" si="448"/>
        <v>-</v>
      </c>
      <c r="SN48" s="19" t="str">
        <f t="shared" ca="1" si="448"/>
        <v>-</v>
      </c>
      <c r="SO48" s="19" t="str">
        <f t="shared" ca="1" si="448"/>
        <v>-</v>
      </c>
      <c r="SP48" s="19" t="str">
        <f t="shared" ca="1" si="449"/>
        <v>-</v>
      </c>
      <c r="SQ48" s="19" t="str">
        <f t="shared" ca="1" si="449"/>
        <v>-</v>
      </c>
      <c r="SR48" s="19" t="str">
        <f t="shared" ca="1" si="449"/>
        <v>-</v>
      </c>
      <c r="SS48" s="12" t="b">
        <f t="shared" ca="1" si="450"/>
        <v>1</v>
      </c>
      <c r="ST48" s="19" t="str">
        <f t="shared" ca="1" si="436"/>
        <v>-</v>
      </c>
      <c r="SU48" s="19" t="str">
        <f t="shared" ca="1" si="436"/>
        <v>-</v>
      </c>
      <c r="SV48" s="19" t="str">
        <f t="shared" ca="1" si="436"/>
        <v>-</v>
      </c>
      <c r="SW48" s="19" t="str">
        <f t="shared" ca="1" si="436"/>
        <v>-</v>
      </c>
      <c r="SX48" s="19" t="str">
        <f t="shared" ca="1" si="436"/>
        <v>-</v>
      </c>
      <c r="SY48" s="19" t="str">
        <f t="shared" ca="1" si="436"/>
        <v>-</v>
      </c>
      <c r="SZ48" s="19" t="str">
        <f t="shared" ca="1" si="436"/>
        <v>-</v>
      </c>
      <c r="TA48" s="19" t="str">
        <f t="shared" ca="1" si="436"/>
        <v>-</v>
      </c>
      <c r="TB48" s="19" t="str">
        <f t="shared" ca="1" si="436"/>
        <v>-</v>
      </c>
      <c r="TC48" s="19" t="str">
        <f t="shared" ca="1" si="436"/>
        <v>-</v>
      </c>
      <c r="TD48" s="19" t="str">
        <f t="shared" ca="1" si="436"/>
        <v>-</v>
      </c>
      <c r="TE48" s="19" t="str">
        <f t="shared" ca="1" si="436"/>
        <v>-</v>
      </c>
      <c r="TF48" s="19" t="str">
        <f t="shared" ca="1" si="436"/>
        <v>-</v>
      </c>
      <c r="TG48" s="19" t="str">
        <f t="shared" ca="1" si="436"/>
        <v>-</v>
      </c>
      <c r="TH48" s="19" t="str">
        <f t="shared" ca="1" si="436"/>
        <v>-</v>
      </c>
      <c r="TI48" s="19" t="str">
        <f t="shared" ca="1" si="436"/>
        <v>-</v>
      </c>
      <c r="TJ48" s="19" t="str">
        <f t="shared" ca="1" si="436"/>
        <v>-</v>
      </c>
      <c r="TK48" s="19" t="str">
        <f t="shared" ca="1" si="436"/>
        <v>-</v>
      </c>
      <c r="TL48" s="19" t="str">
        <f t="shared" ca="1" si="436"/>
        <v>-</v>
      </c>
      <c r="TM48" s="19" t="str">
        <f t="shared" ca="1" si="436"/>
        <v>-</v>
      </c>
      <c r="TN48" s="19" t="str">
        <f t="shared" ca="1" si="436"/>
        <v>-</v>
      </c>
      <c r="TO48" s="19" t="str">
        <f t="shared" ca="1" si="436"/>
        <v>-</v>
      </c>
      <c r="TP48" s="19" t="str">
        <f t="shared" ca="1" si="436"/>
        <v>-</v>
      </c>
      <c r="TQ48" s="19" t="str">
        <f t="shared" ca="1" si="436"/>
        <v>-</v>
      </c>
      <c r="TR48" s="19" t="str">
        <f t="shared" ca="1" si="436"/>
        <v>-</v>
      </c>
      <c r="TS48" s="19" t="str">
        <f t="shared" ca="1" si="436"/>
        <v>-</v>
      </c>
      <c r="TT48" s="19" t="str">
        <f t="shared" ca="1" si="436"/>
        <v>-</v>
      </c>
      <c r="TU48" s="19" t="str">
        <f t="shared" ca="1" si="436"/>
        <v>-</v>
      </c>
      <c r="TV48" s="19" t="str">
        <f t="shared" ca="1" si="436"/>
        <v>-</v>
      </c>
      <c r="TW48" s="19" t="str">
        <f t="shared" ca="1" si="436"/>
        <v>-</v>
      </c>
      <c r="TX48" s="19" t="str">
        <f t="shared" ca="1" si="436"/>
        <v>-</v>
      </c>
      <c r="TY48" s="19" t="str">
        <f t="shared" ca="1" si="436"/>
        <v>-</v>
      </c>
      <c r="TZ48" s="19" t="str">
        <f t="shared" ca="1" si="436"/>
        <v>-</v>
      </c>
      <c r="UA48" s="19" t="str">
        <f t="shared" ca="1" si="436"/>
        <v>-</v>
      </c>
      <c r="UB48" s="19" t="str">
        <f t="shared" ca="1" si="436"/>
        <v>-</v>
      </c>
      <c r="UC48" s="19" t="str">
        <f t="shared" ca="1" si="436"/>
        <v>-</v>
      </c>
      <c r="UD48" s="19" t="str">
        <f t="shared" ca="1" si="436"/>
        <v>-</v>
      </c>
      <c r="UE48" s="19" t="str">
        <f t="shared" ca="1" si="436"/>
        <v>-</v>
      </c>
      <c r="UF48" s="19" t="str">
        <f t="shared" ca="1" si="436"/>
        <v>-</v>
      </c>
      <c r="UG48" s="19" t="str">
        <f t="shared" ca="1" si="436"/>
        <v>-</v>
      </c>
      <c r="UH48" s="19" t="str">
        <f t="shared" ca="1" si="436"/>
        <v>-</v>
      </c>
      <c r="UI48" s="19" t="str">
        <f t="shared" ca="1" si="436"/>
        <v>-</v>
      </c>
      <c r="UJ48" s="19" t="str">
        <f t="shared" ca="1" si="436"/>
        <v>-</v>
      </c>
      <c r="UK48" s="19" t="str">
        <f t="shared" ca="1" si="436"/>
        <v>-</v>
      </c>
      <c r="UL48" s="19" t="str">
        <f t="shared" ca="1" si="436"/>
        <v>-</v>
      </c>
      <c r="UM48" s="19" t="str">
        <f t="shared" ca="1" si="436"/>
        <v>-</v>
      </c>
      <c r="UN48" s="19" t="str">
        <f t="shared" ca="1" si="436"/>
        <v>-</v>
      </c>
      <c r="UO48" s="19" t="str">
        <f t="shared" ca="1" si="436"/>
        <v>-</v>
      </c>
      <c r="UP48" s="19" t="str">
        <f t="shared" ca="1" si="436"/>
        <v>-</v>
      </c>
      <c r="UQ48" s="19" t="str">
        <f t="shared" ca="1" si="436"/>
        <v>-</v>
      </c>
      <c r="UR48" s="19" t="str">
        <f t="shared" ca="1" si="436"/>
        <v>-</v>
      </c>
      <c r="US48" s="19" t="str">
        <f t="shared" ca="1" si="436"/>
        <v>-</v>
      </c>
      <c r="UT48" s="19" t="str">
        <f t="shared" ca="1" si="436"/>
        <v>-</v>
      </c>
      <c r="UU48" s="19" t="str">
        <f t="shared" ca="1" si="436"/>
        <v>-</v>
      </c>
      <c r="UV48" s="19" t="str">
        <f t="shared" ca="1" si="436"/>
        <v>-</v>
      </c>
      <c r="UW48" s="19" t="str">
        <f t="shared" ca="1" si="436"/>
        <v>-</v>
      </c>
      <c r="UX48" s="19" t="str">
        <f t="shared" ca="1" si="436"/>
        <v>-</v>
      </c>
      <c r="UY48" s="19" t="str">
        <f t="shared" ca="1" si="436"/>
        <v>-</v>
      </c>
      <c r="UZ48" s="19" t="str">
        <f t="shared" ca="1" si="436"/>
        <v>-</v>
      </c>
      <c r="VA48" s="19" t="str">
        <f t="shared" ca="1" si="436"/>
        <v>-</v>
      </c>
      <c r="VB48" s="19" t="str">
        <f t="shared" ca="1" si="436"/>
        <v>-</v>
      </c>
      <c r="VC48" s="19">
        <f t="shared" ca="1" si="436"/>
        <v>0</v>
      </c>
      <c r="VD48" s="23">
        <v>0</v>
      </c>
    </row>
    <row r="49" spans="1:576" outlineLevel="2">
      <c r="A49" s="21">
        <f t="shared" si="93"/>
        <v>44</v>
      </c>
      <c r="B49" s="215">
        <f t="shared" ca="1" si="465"/>
        <v>41</v>
      </c>
      <c r="C49">
        <v>203</v>
      </c>
      <c r="D49" s="19" t="str">
        <f t="shared" ca="1" si="394"/>
        <v>SNSW</v>
      </c>
      <c r="E49" t="b">
        <v>1</v>
      </c>
      <c r="F49" t="b">
        <v>0</v>
      </c>
      <c r="G49" s="352" t="b">
        <v>0</v>
      </c>
      <c r="H49" s="231">
        <f t="shared" ca="1" si="466"/>
        <v>3</v>
      </c>
      <c r="I49" s="231">
        <f t="shared" ca="1" si="451"/>
        <v>1</v>
      </c>
      <c r="J49" s="231">
        <f t="shared" ca="1" si="451"/>
        <v>1</v>
      </c>
      <c r="K49" s="231" t="str">
        <f t="shared" ca="1" si="451"/>
        <v/>
      </c>
      <c r="L49" s="231">
        <f t="shared" ca="1" si="451"/>
        <v>3</v>
      </c>
      <c r="M49" s="231">
        <f t="shared" ca="1" si="451"/>
        <v>2</v>
      </c>
      <c r="N49" s="231">
        <f t="shared" ca="1" si="451"/>
        <v>2</v>
      </c>
      <c r="O49" s="231">
        <f t="shared" ca="1" si="451"/>
        <v>3</v>
      </c>
      <c r="P49" s="231">
        <f t="shared" ca="1" si="451"/>
        <v>2</v>
      </c>
      <c r="Q49" s="231">
        <f t="shared" ca="1" si="451"/>
        <v>0</v>
      </c>
      <c r="R49" s="231">
        <f t="shared" ca="1" si="451"/>
        <v>0</v>
      </c>
      <c r="S49" s="231">
        <f t="shared" ca="1" si="451"/>
        <v>0</v>
      </c>
      <c r="T49" s="231">
        <f t="shared" ca="1" si="451"/>
        <v>0</v>
      </c>
      <c r="U49" s="231">
        <f t="shared" ca="1" si="451"/>
        <v>1</v>
      </c>
      <c r="V49" s="231">
        <f t="shared" ca="1" si="451"/>
        <v>1</v>
      </c>
      <c r="W49" s="231">
        <f t="shared" ca="1" si="451"/>
        <v>1</v>
      </c>
      <c r="X49" s="231">
        <f t="shared" ca="1" si="451"/>
        <v>1</v>
      </c>
      <c r="Y49" s="267"/>
      <c r="Z49" s="267"/>
      <c r="AA49" s="267"/>
      <c r="AB49" s="267"/>
      <c r="AC49" s="231">
        <f t="shared" ca="1" si="452"/>
        <v>1</v>
      </c>
      <c r="AD49" s="267"/>
      <c r="AE49" s="267">
        <f t="shared" ca="1" si="453"/>
        <v>0</v>
      </c>
      <c r="AF49" s="267">
        <f t="shared" ca="1" si="453"/>
        <v>0</v>
      </c>
      <c r="AG49" s="267">
        <f t="shared" ca="1" si="453"/>
        <v>0</v>
      </c>
      <c r="AH49" s="267">
        <f t="shared" ca="1" si="453"/>
        <v>0</v>
      </c>
      <c r="AI49" s="267">
        <f t="shared" ca="1" si="453"/>
        <v>0</v>
      </c>
      <c r="AJ49" s="267">
        <f t="shared" ca="1" si="453"/>
        <v>0</v>
      </c>
      <c r="AK49" s="267">
        <f t="shared" ca="1" si="453"/>
        <v>0</v>
      </c>
      <c r="AL49" s="136">
        <f t="shared" ca="1" si="395"/>
        <v>2</v>
      </c>
      <c r="AM49" s="136">
        <f ca="1">INDEX(CHOOSE($O49,DataAutumn!i.AdultDrys,DataWinter!i.AdultDrys,DataSpring!i.AdultDrys),1,$N49)</f>
        <v>3</v>
      </c>
      <c r="AN49" s="5">
        <f t="shared" ca="1" si="396"/>
        <v>2</v>
      </c>
      <c r="AO49" s="5">
        <f t="shared" ca="1" si="396"/>
        <v>0</v>
      </c>
      <c r="AP49" s="5">
        <f t="shared" ca="1" si="397"/>
        <v>1</v>
      </c>
      <c r="AQ49">
        <f t="shared" ca="1" si="398"/>
        <v>3</v>
      </c>
      <c r="AS49" s="224" t="str">
        <f t="shared" ca="1" si="454"/>
        <v>00003 FeedSupplySE SNSW MWM     Day204 Scan2-0000 RR000p WP100p MP100p GP100p T_TRUE  (F33N33)</v>
      </c>
      <c r="AT49" s="9" t="str">
        <f ca="1">IF(COUNTIF(AS$5:AS49,AS49)=1,"-","Dup")</f>
        <v>-</v>
      </c>
      <c r="AU49" s="9"/>
      <c r="AV49" s="19" t="b">
        <f t="shared" ca="1" si="455"/>
        <v>0</v>
      </c>
      <c r="AW49" s="19" t="b">
        <f t="shared" ca="1" si="455"/>
        <v>0</v>
      </c>
      <c r="AX49" s="19" t="b">
        <f t="shared" ca="1" si="455"/>
        <v>0</v>
      </c>
      <c r="AY49" s="19" t="b">
        <f t="shared" ca="1" si="455"/>
        <v>0</v>
      </c>
      <c r="AZ49" s="19" t="b">
        <f t="shared" ca="1" si="455"/>
        <v>0</v>
      </c>
      <c r="BA49" s="19" t="b">
        <f t="shared" ca="1" si="455"/>
        <v>0</v>
      </c>
      <c r="BB49" s="19" t="b">
        <f t="shared" ca="1" si="455"/>
        <v>0</v>
      </c>
      <c r="BC49" s="19" t="b">
        <f t="shared" ca="1" si="455"/>
        <v>0</v>
      </c>
      <c r="BD49" s="9"/>
      <c r="BE49" s="5" t="b">
        <f t="shared" ca="1" si="399"/>
        <v>1</v>
      </c>
      <c r="BF49" s="5" t="str">
        <f t="shared" ca="1" si="399"/>
        <v>-</v>
      </c>
      <c r="BG49" s="5" t="str">
        <f t="shared" ca="1" si="399"/>
        <v>-</v>
      </c>
      <c r="BH49" s="5" t="str">
        <f t="shared" ca="1" si="399"/>
        <v>-</v>
      </c>
      <c r="BI49" s="5" t="b">
        <f t="shared" ca="1" si="399"/>
        <v>1</v>
      </c>
      <c r="BJ49" s="136">
        <f t="shared" ca="1" si="399"/>
        <v>0</v>
      </c>
      <c r="BK49" s="19" t="b">
        <f t="shared" ca="1" si="456"/>
        <v>1</v>
      </c>
      <c r="BL49" s="9"/>
      <c r="BM49" s="5" t="str">
        <f t="shared" ca="1" si="400"/>
        <v>-</v>
      </c>
      <c r="BN49" s="19" t="str">
        <f t="shared" ca="1" si="401"/>
        <v>-</v>
      </c>
      <c r="BO49" s="19" t="str">
        <f t="shared" ca="1" si="401"/>
        <v>-</v>
      </c>
      <c r="BP49" s="19" t="str">
        <f t="shared" ca="1" si="401"/>
        <v>-</v>
      </c>
      <c r="BQ49" s="5" t="str">
        <f t="shared" ca="1" si="402"/>
        <v>-</v>
      </c>
      <c r="BR49" s="19" t="str">
        <f t="shared" ca="1" si="403"/>
        <v>-</v>
      </c>
      <c r="BS49" s="5" t="str">
        <f t="shared" ca="1" si="404"/>
        <v>-</v>
      </c>
      <c r="BT49" s="19" t="str">
        <f t="shared" ca="1" si="405"/>
        <v>-</v>
      </c>
      <c r="BU49" s="19" t="str">
        <f t="shared" ca="1" si="405"/>
        <v>-</v>
      </c>
      <c r="BV49" s="19" t="str">
        <f t="shared" ca="1" si="405"/>
        <v>-</v>
      </c>
      <c r="BW49" s="5" t="str">
        <f t="shared" ca="1" si="406"/>
        <v>-</v>
      </c>
      <c r="BX49" s="9"/>
      <c r="BY49" s="19" t="str">
        <f t="shared" ca="1" si="407"/>
        <v>-</v>
      </c>
      <c r="BZ49" s="19" t="str">
        <f t="shared" ca="1" si="407"/>
        <v>-</v>
      </c>
      <c r="CA49" s="19" t="str">
        <f t="shared" ca="1" si="407"/>
        <v>-</v>
      </c>
      <c r="CB49" s="19" t="str">
        <f t="shared" ca="1" si="407"/>
        <v>-</v>
      </c>
      <c r="CC49" s="19" t="str">
        <f t="shared" ca="1" si="407"/>
        <v>-</v>
      </c>
      <c r="CD49" s="19" t="str">
        <f t="shared" ca="1" si="407"/>
        <v>-</v>
      </c>
      <c r="CE49" s="19" t="str">
        <f t="shared" ca="1" si="407"/>
        <v>-</v>
      </c>
      <c r="CF49" s="19" t="str">
        <f t="shared" ca="1" si="407"/>
        <v>-</v>
      </c>
      <c r="CG49" s="19" t="str">
        <f t="shared" ca="1" si="407"/>
        <v>-</v>
      </c>
      <c r="CH49" s="19" t="str">
        <f t="shared" ca="1" si="407"/>
        <v>-</v>
      </c>
      <c r="CI49" s="9"/>
      <c r="CJ49" s="136" t="b">
        <f t="shared" ca="1" si="457"/>
        <v>1</v>
      </c>
      <c r="CK49" s="12" t="b">
        <v>0</v>
      </c>
      <c r="CL49" s="231" t="b">
        <f t="shared" ref="CL49:CN50" ca="1" si="470">OFFSET(CL49,-1,0)</f>
        <v>1</v>
      </c>
      <c r="CM49" s="244">
        <f t="shared" ca="1" si="467"/>
        <v>22312000003</v>
      </c>
      <c r="CN49" s="231" t="b">
        <f t="shared" ca="1" si="470"/>
        <v>0</v>
      </c>
      <c r="CO49" s="12" t="s">
        <v>34</v>
      </c>
      <c r="CP49" s="19" t="b">
        <f t="shared" ca="1" si="458"/>
        <v>1</v>
      </c>
      <c r="CQ49" s="231">
        <f t="shared" ca="1" si="459"/>
        <v>22312000004</v>
      </c>
      <c r="CR49" s="433">
        <f t="shared" ca="1" si="408"/>
        <v>652</v>
      </c>
      <c r="CS49" s="433">
        <f t="shared" ca="1" si="408"/>
        <v>686</v>
      </c>
      <c r="CT49" s="433">
        <f t="shared" ca="1" si="408"/>
        <v>721</v>
      </c>
      <c r="CU49" s="144">
        <f t="shared" ca="1" si="409"/>
        <v>378</v>
      </c>
      <c r="CV49" s="144">
        <f t="shared" ca="1" si="409"/>
        <v>413</v>
      </c>
      <c r="CW49" s="144">
        <f t="shared" ca="1" si="409"/>
        <v>448</v>
      </c>
      <c r="CX49" s="19" t="str">
        <f t="shared" ca="1" si="410"/>
        <v>-</v>
      </c>
      <c r="CY49" s="12" t="b">
        <v>0</v>
      </c>
      <c r="CZ49" s="12" t="b">
        <v>0</v>
      </c>
      <c r="DA49" s="12" t="b">
        <v>0</v>
      </c>
      <c r="DB49" s="12" t="b">
        <v>0</v>
      </c>
      <c r="DC49" s="12" t="b">
        <v>0</v>
      </c>
      <c r="DD49" s="12">
        <v>3</v>
      </c>
      <c r="DE49" s="12">
        <v>3</v>
      </c>
      <c r="DF49" s="19">
        <f t="shared" ca="1" si="460"/>
        <v>0</v>
      </c>
      <c r="DG49" s="12">
        <v>1</v>
      </c>
      <c r="DH49" s="12">
        <v>-1</v>
      </c>
      <c r="DI49" s="19" t="str">
        <f t="shared" ca="1" si="411"/>
        <v>-</v>
      </c>
      <c r="DJ49" s="19" t="str">
        <f t="shared" ca="1" si="411"/>
        <v>-</v>
      </c>
      <c r="DK49" s="19" t="str">
        <f t="shared" ca="1" si="411"/>
        <v>-</v>
      </c>
      <c r="DL49" s="244">
        <f t="shared" ca="1" si="412"/>
        <v>0</v>
      </c>
      <c r="DM49" s="244">
        <f t="shared" si="468"/>
        <v>1</v>
      </c>
      <c r="DN49" s="244">
        <f t="shared" si="413"/>
        <v>-1</v>
      </c>
      <c r="DO49" s="19" t="str">
        <f t="shared" ca="1" si="414"/>
        <v>-</v>
      </c>
      <c r="DP49" s="19">
        <f t="shared" ca="1" si="414"/>
        <v>0</v>
      </c>
      <c r="DQ49" s="19">
        <f t="shared" ca="1" si="414"/>
        <v>0</v>
      </c>
      <c r="DR49" s="9"/>
      <c r="DS49" s="19">
        <f t="shared" ca="1" si="415"/>
        <v>0</v>
      </c>
      <c r="DT49" s="19">
        <f t="shared" ca="1" si="415"/>
        <v>0</v>
      </c>
      <c r="DU49" s="19">
        <f t="shared" ca="1" si="415"/>
        <v>0</v>
      </c>
      <c r="DV49" s="19">
        <f t="shared" ca="1" si="415"/>
        <v>0</v>
      </c>
      <c r="DW49" s="19">
        <f t="shared" ca="1" si="415"/>
        <v>0</v>
      </c>
      <c r="DX49" s="19">
        <f t="shared" ca="1" si="415"/>
        <v>0</v>
      </c>
      <c r="DY49" s="19">
        <f t="shared" ca="1" si="415"/>
        <v>0</v>
      </c>
      <c r="DZ49" s="19">
        <f t="shared" ca="1" si="415"/>
        <v>0</v>
      </c>
      <c r="EA49" s="19">
        <f t="shared" ca="1" si="415"/>
        <v>0</v>
      </c>
      <c r="EB49" s="19">
        <f t="shared" ca="1" si="415"/>
        <v>0</v>
      </c>
      <c r="EC49" s="19">
        <f t="shared" ca="1" si="415"/>
        <v>0</v>
      </c>
      <c r="ED49" s="19">
        <f t="shared" ca="1" si="415"/>
        <v>0</v>
      </c>
      <c r="EE49" s="19">
        <f t="shared" ca="1" si="415"/>
        <v>0</v>
      </c>
      <c r="EF49" s="19">
        <f t="shared" ca="1" si="415"/>
        <v>0</v>
      </c>
      <c r="EG49" s="19">
        <f t="shared" ca="1" si="415"/>
        <v>0</v>
      </c>
      <c r="EH49" s="19">
        <f t="shared" ca="1" si="415"/>
        <v>0</v>
      </c>
      <c r="EI49" s="19">
        <f t="shared" ca="1" si="416"/>
        <v>0</v>
      </c>
      <c r="EJ49" s="19">
        <f t="shared" ca="1" si="416"/>
        <v>0</v>
      </c>
      <c r="EK49" s="19">
        <f t="shared" ca="1" si="416"/>
        <v>0</v>
      </c>
      <c r="EL49" s="19">
        <f t="shared" ca="1" si="416"/>
        <v>0</v>
      </c>
      <c r="EM49" s="19">
        <f t="shared" ca="1" si="416"/>
        <v>0</v>
      </c>
      <c r="EN49" s="19">
        <f t="shared" ca="1" si="416"/>
        <v>0</v>
      </c>
      <c r="EO49" s="19">
        <f t="shared" ca="1" si="416"/>
        <v>0</v>
      </c>
      <c r="EP49" s="19">
        <f t="shared" ca="1" si="416"/>
        <v>0</v>
      </c>
      <c r="EQ49" s="19">
        <f t="shared" ca="1" si="416"/>
        <v>0</v>
      </c>
      <c r="ER49" s="19">
        <f t="shared" ca="1" si="416"/>
        <v>0</v>
      </c>
      <c r="ES49" s="19">
        <f t="shared" ca="1" si="416"/>
        <v>0</v>
      </c>
      <c r="ET49" s="19">
        <f t="shared" ca="1" si="416"/>
        <v>0</v>
      </c>
      <c r="EU49" s="19">
        <f t="shared" ca="1" si="416"/>
        <v>0</v>
      </c>
      <c r="EV49" s="19">
        <f t="shared" ca="1" si="416"/>
        <v>0</v>
      </c>
      <c r="EW49" s="19">
        <f t="shared" ca="1" si="416"/>
        <v>0</v>
      </c>
      <c r="EX49" s="19">
        <f t="shared" ca="1" si="416"/>
        <v>0</v>
      </c>
      <c r="EY49" s="19">
        <f t="shared" ca="1" si="416"/>
        <v>0</v>
      </c>
      <c r="EZ49" s="19">
        <f t="shared" ca="1" si="416"/>
        <v>0</v>
      </c>
      <c r="FA49" s="19">
        <f t="shared" ca="1" si="416"/>
        <v>0</v>
      </c>
      <c r="FB49" s="19">
        <f t="shared" ca="1" si="416"/>
        <v>0</v>
      </c>
      <c r="FC49" s="19">
        <f t="shared" ca="1" si="416"/>
        <v>0</v>
      </c>
      <c r="FD49" s="19">
        <f t="shared" ca="1" si="416"/>
        <v>0</v>
      </c>
      <c r="FE49" s="19">
        <f t="shared" ca="1" si="416"/>
        <v>0</v>
      </c>
      <c r="FF49" s="19">
        <f t="shared" ca="1" si="417"/>
        <v>0</v>
      </c>
      <c r="FG49" s="19">
        <f t="shared" ca="1" si="417"/>
        <v>0</v>
      </c>
      <c r="FH49" s="19">
        <f t="shared" ca="1" si="417"/>
        <v>0</v>
      </c>
      <c r="FI49" s="19">
        <f t="shared" ca="1" si="417"/>
        <v>0</v>
      </c>
      <c r="FJ49" s="19">
        <f t="shared" ca="1" si="417"/>
        <v>0</v>
      </c>
      <c r="FK49" s="19">
        <f t="shared" ca="1" si="417"/>
        <v>0</v>
      </c>
      <c r="FL49" s="19">
        <f t="shared" ca="1" si="417"/>
        <v>0</v>
      </c>
      <c r="FM49" s="19">
        <f t="shared" ca="1" si="417"/>
        <v>0</v>
      </c>
      <c r="FN49" s="19">
        <f t="shared" ca="1" si="417"/>
        <v>0</v>
      </c>
      <c r="FO49" s="19">
        <f t="shared" ca="1" si="417"/>
        <v>0</v>
      </c>
      <c r="FP49" s="19">
        <f t="shared" ca="1" si="417"/>
        <v>0</v>
      </c>
      <c r="FQ49" s="19">
        <f t="shared" ca="1" si="417"/>
        <v>0</v>
      </c>
      <c r="FR49" s="19">
        <f t="shared" ca="1" si="417"/>
        <v>0</v>
      </c>
      <c r="FS49" s="19">
        <f t="shared" ca="1" si="417"/>
        <v>0</v>
      </c>
      <c r="FT49" s="19">
        <f t="shared" ca="1" si="417"/>
        <v>0</v>
      </c>
      <c r="FU49" s="19">
        <f t="shared" ca="1" si="417"/>
        <v>0</v>
      </c>
      <c r="FV49" s="19">
        <f t="shared" ca="1" si="417"/>
        <v>0</v>
      </c>
      <c r="FW49" s="19">
        <f t="shared" ca="1" si="417"/>
        <v>0</v>
      </c>
      <c r="FX49" s="19">
        <f t="shared" ca="1" si="417"/>
        <v>0</v>
      </c>
      <c r="FY49" s="19">
        <f t="shared" ca="1" si="417"/>
        <v>0</v>
      </c>
      <c r="FZ49" s="19">
        <f t="shared" ca="1" si="417"/>
        <v>0</v>
      </c>
      <c r="GA49" s="19">
        <f t="shared" ca="1" si="417"/>
        <v>0</v>
      </c>
      <c r="GB49" s="19">
        <f t="shared" ca="1" si="417"/>
        <v>0</v>
      </c>
      <c r="GC49" s="19">
        <f t="shared" ca="1" si="417"/>
        <v>0</v>
      </c>
      <c r="GD49" s="19">
        <f t="shared" ca="1" si="417"/>
        <v>0</v>
      </c>
      <c r="GE49" s="19">
        <f t="shared" ca="1" si="417"/>
        <v>0</v>
      </c>
      <c r="GF49" s="19">
        <f t="shared" ca="1" si="417"/>
        <v>0</v>
      </c>
      <c r="GG49" s="19">
        <f t="shared" ca="1" si="417"/>
        <v>0</v>
      </c>
      <c r="GH49" s="19">
        <f t="shared" ca="1" si="417"/>
        <v>0</v>
      </c>
      <c r="GI49" s="19">
        <f t="shared" ca="1" si="417"/>
        <v>0</v>
      </c>
      <c r="GJ49" s="19">
        <f t="shared" ca="1" si="417"/>
        <v>0</v>
      </c>
      <c r="GK49" s="19">
        <f t="shared" ca="1" si="417"/>
        <v>0</v>
      </c>
      <c r="GL49" s="19">
        <f t="shared" ca="1" si="417"/>
        <v>0</v>
      </c>
      <c r="GM49" s="19">
        <f t="shared" ca="1" si="417"/>
        <v>0</v>
      </c>
      <c r="GN49" s="19">
        <f t="shared" ca="1" si="417"/>
        <v>0</v>
      </c>
      <c r="GO49" s="19">
        <f t="shared" ca="1" si="417"/>
        <v>0</v>
      </c>
      <c r="GP49" s="19">
        <f t="shared" ca="1" si="417"/>
        <v>0</v>
      </c>
      <c r="GQ49" s="19">
        <f t="shared" ca="1" si="417"/>
        <v>0</v>
      </c>
      <c r="GR49" s="19">
        <f t="shared" ca="1" si="417"/>
        <v>0</v>
      </c>
      <c r="GS49" s="19">
        <f t="shared" ca="1" si="417"/>
        <v>0</v>
      </c>
      <c r="GT49" s="19">
        <f t="shared" ca="1" si="417"/>
        <v>0</v>
      </c>
      <c r="GU49" s="19">
        <f t="shared" ca="1" si="417"/>
        <v>0</v>
      </c>
      <c r="GV49" s="19">
        <f t="shared" ca="1" si="417"/>
        <v>0</v>
      </c>
      <c r="GW49" s="19">
        <f t="shared" ca="1" si="417"/>
        <v>0</v>
      </c>
      <c r="GX49" s="19">
        <f t="shared" ca="1" si="417"/>
        <v>0</v>
      </c>
      <c r="GY49" s="19">
        <f t="shared" ca="1" si="417"/>
        <v>0</v>
      </c>
      <c r="GZ49" s="19">
        <f t="shared" ca="1" si="417"/>
        <v>0</v>
      </c>
      <c r="HA49" s="19">
        <f t="shared" ca="1" si="417"/>
        <v>0</v>
      </c>
      <c r="HB49" s="19">
        <f t="shared" ca="1" si="417"/>
        <v>0</v>
      </c>
      <c r="HC49" s="19">
        <f t="shared" ca="1" si="417"/>
        <v>0</v>
      </c>
      <c r="HD49" s="19">
        <f t="shared" ca="1" si="417"/>
        <v>0</v>
      </c>
      <c r="HE49" s="19">
        <f t="shared" ca="1" si="417"/>
        <v>0</v>
      </c>
      <c r="HF49" s="19">
        <f t="shared" ca="1" si="417"/>
        <v>0</v>
      </c>
      <c r="HG49" s="19">
        <f t="shared" ca="1" si="417"/>
        <v>0</v>
      </c>
      <c r="HH49" s="19">
        <f t="shared" ca="1" si="417"/>
        <v>0</v>
      </c>
      <c r="HI49" s="19">
        <f t="shared" ca="1" si="417"/>
        <v>0</v>
      </c>
      <c r="HJ49" s="19">
        <f t="shared" ca="1" si="417"/>
        <v>0</v>
      </c>
      <c r="HK49" s="19">
        <f t="shared" ca="1" si="417"/>
        <v>0</v>
      </c>
      <c r="HL49" s="19">
        <f t="shared" ca="1" si="417"/>
        <v>0</v>
      </c>
      <c r="HM49" s="19">
        <f t="shared" ca="1" si="417"/>
        <v>0</v>
      </c>
      <c r="HN49" s="19">
        <f t="shared" ca="1" si="418"/>
        <v>0</v>
      </c>
      <c r="HO49" s="19">
        <f t="shared" ca="1" si="418"/>
        <v>0</v>
      </c>
      <c r="HP49" s="19">
        <f t="shared" ca="1" si="418"/>
        <v>0</v>
      </c>
      <c r="HQ49" s="19">
        <f t="shared" ca="1" si="418"/>
        <v>0</v>
      </c>
      <c r="HR49" s="19">
        <f t="shared" ca="1" si="418"/>
        <v>0</v>
      </c>
      <c r="HS49" s="19">
        <f t="shared" ca="1" si="418"/>
        <v>0</v>
      </c>
      <c r="HT49" s="19">
        <f t="shared" ca="1" si="418"/>
        <v>0</v>
      </c>
      <c r="HU49" s="19">
        <f t="shared" ca="1" si="418"/>
        <v>0</v>
      </c>
      <c r="HV49" s="19">
        <f t="shared" ca="1" si="418"/>
        <v>0</v>
      </c>
      <c r="HW49" s="19">
        <f t="shared" ca="1" si="418"/>
        <v>0</v>
      </c>
      <c r="HX49" s="19">
        <f t="shared" ca="1" si="418"/>
        <v>0</v>
      </c>
      <c r="HY49" s="19">
        <f t="shared" ca="1" si="418"/>
        <v>0</v>
      </c>
      <c r="HZ49" s="19">
        <f t="shared" ca="1" si="418"/>
        <v>0</v>
      </c>
      <c r="IA49" s="19">
        <f t="shared" ca="1" si="418"/>
        <v>0</v>
      </c>
      <c r="IB49" s="19">
        <f t="shared" ca="1" si="418"/>
        <v>0</v>
      </c>
      <c r="IC49" s="19">
        <f t="shared" ca="1" si="418"/>
        <v>0</v>
      </c>
      <c r="ID49" s="19">
        <f t="shared" ca="1" si="418"/>
        <v>0</v>
      </c>
      <c r="IE49" s="19">
        <f t="shared" ca="1" si="418"/>
        <v>0</v>
      </c>
      <c r="IF49" s="19">
        <f t="shared" ca="1" si="418"/>
        <v>0</v>
      </c>
      <c r="IG49" s="19">
        <f t="shared" ca="1" si="418"/>
        <v>0</v>
      </c>
      <c r="IH49" s="19">
        <f t="shared" ca="1" si="418"/>
        <v>0</v>
      </c>
      <c r="II49" s="19">
        <f t="shared" ca="1" si="418"/>
        <v>0</v>
      </c>
      <c r="IJ49" s="19">
        <f t="shared" ca="1" si="418"/>
        <v>0</v>
      </c>
      <c r="IK49" s="19">
        <f t="shared" ca="1" si="418"/>
        <v>0</v>
      </c>
      <c r="IL49" s="19">
        <f t="shared" ca="1" si="418"/>
        <v>0</v>
      </c>
      <c r="IM49" s="19">
        <f t="shared" ca="1" si="418"/>
        <v>0</v>
      </c>
      <c r="IN49" s="19">
        <f t="shared" ca="1" si="418"/>
        <v>0</v>
      </c>
      <c r="IO49" s="19">
        <f t="shared" ca="1" si="418"/>
        <v>0</v>
      </c>
      <c r="IP49" s="19">
        <f t="shared" ca="1" si="418"/>
        <v>0</v>
      </c>
      <c r="IQ49" s="19">
        <f t="shared" ca="1" si="418"/>
        <v>0</v>
      </c>
      <c r="IR49" s="19">
        <f t="shared" ca="1" si="418"/>
        <v>0</v>
      </c>
      <c r="IS49" s="19">
        <f t="shared" ca="1" si="418"/>
        <v>0</v>
      </c>
      <c r="IT49" s="19">
        <f t="shared" ca="1" si="418"/>
        <v>0</v>
      </c>
      <c r="IU49" s="19">
        <f t="shared" ca="1" si="418"/>
        <v>0</v>
      </c>
      <c r="IV49" s="19">
        <f t="shared" ca="1" si="418"/>
        <v>0</v>
      </c>
      <c r="IW49" s="19">
        <f t="shared" ca="1" si="418"/>
        <v>0</v>
      </c>
      <c r="IX49" s="19">
        <f t="shared" ca="1" si="418"/>
        <v>0</v>
      </c>
      <c r="IY49" s="19">
        <f t="shared" ca="1" si="418"/>
        <v>0</v>
      </c>
      <c r="IZ49" s="5">
        <f t="shared" ca="1" si="419"/>
        <v>67</v>
      </c>
      <c r="JA49" s="9"/>
      <c r="JB49" s="5">
        <f t="shared" ca="1" si="420"/>
        <v>1</v>
      </c>
      <c r="JC49" s="5" t="b">
        <f t="shared" ca="1" si="420"/>
        <v>0</v>
      </c>
      <c r="JD49" s="19">
        <f t="shared" ca="1" si="421"/>
        <v>0</v>
      </c>
      <c r="JE49" s="5">
        <f t="shared" ca="1" si="422"/>
        <v>0</v>
      </c>
      <c r="JF49" s="5">
        <f t="shared" ca="1" si="423"/>
        <v>1.2500000000000001E-2</v>
      </c>
      <c r="JG49" s="19">
        <f t="shared" ca="1" si="424"/>
        <v>0</v>
      </c>
      <c r="JH49" s="19">
        <f t="shared" ca="1" si="424"/>
        <v>0</v>
      </c>
      <c r="JI49" s="5">
        <f t="shared" ca="1" si="425"/>
        <v>60</v>
      </c>
      <c r="JJ49" s="19">
        <f t="shared" ca="1" si="421"/>
        <v>1</v>
      </c>
      <c r="JK49" s="19">
        <f t="shared" ca="1" si="421"/>
        <v>0</v>
      </c>
      <c r="JL49" s="19">
        <f t="shared" ca="1" si="421"/>
        <v>0</v>
      </c>
      <c r="JM49" s="19">
        <f t="shared" ca="1" si="421"/>
        <v>0</v>
      </c>
      <c r="JN49" s="19">
        <f t="shared" ca="1" si="421"/>
        <v>0</v>
      </c>
      <c r="JO49" s="19">
        <f t="shared" ca="1" si="421"/>
        <v>0</v>
      </c>
      <c r="JP49" s="19">
        <f t="shared" ca="1" si="421"/>
        <v>0</v>
      </c>
      <c r="JQ49" s="19">
        <f t="shared" ca="1" si="421"/>
        <v>0</v>
      </c>
      <c r="JR49" s="19">
        <f t="shared" ca="1" si="421"/>
        <v>0</v>
      </c>
      <c r="JS49" s="19">
        <f t="shared" ca="1" si="421"/>
        <v>0</v>
      </c>
      <c r="JT49" s="19">
        <f t="shared" ca="1" si="421"/>
        <v>0</v>
      </c>
      <c r="JU49" s="19">
        <f t="shared" ca="1" si="421"/>
        <v>0</v>
      </c>
      <c r="JV49" s="19">
        <f t="shared" ca="1" si="421"/>
        <v>0</v>
      </c>
      <c r="JW49" s="19">
        <f t="shared" ca="1" si="421"/>
        <v>0</v>
      </c>
      <c r="JX49" s="19">
        <f t="shared" ca="1" si="421"/>
        <v>0</v>
      </c>
      <c r="JY49" s="19">
        <f t="shared" ca="1" si="421"/>
        <v>0</v>
      </c>
      <c r="JZ49" s="19">
        <f t="shared" ca="1" si="421"/>
        <v>0</v>
      </c>
      <c r="KA49" s="19">
        <f t="shared" ca="1" si="421"/>
        <v>0</v>
      </c>
      <c r="KB49" s="19">
        <f t="shared" ca="1" si="421"/>
        <v>0</v>
      </c>
      <c r="KC49" s="19">
        <f t="shared" ca="1" si="421"/>
        <v>0</v>
      </c>
      <c r="KD49" s="19">
        <f t="shared" ca="1" si="421"/>
        <v>0</v>
      </c>
      <c r="KE49" s="19">
        <f t="shared" ca="1" si="421"/>
        <v>0</v>
      </c>
      <c r="KF49" s="5">
        <f t="shared" ca="1" si="426"/>
        <v>0</v>
      </c>
      <c r="KG49" s="5">
        <f t="shared" ca="1" si="426"/>
        <v>6.25E-2</v>
      </c>
      <c r="KH49" s="5">
        <f t="shared" ca="1" si="426"/>
        <v>6.25E-2</v>
      </c>
      <c r="KI49" s="5">
        <f t="shared" ca="1" si="426"/>
        <v>6.25E-2</v>
      </c>
      <c r="KJ49" s="19">
        <f t="shared" ca="1" si="427"/>
        <v>0</v>
      </c>
      <c r="KK49" s="19">
        <f t="shared" ca="1" si="421"/>
        <v>0</v>
      </c>
      <c r="KL49" s="19">
        <f t="shared" ca="1" si="421"/>
        <v>0</v>
      </c>
      <c r="KM49" s="19">
        <f t="shared" ca="1" si="421"/>
        <v>0</v>
      </c>
      <c r="KN49" s="19">
        <f t="shared" ca="1" si="421"/>
        <v>1</v>
      </c>
      <c r="KO49" s="19">
        <f t="shared" ca="1" si="421"/>
        <v>0</v>
      </c>
      <c r="KP49" s="19">
        <f t="shared" ca="1" si="421"/>
        <v>1</v>
      </c>
      <c r="KQ49" s="9"/>
      <c r="KR49" s="5" t="b">
        <f t="shared" ca="1" si="428"/>
        <v>1</v>
      </c>
      <c r="KS49" s="5" t="b">
        <f t="shared" ca="1" si="429"/>
        <v>0</v>
      </c>
      <c r="KT49" s="5" t="b">
        <f t="shared" ca="1" si="429"/>
        <v>0</v>
      </c>
      <c r="KU49" s="5" t="b">
        <f t="shared" ca="1" si="429"/>
        <v>1</v>
      </c>
      <c r="KV49" s="136">
        <f t="shared" ca="1" si="430"/>
        <v>2</v>
      </c>
      <c r="KW49" s="136">
        <f t="shared" ca="1" si="430"/>
        <v>2</v>
      </c>
      <c r="KX49" s="19" t="str">
        <f t="shared" ca="1" si="461"/>
        <v>-</v>
      </c>
      <c r="KY49" s="19" t="str">
        <f t="shared" ca="1" si="461"/>
        <v>-</v>
      </c>
      <c r="KZ49" s="19" t="str">
        <f t="shared" ca="1" si="461"/>
        <v>-</v>
      </c>
      <c r="LA49" s="19" t="str">
        <f t="shared" ca="1" si="461"/>
        <v>-</v>
      </c>
      <c r="LB49" s="19">
        <f t="shared" ca="1" si="461"/>
        <v>1</v>
      </c>
      <c r="LC49" s="19">
        <f t="shared" ca="1" si="461"/>
        <v>0.66</v>
      </c>
      <c r="LD49" s="19" t="str">
        <f t="shared" ca="1" si="461"/>
        <v>-</v>
      </c>
      <c r="LE49" s="5" t="str" cm="1">
        <f t="array" aca="1" ref="LE49" ca="1">IF(OR(LF49:LM49&lt;&gt;"-"),TRUE,"-")</f>
        <v>-</v>
      </c>
      <c r="LF49" s="231" t="str">
        <f t="shared" ca="1" si="469"/>
        <v>-</v>
      </c>
      <c r="LG49" s="231" t="str">
        <f t="shared" ca="1" si="469"/>
        <v>-</v>
      </c>
      <c r="LH49" s="231" t="str">
        <f t="shared" ca="1" si="469"/>
        <v>-</v>
      </c>
      <c r="LI49" s="231" t="str">
        <f t="shared" ca="1" si="469"/>
        <v>-</v>
      </c>
      <c r="LJ49" s="231" t="str">
        <f t="shared" ca="1" si="469"/>
        <v>-</v>
      </c>
      <c r="LK49" s="231" t="str">
        <f t="shared" ca="1" si="469"/>
        <v>-</v>
      </c>
      <c r="LL49" s="231" t="str">
        <f t="shared" ca="1" si="469"/>
        <v>-</v>
      </c>
      <c r="LM49" s="231" t="str">
        <f t="shared" ca="1" si="469"/>
        <v>-</v>
      </c>
      <c r="LN49" s="231" t="str">
        <f t="array" aca="1" ref="LN49" ca="1">IF(OR(LO49:LU49&lt;&gt;"-"),TRUE,"-")</f>
        <v>-</v>
      </c>
      <c r="LO49" s="5" t="str">
        <f t="array" aca="1" ref="LO49" ca="1">IF(OR(LP49:LV49&lt;&gt;"-"),TRUE,"-")</f>
        <v>-</v>
      </c>
      <c r="LP49" s="19" t="str">
        <f t="shared" ca="1" si="463"/>
        <v>-</v>
      </c>
      <c r="LQ49" s="19" t="str">
        <f t="shared" ca="1" si="463"/>
        <v>-</v>
      </c>
      <c r="LR49" s="19" t="str">
        <f t="shared" ca="1" si="463"/>
        <v>-</v>
      </c>
      <c r="LS49" s="19" t="str">
        <f t="shared" ca="1" si="463"/>
        <v>-</v>
      </c>
      <c r="LT49" s="19" t="str">
        <f t="shared" ca="1" si="463"/>
        <v>-</v>
      </c>
      <c r="LU49" s="19" t="str">
        <f t="shared" ca="1" si="463"/>
        <v>-</v>
      </c>
      <c r="LV49" s="19" t="str">
        <f t="shared" ca="1" si="463"/>
        <v>-</v>
      </c>
      <c r="LW49" s="19" t="b">
        <f t="shared" ca="1" si="463"/>
        <v>0</v>
      </c>
      <c r="LX49" s="136">
        <f t="shared" ca="1" si="431"/>
        <v>2</v>
      </c>
      <c r="LY49" s="19">
        <f t="shared" ca="1" si="463"/>
        <v>2</v>
      </c>
      <c r="LZ49" s="19" t="b">
        <f t="shared" ca="1" si="463"/>
        <v>0</v>
      </c>
      <c r="MA49" s="19" t="str">
        <f t="shared" ca="1" si="463"/>
        <v>-</v>
      </c>
      <c r="MB49" s="5" t="str">
        <f t="shared" ca="1" si="432"/>
        <v>-</v>
      </c>
      <c r="MC49" s="5" t="str">
        <f t="shared" ca="1" si="432"/>
        <v>-</v>
      </c>
      <c r="MD49" s="5" t="str">
        <f t="shared" ca="1" si="432"/>
        <v>-</v>
      </c>
      <c r="ME49" s="5" t="str">
        <f t="shared" ca="1" si="432"/>
        <v>-</v>
      </c>
      <c r="MF49" s="19" t="b">
        <f t="shared" ca="1" si="464"/>
        <v>0</v>
      </c>
      <c r="MG49" s="19" t="str">
        <f t="shared" ca="1" si="464"/>
        <v>-</v>
      </c>
      <c r="MH49" s="19" t="str">
        <f t="shared" ca="1" si="464"/>
        <v>-</v>
      </c>
      <c r="MI49" s="19" t="b">
        <f t="shared" ca="1" si="464"/>
        <v>1</v>
      </c>
      <c r="MJ49" s="19">
        <f t="shared" ca="1" si="464"/>
        <v>0.5</v>
      </c>
      <c r="MK49" s="19">
        <f t="shared" ca="1" si="464"/>
        <v>0.5</v>
      </c>
      <c r="ML49" s="19">
        <f t="shared" ca="1" si="464"/>
        <v>0.99</v>
      </c>
      <c r="MM49" s="5">
        <f t="shared" ca="1" si="434"/>
        <v>0</v>
      </c>
      <c r="MN49" s="5">
        <f t="shared" ca="1" si="434"/>
        <v>500</v>
      </c>
      <c r="MO49" s="5">
        <f t="shared" ca="1" si="434"/>
        <v>500</v>
      </c>
      <c r="MP49" s="5">
        <f t="shared" ca="1" si="434"/>
        <v>575</v>
      </c>
      <c r="MQ49" s="5">
        <f t="shared" ca="1" si="434"/>
        <v>240</v>
      </c>
      <c r="MR49" s="5">
        <f t="shared" ca="1" si="434"/>
        <v>364</v>
      </c>
      <c r="MS49" s="5">
        <f t="shared" ca="1" si="435"/>
        <v>0.5</v>
      </c>
      <c r="MT49" s="9"/>
      <c r="MU49" s="19">
        <f t="shared" ca="1" si="464"/>
        <v>70</v>
      </c>
      <c r="MV49" s="19">
        <f t="shared" ca="1" si="436"/>
        <v>50</v>
      </c>
      <c r="MW49" s="19">
        <f t="shared" ca="1" si="436"/>
        <v>75</v>
      </c>
      <c r="MX49" s="19">
        <f t="shared" ca="1" si="436"/>
        <v>50</v>
      </c>
      <c r="MY49" s="19">
        <f t="shared" ca="1" si="436"/>
        <v>1</v>
      </c>
      <c r="MZ49" s="5">
        <f t="shared" ca="1" si="437"/>
        <v>1</v>
      </c>
      <c r="NA49" s="19">
        <f t="shared" ca="1" si="438"/>
        <v>1</v>
      </c>
      <c r="NB49" s="9"/>
      <c r="NC49" s="19" t="b">
        <f t="shared" ca="1" si="436"/>
        <v>0</v>
      </c>
      <c r="ND49" s="19" t="b">
        <f t="shared" ca="1" si="436"/>
        <v>0</v>
      </c>
      <c r="NE49" s="19">
        <f t="shared" ca="1" si="436"/>
        <v>2</v>
      </c>
      <c r="NF49" s="19">
        <f t="shared" ca="1" si="436"/>
        <v>1</v>
      </c>
      <c r="NG49" s="19">
        <f t="shared" ca="1" si="436"/>
        <v>2</v>
      </c>
      <c r="NH49" s="19">
        <f t="shared" ca="1" si="436"/>
        <v>0</v>
      </c>
      <c r="NI49" s="19" t="str">
        <f t="shared" ca="1" si="436"/>
        <v>-</v>
      </c>
      <c r="NJ49" s="19" t="str">
        <f t="shared" ca="1" si="436"/>
        <v>-</v>
      </c>
      <c r="NK49" s="19" t="str">
        <f t="shared" ca="1" si="436"/>
        <v>-</v>
      </c>
      <c r="NL49" s="19" t="b">
        <f t="shared" ref="NL49:OM51" ca="1" si="471">OFFSET(NL$5,$B49,0)</f>
        <v>1</v>
      </c>
      <c r="NM49" s="19">
        <f t="shared" ca="1" si="471"/>
        <v>636</v>
      </c>
      <c r="NN49" s="19" t="str">
        <f t="shared" ca="1" si="471"/>
        <v>-</v>
      </c>
      <c r="NO49" s="19">
        <f t="shared" ca="1" si="471"/>
        <v>1</v>
      </c>
      <c r="NP49" s="19">
        <f t="shared" ca="1" si="471"/>
        <v>1</v>
      </c>
      <c r="NQ49" s="19">
        <f t="shared" ca="1" si="471"/>
        <v>1</v>
      </c>
      <c r="NR49" s="19">
        <f t="shared" ca="1" si="471"/>
        <v>1</v>
      </c>
      <c r="NS49" s="19">
        <f t="shared" ca="1" si="471"/>
        <v>1</v>
      </c>
      <c r="NT49" s="19">
        <f t="shared" ca="1" si="471"/>
        <v>1</v>
      </c>
      <c r="NU49" s="19">
        <f t="shared" ca="1" si="471"/>
        <v>1</v>
      </c>
      <c r="NV49" s="19">
        <f t="shared" ca="1" si="471"/>
        <v>1</v>
      </c>
      <c r="NW49" s="19">
        <f t="shared" ca="1" si="471"/>
        <v>1</v>
      </c>
      <c r="NX49" s="9"/>
      <c r="NY49" s="12" t="str">
        <f t="shared" ca="1" si="441"/>
        <v>-</v>
      </c>
      <c r="NZ49" s="19" t="str">
        <f t="shared" ca="1" si="442"/>
        <v>-</v>
      </c>
      <c r="OA49" s="19" t="str">
        <f t="shared" ca="1" si="442"/>
        <v>-</v>
      </c>
      <c r="OB49" s="19" t="str">
        <f t="shared" ca="1" si="442"/>
        <v>-</v>
      </c>
      <c r="OC49" s="19" t="str">
        <f t="shared" ca="1" si="442"/>
        <v>-</v>
      </c>
      <c r="OD49" s="19" t="str">
        <f t="shared" ca="1" si="442"/>
        <v>-</v>
      </c>
      <c r="OE49" s="19" t="str">
        <f t="shared" ca="1" si="442"/>
        <v>-</v>
      </c>
      <c r="OF49" s="19" t="str">
        <f t="shared" ca="1" si="442"/>
        <v>-</v>
      </c>
      <c r="OG49" s="19" t="str">
        <f t="shared" ca="1" si="442"/>
        <v>-</v>
      </c>
      <c r="OH49" s="19" t="str">
        <f t="shared" ca="1" si="442"/>
        <v>-</v>
      </c>
      <c r="OI49" s="19" t="str">
        <f t="shared" ca="1" si="442"/>
        <v>-</v>
      </c>
      <c r="OJ49" s="19" t="str">
        <f t="shared" ca="1" si="442"/>
        <v>-</v>
      </c>
      <c r="OK49" s="19" t="str">
        <f t="shared" ca="1" si="442"/>
        <v>-</v>
      </c>
      <c r="OL49" s="19" t="str">
        <f t="shared" ca="1" si="442"/>
        <v>-</v>
      </c>
      <c r="OM49" s="19" t="str">
        <f t="shared" ca="1" si="442"/>
        <v>-</v>
      </c>
      <c r="ON49" s="19" t="str">
        <f t="shared" ca="1" si="442"/>
        <v>-</v>
      </c>
      <c r="OO49" s="19" t="str">
        <f t="shared" ca="1" si="442"/>
        <v>-</v>
      </c>
      <c r="OP49" s="19" t="str">
        <f t="shared" ca="1" si="442"/>
        <v>-</v>
      </c>
      <c r="OQ49" s="19" t="str">
        <f t="shared" ca="1" si="442"/>
        <v>-</v>
      </c>
      <c r="OR49" s="19" t="str">
        <f t="shared" ca="1" si="443"/>
        <v>-</v>
      </c>
      <c r="OS49" s="19" t="str">
        <f t="shared" ca="1" si="443"/>
        <v>-</v>
      </c>
      <c r="OT49" s="19" t="str">
        <f t="shared" ca="1" si="443"/>
        <v>-</v>
      </c>
      <c r="OU49" s="19" t="str">
        <f t="shared" ca="1" si="443"/>
        <v>-</v>
      </c>
      <c r="OV49" s="19" t="str">
        <f t="shared" ca="1" si="443"/>
        <v>-</v>
      </c>
      <c r="OW49" s="19" t="str">
        <f t="shared" ca="1" si="443"/>
        <v>-</v>
      </c>
      <c r="OX49" s="19" t="str">
        <f t="shared" ca="1" si="443"/>
        <v>-</v>
      </c>
      <c r="OY49" s="19" t="str">
        <f t="shared" ca="1" si="443"/>
        <v>-</v>
      </c>
      <c r="OZ49" s="19" t="str">
        <f t="shared" ca="1" si="443"/>
        <v>-</v>
      </c>
      <c r="PA49" s="19" t="str">
        <f t="shared" ca="1" si="443"/>
        <v>-</v>
      </c>
      <c r="PB49" s="19" t="str">
        <f t="shared" ca="1" si="443"/>
        <v>-</v>
      </c>
      <c r="PC49" s="19" t="str">
        <f t="shared" ca="1" si="443"/>
        <v>-</v>
      </c>
      <c r="PD49" s="19" t="str">
        <f t="shared" ca="1" si="443"/>
        <v>-</v>
      </c>
      <c r="PE49" s="19" t="str">
        <f t="shared" ca="1" si="443"/>
        <v>-</v>
      </c>
      <c r="PF49" s="19" t="str">
        <f t="shared" ca="1" si="443"/>
        <v>-</v>
      </c>
      <c r="PG49" s="19" t="str">
        <f t="shared" ca="1" si="443"/>
        <v>-</v>
      </c>
      <c r="PH49" s="19" t="str">
        <f t="shared" ca="1" si="443"/>
        <v>-</v>
      </c>
      <c r="PI49" s="19" t="str">
        <f t="shared" ca="1" si="443"/>
        <v>-</v>
      </c>
      <c r="PJ49" s="19" t="str">
        <f t="shared" ca="1" si="443"/>
        <v>-</v>
      </c>
      <c r="PK49" s="19" t="str">
        <f t="shared" ca="1" si="443"/>
        <v>-</v>
      </c>
      <c r="PL49" s="19" t="str">
        <f t="shared" ca="1" si="443"/>
        <v>-</v>
      </c>
      <c r="PM49" s="19" t="str">
        <f t="shared" ca="1" si="443"/>
        <v>-</v>
      </c>
      <c r="PN49" s="19" t="str">
        <f t="shared" ca="1" si="443"/>
        <v>-</v>
      </c>
      <c r="PO49" s="19" t="str">
        <f t="shared" ca="1" si="443"/>
        <v>-</v>
      </c>
      <c r="PP49" s="19" t="str">
        <f t="shared" ca="1" si="443"/>
        <v>-</v>
      </c>
      <c r="PQ49" s="19" t="str">
        <f t="shared" ca="1" si="443"/>
        <v>-</v>
      </c>
      <c r="PR49" s="19" t="str">
        <f t="shared" ca="1" si="444"/>
        <v>-</v>
      </c>
      <c r="PS49" s="19" t="str">
        <f t="shared" ca="1" si="444"/>
        <v>-</v>
      </c>
      <c r="PT49" s="19" t="str">
        <f t="shared" ca="1" si="444"/>
        <v>-</v>
      </c>
      <c r="PU49" s="19" t="str">
        <f t="shared" ca="1" si="444"/>
        <v>-</v>
      </c>
      <c r="PV49" s="19" t="str">
        <f t="shared" ca="1" si="444"/>
        <v>-</v>
      </c>
      <c r="PW49" s="19" t="str">
        <f t="shared" ca="1" si="444"/>
        <v>-</v>
      </c>
      <c r="PX49" s="19" t="str">
        <f t="shared" ca="1" si="444"/>
        <v>-</v>
      </c>
      <c r="PY49" s="19" t="str">
        <f t="shared" ca="1" si="444"/>
        <v>-</v>
      </c>
      <c r="PZ49" s="19" t="str">
        <f t="shared" ca="1" si="444"/>
        <v>-</v>
      </c>
      <c r="QA49" s="19" t="str">
        <f t="shared" ca="1" si="444"/>
        <v>-</v>
      </c>
      <c r="QB49" s="19" t="str">
        <f t="shared" ca="1" si="444"/>
        <v>-</v>
      </c>
      <c r="QC49" s="19" t="str">
        <f t="shared" ca="1" si="444"/>
        <v>-</v>
      </c>
      <c r="QD49" s="19" t="str">
        <f t="shared" ca="1" si="444"/>
        <v>-</v>
      </c>
      <c r="QE49" s="19" t="str">
        <f t="shared" ca="1" si="444"/>
        <v>-</v>
      </c>
      <c r="QF49" s="19" t="str">
        <f t="shared" ca="1" si="444"/>
        <v>-</v>
      </c>
      <c r="QG49" s="19" t="str">
        <f t="shared" ca="1" si="444"/>
        <v>-</v>
      </c>
      <c r="QH49" s="19" t="str">
        <f t="shared" ca="1" si="445"/>
        <v>-</v>
      </c>
      <c r="QI49" s="12" t="str">
        <f t="shared" ca="1" si="446"/>
        <v>-</v>
      </c>
      <c r="QJ49" s="19" t="str">
        <f t="shared" ca="1" si="445"/>
        <v>-</v>
      </c>
      <c r="QK49" s="19" t="str">
        <f t="shared" ca="1" si="445"/>
        <v>-</v>
      </c>
      <c r="QL49" s="19" t="str">
        <f t="shared" ca="1" si="445"/>
        <v>-</v>
      </c>
      <c r="QM49" s="19" t="str">
        <f t="shared" ca="1" si="445"/>
        <v>-</v>
      </c>
      <c r="QN49" s="19" t="str">
        <f t="shared" ca="1" si="445"/>
        <v>-</v>
      </c>
      <c r="QO49" s="19" t="str">
        <f t="shared" ca="1" si="445"/>
        <v>-</v>
      </c>
      <c r="QP49" s="19" t="str">
        <f t="shared" ca="1" si="445"/>
        <v>-</v>
      </c>
      <c r="QQ49" s="19" t="str">
        <f t="shared" ca="1" si="445"/>
        <v>-</v>
      </c>
      <c r="QR49" s="19" t="str">
        <f t="shared" ca="1" si="445"/>
        <v>-</v>
      </c>
      <c r="QS49" s="19" t="str">
        <f t="shared" ca="1" si="445"/>
        <v>-</v>
      </c>
      <c r="QT49" s="19" t="str">
        <f t="shared" ca="1" si="445"/>
        <v>-</v>
      </c>
      <c r="QU49" s="19" t="str">
        <f t="shared" ca="1" si="445"/>
        <v>-</v>
      </c>
      <c r="QV49" s="19" t="str">
        <f t="shared" ca="1" si="445"/>
        <v>-</v>
      </c>
      <c r="QW49" s="19" t="str">
        <f t="shared" ca="1" si="445"/>
        <v>-</v>
      </c>
      <c r="QX49" s="19" t="str">
        <f t="shared" ca="1" si="445"/>
        <v>-</v>
      </c>
      <c r="QY49" s="19" t="str">
        <f t="shared" ca="1" si="445"/>
        <v>-</v>
      </c>
      <c r="QZ49" s="19" t="str">
        <f t="shared" ca="1" si="445"/>
        <v>-</v>
      </c>
      <c r="RA49" s="19" t="str">
        <f t="shared" ca="1" si="445"/>
        <v>-</v>
      </c>
      <c r="RB49" s="19" t="str">
        <f t="shared" ca="1" si="445"/>
        <v>-</v>
      </c>
      <c r="RC49" s="19" t="str">
        <f t="shared" ca="1" si="445"/>
        <v>-</v>
      </c>
      <c r="RD49" s="19" t="str">
        <f t="shared" ca="1" si="447"/>
        <v>-</v>
      </c>
      <c r="RE49" s="19" t="str">
        <f t="shared" ca="1" si="447"/>
        <v>-</v>
      </c>
      <c r="RF49" s="19" t="str">
        <f t="shared" ca="1" si="447"/>
        <v>-</v>
      </c>
      <c r="RG49" s="19" t="str">
        <f t="shared" ca="1" si="447"/>
        <v>-</v>
      </c>
      <c r="RH49" s="19" t="str">
        <f t="shared" ca="1" si="447"/>
        <v>-</v>
      </c>
      <c r="RI49" s="19" t="str">
        <f t="shared" ca="1" si="447"/>
        <v>-</v>
      </c>
      <c r="RJ49" s="19" t="str">
        <f t="shared" ca="1" si="447"/>
        <v>-</v>
      </c>
      <c r="RK49" s="19" t="str">
        <f t="shared" ca="1" si="447"/>
        <v>-</v>
      </c>
      <c r="RL49" s="19" t="str">
        <f t="shared" ca="1" si="447"/>
        <v>-</v>
      </c>
      <c r="RM49" s="19" t="str">
        <f t="shared" ca="1" si="447"/>
        <v>-</v>
      </c>
      <c r="RN49" s="19" t="str">
        <f t="shared" ca="1" si="447"/>
        <v>-</v>
      </c>
      <c r="RO49" s="19" t="str">
        <f t="shared" ca="1" si="447"/>
        <v>-</v>
      </c>
      <c r="RP49" s="19" t="str">
        <f t="shared" ca="1" si="447"/>
        <v>-</v>
      </c>
      <c r="RQ49" s="19" t="str">
        <f t="shared" ca="1" si="447"/>
        <v>-</v>
      </c>
      <c r="RR49" s="19" t="str">
        <f t="shared" ca="1" si="447"/>
        <v>-</v>
      </c>
      <c r="RS49" s="19" t="str">
        <f t="shared" ca="1" si="447"/>
        <v>-</v>
      </c>
      <c r="RT49" s="19" t="str">
        <f t="shared" ca="1" si="447"/>
        <v>-</v>
      </c>
      <c r="RU49" s="19" t="str">
        <f t="shared" ca="1" si="447"/>
        <v>-</v>
      </c>
      <c r="RV49" s="19" t="str">
        <f t="shared" ca="1" si="447"/>
        <v>-</v>
      </c>
      <c r="RW49" s="19" t="str">
        <f t="shared" ca="1" si="447"/>
        <v>-</v>
      </c>
      <c r="RX49" s="19" t="str">
        <f t="shared" ca="1" si="447"/>
        <v>-</v>
      </c>
      <c r="RY49" s="19" t="str">
        <f t="shared" ca="1" si="447"/>
        <v>-</v>
      </c>
      <c r="RZ49" s="19" t="str">
        <f t="shared" ca="1" si="448"/>
        <v>-</v>
      </c>
      <c r="SA49" s="19" t="str">
        <f t="shared" ca="1" si="448"/>
        <v>-</v>
      </c>
      <c r="SB49" s="19" t="str">
        <f t="shared" ca="1" si="448"/>
        <v>-</v>
      </c>
      <c r="SC49" s="19" t="str">
        <f t="shared" ca="1" si="448"/>
        <v>-</v>
      </c>
      <c r="SD49" s="19" t="str">
        <f t="shared" ca="1" si="448"/>
        <v>-</v>
      </c>
      <c r="SE49" s="19" t="str">
        <f t="shared" ca="1" si="448"/>
        <v>-</v>
      </c>
      <c r="SF49" s="19" t="str">
        <f t="shared" ca="1" si="448"/>
        <v>-</v>
      </c>
      <c r="SG49" s="19" t="str">
        <f t="shared" ca="1" si="448"/>
        <v>-</v>
      </c>
      <c r="SH49" s="19" t="str">
        <f t="shared" ca="1" si="448"/>
        <v>-</v>
      </c>
      <c r="SI49" s="19" t="str">
        <f t="shared" ca="1" si="448"/>
        <v>-</v>
      </c>
      <c r="SJ49" s="19" t="str">
        <f t="shared" ca="1" si="448"/>
        <v>-</v>
      </c>
      <c r="SK49" s="19" t="str">
        <f t="shared" ca="1" si="448"/>
        <v>-</v>
      </c>
      <c r="SL49" s="19" t="str">
        <f t="shared" ca="1" si="448"/>
        <v>-</v>
      </c>
      <c r="SM49" s="19" t="str">
        <f t="shared" ca="1" si="448"/>
        <v>-</v>
      </c>
      <c r="SN49" s="19" t="str">
        <f t="shared" ca="1" si="448"/>
        <v>-</v>
      </c>
      <c r="SO49" s="19" t="str">
        <f t="shared" ca="1" si="448"/>
        <v>-</v>
      </c>
      <c r="SP49" s="19" t="str">
        <f t="shared" ca="1" si="449"/>
        <v>-</v>
      </c>
      <c r="SQ49" s="19" t="str">
        <f t="shared" ca="1" si="449"/>
        <v>-</v>
      </c>
      <c r="SR49" s="19" t="str">
        <f t="shared" ca="1" si="449"/>
        <v>-</v>
      </c>
      <c r="SS49" s="12" t="b">
        <f t="shared" ca="1" si="450"/>
        <v>1</v>
      </c>
      <c r="ST49" s="19" t="str">
        <f t="shared" ref="ST49:UQ50" ca="1" si="472">OFFSET(ST$5,$B49,0)</f>
        <v>-</v>
      </c>
      <c r="SU49" s="19" t="str">
        <f t="shared" ca="1" si="472"/>
        <v>-</v>
      </c>
      <c r="SV49" s="19" t="str">
        <f t="shared" ca="1" si="472"/>
        <v>-</v>
      </c>
      <c r="SW49" s="19" t="str">
        <f t="shared" ca="1" si="472"/>
        <v>-</v>
      </c>
      <c r="SX49" s="19" t="str">
        <f t="shared" ca="1" si="472"/>
        <v>-</v>
      </c>
      <c r="SY49" s="19" t="str">
        <f t="shared" ca="1" si="472"/>
        <v>-</v>
      </c>
      <c r="SZ49" s="19" t="str">
        <f t="shared" ca="1" si="472"/>
        <v>-</v>
      </c>
      <c r="TA49" s="19" t="str">
        <f t="shared" ca="1" si="472"/>
        <v>-</v>
      </c>
      <c r="TB49" s="19" t="str">
        <f t="shared" ca="1" si="472"/>
        <v>-</v>
      </c>
      <c r="TC49" s="19" t="str">
        <f t="shared" ca="1" si="472"/>
        <v>-</v>
      </c>
      <c r="TD49" s="19" t="str">
        <f t="shared" ca="1" si="472"/>
        <v>-</v>
      </c>
      <c r="TE49" s="19" t="str">
        <f t="shared" ca="1" si="472"/>
        <v>-</v>
      </c>
      <c r="TF49" s="19" t="str">
        <f t="shared" ca="1" si="472"/>
        <v>-</v>
      </c>
      <c r="TG49" s="19" t="str">
        <f t="shared" ca="1" si="472"/>
        <v>-</v>
      </c>
      <c r="TH49" s="19" t="str">
        <f t="shared" ca="1" si="472"/>
        <v>-</v>
      </c>
      <c r="TI49" s="19" t="str">
        <f t="shared" ca="1" si="472"/>
        <v>-</v>
      </c>
      <c r="TJ49" s="19" t="str">
        <f t="shared" ca="1" si="472"/>
        <v>-</v>
      </c>
      <c r="TK49" s="19" t="str">
        <f t="shared" ca="1" si="472"/>
        <v>-</v>
      </c>
      <c r="TL49" s="19" t="str">
        <f t="shared" ca="1" si="472"/>
        <v>-</v>
      </c>
      <c r="TM49" s="19" t="str">
        <f t="shared" ca="1" si="472"/>
        <v>-</v>
      </c>
      <c r="TN49" s="19" t="str">
        <f t="shared" ca="1" si="472"/>
        <v>-</v>
      </c>
      <c r="TO49" s="19" t="str">
        <f t="shared" ca="1" si="472"/>
        <v>-</v>
      </c>
      <c r="TP49" s="19" t="str">
        <f t="shared" ca="1" si="472"/>
        <v>-</v>
      </c>
      <c r="TQ49" s="19" t="str">
        <f t="shared" ca="1" si="472"/>
        <v>-</v>
      </c>
      <c r="TR49" s="19" t="str">
        <f t="shared" ca="1" si="472"/>
        <v>-</v>
      </c>
      <c r="TS49" s="19" t="str">
        <f t="shared" ca="1" si="472"/>
        <v>-</v>
      </c>
      <c r="TT49" s="19" t="str">
        <f t="shared" ca="1" si="472"/>
        <v>-</v>
      </c>
      <c r="TU49" s="19" t="str">
        <f t="shared" ca="1" si="472"/>
        <v>-</v>
      </c>
      <c r="TV49" s="19" t="str">
        <f t="shared" ca="1" si="472"/>
        <v>-</v>
      </c>
      <c r="TW49" s="19" t="str">
        <f t="shared" ca="1" si="472"/>
        <v>-</v>
      </c>
      <c r="TX49" s="19" t="str">
        <f t="shared" ca="1" si="472"/>
        <v>-</v>
      </c>
      <c r="TY49" s="19" t="str">
        <f t="shared" ca="1" si="472"/>
        <v>-</v>
      </c>
      <c r="TZ49" s="19" t="str">
        <f t="shared" ca="1" si="472"/>
        <v>-</v>
      </c>
      <c r="UA49" s="19" t="str">
        <f t="shared" ca="1" si="472"/>
        <v>-</v>
      </c>
      <c r="UB49" s="19" t="str">
        <f t="shared" ca="1" si="472"/>
        <v>-</v>
      </c>
      <c r="UC49" s="19" t="str">
        <f t="shared" ca="1" si="472"/>
        <v>-</v>
      </c>
      <c r="UD49" s="19" t="str">
        <f t="shared" ca="1" si="472"/>
        <v>-</v>
      </c>
      <c r="UE49" s="19" t="str">
        <f t="shared" ca="1" si="472"/>
        <v>-</v>
      </c>
      <c r="UF49" s="19" t="str">
        <f t="shared" ca="1" si="472"/>
        <v>-</v>
      </c>
      <c r="UG49" s="19" t="str">
        <f t="shared" ca="1" si="472"/>
        <v>-</v>
      </c>
      <c r="UH49" s="19" t="str">
        <f t="shared" ca="1" si="472"/>
        <v>-</v>
      </c>
      <c r="UI49" s="19" t="str">
        <f t="shared" ca="1" si="472"/>
        <v>-</v>
      </c>
      <c r="UJ49" s="19" t="str">
        <f t="shared" ca="1" si="472"/>
        <v>-</v>
      </c>
      <c r="UK49" s="19" t="str">
        <f t="shared" ca="1" si="472"/>
        <v>-</v>
      </c>
      <c r="UL49" s="19" t="str">
        <f t="shared" ca="1" si="472"/>
        <v>-</v>
      </c>
      <c r="UM49" s="19" t="str">
        <f t="shared" ca="1" si="472"/>
        <v>-</v>
      </c>
      <c r="UN49" s="19" t="str">
        <f t="shared" ca="1" si="472"/>
        <v>-</v>
      </c>
      <c r="UO49" s="19" t="str">
        <f t="shared" ca="1" si="472"/>
        <v>-</v>
      </c>
      <c r="UP49" s="19" t="str">
        <f t="shared" ca="1" si="472"/>
        <v>-</v>
      </c>
      <c r="UQ49" s="19" t="str">
        <f t="shared" ca="1" si="472"/>
        <v>-</v>
      </c>
      <c r="UR49" s="19" t="str">
        <f t="shared" ref="UR49:WP51" ca="1" si="473">OFFSET(UR$5,$B49,0)</f>
        <v>-</v>
      </c>
      <c r="US49" s="19" t="str">
        <f t="shared" ca="1" si="473"/>
        <v>-</v>
      </c>
      <c r="UT49" s="19" t="str">
        <f t="shared" ca="1" si="473"/>
        <v>-</v>
      </c>
      <c r="UU49" s="19" t="str">
        <f t="shared" ca="1" si="473"/>
        <v>-</v>
      </c>
      <c r="UV49" s="19" t="str">
        <f t="shared" ca="1" si="473"/>
        <v>-</v>
      </c>
      <c r="UW49" s="19" t="str">
        <f t="shared" ca="1" si="473"/>
        <v>-</v>
      </c>
      <c r="UX49" s="19" t="str">
        <f t="shared" ca="1" si="473"/>
        <v>-</v>
      </c>
      <c r="UY49" s="19" t="str">
        <f t="shared" ca="1" si="473"/>
        <v>-</v>
      </c>
      <c r="UZ49" s="19" t="str">
        <f t="shared" ca="1" si="473"/>
        <v>-</v>
      </c>
      <c r="VA49" s="19" t="str">
        <f t="shared" ca="1" si="473"/>
        <v>-</v>
      </c>
      <c r="VB49" s="19" t="str">
        <f t="shared" ca="1" si="473"/>
        <v>-</v>
      </c>
      <c r="VC49" s="19">
        <f t="shared" ca="1" si="473"/>
        <v>0</v>
      </c>
      <c r="VD49" s="23">
        <v>0</v>
      </c>
    </row>
    <row r="50" spans="1:576" outlineLevel="2">
      <c r="A50" s="21">
        <f t="shared" si="93"/>
        <v>45</v>
      </c>
      <c r="B50" s="215">
        <f t="shared" ca="1" si="465"/>
        <v>41</v>
      </c>
      <c r="C50">
        <v>203</v>
      </c>
      <c r="D50" s="19" t="str">
        <f t="shared" ca="1" si="394"/>
        <v>SNSW</v>
      </c>
      <c r="E50" t="b">
        <v>1</v>
      </c>
      <c r="F50" t="b">
        <v>0</v>
      </c>
      <c r="G50" s="352" t="b">
        <v>0</v>
      </c>
      <c r="H50" s="231">
        <f t="shared" ca="1" si="466"/>
        <v>4</v>
      </c>
      <c r="I50" s="231">
        <f t="shared" ca="1" si="451"/>
        <v>1</v>
      </c>
      <c r="J50" s="231">
        <f t="shared" ca="1" si="451"/>
        <v>1</v>
      </c>
      <c r="K50" s="231" t="str">
        <f t="shared" ca="1" si="451"/>
        <v/>
      </c>
      <c r="L50" s="231">
        <f t="shared" ca="1" si="451"/>
        <v>3</v>
      </c>
      <c r="M50" s="231">
        <f t="shared" ca="1" si="451"/>
        <v>2</v>
      </c>
      <c r="N50" s="231">
        <f t="shared" ca="1" si="451"/>
        <v>2</v>
      </c>
      <c r="O50" s="231">
        <f t="shared" ca="1" si="451"/>
        <v>3</v>
      </c>
      <c r="P50" s="231">
        <f t="shared" ca="1" si="451"/>
        <v>2</v>
      </c>
      <c r="Q50" s="231">
        <f t="shared" ca="1" si="451"/>
        <v>0</v>
      </c>
      <c r="R50" s="231">
        <f t="shared" ca="1" si="451"/>
        <v>0</v>
      </c>
      <c r="S50" s="231">
        <f t="shared" ca="1" si="451"/>
        <v>0</v>
      </c>
      <c r="T50" s="231">
        <f t="shared" ca="1" si="451"/>
        <v>0</v>
      </c>
      <c r="U50" s="231">
        <f t="shared" ca="1" si="451"/>
        <v>1</v>
      </c>
      <c r="V50" s="231">
        <f t="shared" ca="1" si="451"/>
        <v>1</v>
      </c>
      <c r="W50" s="231">
        <f t="shared" ca="1" si="451"/>
        <v>1</v>
      </c>
      <c r="X50" s="231">
        <f t="shared" ca="1" si="451"/>
        <v>1</v>
      </c>
      <c r="Y50" s="267"/>
      <c r="Z50" s="267"/>
      <c r="AA50" s="267"/>
      <c r="AB50" s="267"/>
      <c r="AC50" s="231">
        <f t="shared" ca="1" si="452"/>
        <v>1</v>
      </c>
      <c r="AD50" s="267"/>
      <c r="AE50" s="267">
        <f t="shared" ca="1" si="453"/>
        <v>0</v>
      </c>
      <c r="AF50" s="267">
        <f t="shared" ca="1" si="453"/>
        <v>0</v>
      </c>
      <c r="AG50" s="267">
        <f t="shared" ca="1" si="453"/>
        <v>0</v>
      </c>
      <c r="AH50" s="267">
        <f t="shared" ca="1" si="453"/>
        <v>0</v>
      </c>
      <c r="AI50" s="267">
        <f t="shared" ca="1" si="453"/>
        <v>0</v>
      </c>
      <c r="AJ50" s="267">
        <f t="shared" ca="1" si="453"/>
        <v>0</v>
      </c>
      <c r="AK50" s="267">
        <f t="shared" ca="1" si="453"/>
        <v>0</v>
      </c>
      <c r="AL50" s="136">
        <f t="shared" ca="1" si="395"/>
        <v>2</v>
      </c>
      <c r="AM50" s="136">
        <f ca="1">INDEX(CHOOSE($O50,DataAutumn!i.AdultDrys,DataWinter!i.AdultDrys,DataSpring!i.AdultDrys),1,$N50)</f>
        <v>3</v>
      </c>
      <c r="AN50" s="5">
        <f t="shared" ca="1" si="396"/>
        <v>2</v>
      </c>
      <c r="AO50" s="5">
        <f t="shared" ca="1" si="396"/>
        <v>0</v>
      </c>
      <c r="AP50" s="5">
        <f t="shared" ca="1" si="397"/>
        <v>1</v>
      </c>
      <c r="AQ50">
        <f t="shared" ca="1" si="398"/>
        <v>4</v>
      </c>
      <c r="AS50" s="224" t="str">
        <f t="shared" ca="1" si="454"/>
        <v>00004 FeedSupplySE SNSW MWM     Day204 Scan2-0000 RR000p WP100p MP100p GP100p T_TRUE  (F33N33)</v>
      </c>
      <c r="AT50" s="9" t="str">
        <f ca="1">IF(COUNTIF(AS$5:AS50,AS50)=1,"-","Dup")</f>
        <v>-</v>
      </c>
      <c r="AU50" s="9"/>
      <c r="AV50" s="19" t="b">
        <f t="shared" ca="1" si="455"/>
        <v>0</v>
      </c>
      <c r="AW50" s="19" t="b">
        <f t="shared" ca="1" si="455"/>
        <v>0</v>
      </c>
      <c r="AX50" s="19" t="b">
        <f t="shared" ca="1" si="455"/>
        <v>0</v>
      </c>
      <c r="AY50" s="19" t="b">
        <f t="shared" ca="1" si="455"/>
        <v>0</v>
      </c>
      <c r="AZ50" s="19" t="b">
        <f t="shared" ca="1" si="455"/>
        <v>0</v>
      </c>
      <c r="BA50" s="19" t="b">
        <f t="shared" ca="1" si="455"/>
        <v>0</v>
      </c>
      <c r="BB50" s="19" t="b">
        <f t="shared" ca="1" si="455"/>
        <v>0</v>
      </c>
      <c r="BC50" s="19" t="b">
        <f t="shared" ca="1" si="455"/>
        <v>0</v>
      </c>
      <c r="BD50" s="9"/>
      <c r="BE50" s="5" t="b">
        <f t="shared" ca="1" si="399"/>
        <v>1</v>
      </c>
      <c r="BF50" s="5" t="str">
        <f t="shared" ca="1" si="399"/>
        <v>-</v>
      </c>
      <c r="BG50" s="5" t="str">
        <f t="shared" ca="1" si="399"/>
        <v>-</v>
      </c>
      <c r="BH50" s="5" t="str">
        <f t="shared" ca="1" si="399"/>
        <v>-</v>
      </c>
      <c r="BI50" s="5" t="b">
        <f t="shared" ca="1" si="399"/>
        <v>1</v>
      </c>
      <c r="BJ50" s="136">
        <f t="shared" ca="1" si="399"/>
        <v>0</v>
      </c>
      <c r="BK50" s="19" t="b">
        <f t="shared" ca="1" si="456"/>
        <v>1</v>
      </c>
      <c r="BL50" s="9"/>
      <c r="BM50" s="5" t="str">
        <f t="shared" ca="1" si="400"/>
        <v>-</v>
      </c>
      <c r="BN50" s="19" t="str">
        <f t="shared" ca="1" si="401"/>
        <v>-</v>
      </c>
      <c r="BO50" s="19" t="str">
        <f t="shared" ca="1" si="401"/>
        <v>-</v>
      </c>
      <c r="BP50" s="19" t="str">
        <f t="shared" ca="1" si="401"/>
        <v>-</v>
      </c>
      <c r="BQ50" s="5" t="str">
        <f t="shared" ca="1" si="402"/>
        <v>-</v>
      </c>
      <c r="BR50" s="19" t="str">
        <f t="shared" ca="1" si="403"/>
        <v>-</v>
      </c>
      <c r="BS50" s="5" t="str">
        <f t="shared" ca="1" si="404"/>
        <v>-</v>
      </c>
      <c r="BT50" s="19" t="str">
        <f t="shared" ca="1" si="405"/>
        <v>-</v>
      </c>
      <c r="BU50" s="19" t="str">
        <f t="shared" ca="1" si="405"/>
        <v>-</v>
      </c>
      <c r="BV50" s="19" t="str">
        <f t="shared" ca="1" si="405"/>
        <v>-</v>
      </c>
      <c r="BW50" s="5" t="str">
        <f t="shared" ca="1" si="406"/>
        <v>-</v>
      </c>
      <c r="BX50" s="9"/>
      <c r="BY50" s="19" t="str">
        <f t="shared" ca="1" si="407"/>
        <v>-</v>
      </c>
      <c r="BZ50" s="19" t="str">
        <f t="shared" ca="1" si="407"/>
        <v>-</v>
      </c>
      <c r="CA50" s="19" t="str">
        <f t="shared" ca="1" si="407"/>
        <v>-</v>
      </c>
      <c r="CB50" s="19" t="str">
        <f t="shared" ca="1" si="407"/>
        <v>-</v>
      </c>
      <c r="CC50" s="19" t="str">
        <f t="shared" ca="1" si="407"/>
        <v>-</v>
      </c>
      <c r="CD50" s="19" t="str">
        <f t="shared" ca="1" si="407"/>
        <v>-</v>
      </c>
      <c r="CE50" s="19" t="str">
        <f t="shared" ca="1" si="407"/>
        <v>-</v>
      </c>
      <c r="CF50" s="19" t="str">
        <f t="shared" ca="1" si="407"/>
        <v>-</v>
      </c>
      <c r="CG50" s="19" t="str">
        <f t="shared" ca="1" si="407"/>
        <v>-</v>
      </c>
      <c r="CH50" s="19" t="str">
        <f t="shared" ca="1" si="407"/>
        <v>-</v>
      </c>
      <c r="CI50" s="9"/>
      <c r="CJ50" s="136" t="b">
        <f t="shared" ca="1" si="457"/>
        <v>1</v>
      </c>
      <c r="CK50" s="12" t="b">
        <v>1</v>
      </c>
      <c r="CL50" s="231" t="b">
        <f t="shared" ca="1" si="470"/>
        <v>1</v>
      </c>
      <c r="CM50" s="244">
        <f t="shared" ca="1" si="467"/>
        <v>22312000004</v>
      </c>
      <c r="CN50" s="231" t="b">
        <f t="shared" ca="1" si="470"/>
        <v>0</v>
      </c>
      <c r="CO50" s="12" t="s">
        <v>34</v>
      </c>
      <c r="CP50" s="19" t="b">
        <f t="shared" ca="1" si="458"/>
        <v>1</v>
      </c>
      <c r="CQ50" s="231">
        <f t="shared" ca="1" si="459"/>
        <v>22312000005</v>
      </c>
      <c r="CR50" s="433">
        <f t="shared" ca="1" si="408"/>
        <v>652</v>
      </c>
      <c r="CS50" s="433">
        <f t="shared" ca="1" si="408"/>
        <v>686</v>
      </c>
      <c r="CT50" s="433">
        <f t="shared" ca="1" si="408"/>
        <v>721</v>
      </c>
      <c r="CU50" s="144">
        <f t="shared" ca="1" si="409"/>
        <v>378</v>
      </c>
      <c r="CV50" s="144">
        <f t="shared" ca="1" si="409"/>
        <v>413</v>
      </c>
      <c r="CW50" s="144">
        <f t="shared" ca="1" si="409"/>
        <v>448</v>
      </c>
      <c r="CX50" s="19" t="str">
        <f t="shared" ca="1" si="410"/>
        <v>-</v>
      </c>
      <c r="CY50" s="12" t="b">
        <v>0</v>
      </c>
      <c r="CZ50" s="12" t="b">
        <v>0</v>
      </c>
      <c r="DA50" s="12" t="b">
        <v>0</v>
      </c>
      <c r="DB50" s="12" t="b">
        <v>0</v>
      </c>
      <c r="DC50" s="12" t="b">
        <v>0</v>
      </c>
      <c r="DD50" s="12">
        <v>3</v>
      </c>
      <c r="DE50" s="12">
        <v>3</v>
      </c>
      <c r="DF50" s="19">
        <f t="shared" ca="1" si="460"/>
        <v>0</v>
      </c>
      <c r="DG50" s="12">
        <v>1</v>
      </c>
      <c r="DH50" s="12">
        <v>-1</v>
      </c>
      <c r="DI50" s="19" t="str">
        <f t="shared" ca="1" si="411"/>
        <v>-</v>
      </c>
      <c r="DJ50" s="19" t="str">
        <f t="shared" ca="1" si="411"/>
        <v>-</v>
      </c>
      <c r="DK50" s="19" t="str">
        <f t="shared" ca="1" si="411"/>
        <v>-</v>
      </c>
      <c r="DL50" s="244">
        <f t="shared" ca="1" si="412"/>
        <v>0</v>
      </c>
      <c r="DM50" s="244">
        <f t="shared" si="468"/>
        <v>1</v>
      </c>
      <c r="DN50" s="244">
        <f t="shared" si="413"/>
        <v>-1</v>
      </c>
      <c r="DO50" s="19" t="str">
        <f t="shared" ca="1" si="414"/>
        <v>-</v>
      </c>
      <c r="DP50" s="19">
        <f t="shared" ca="1" si="414"/>
        <v>0</v>
      </c>
      <c r="DQ50" s="19">
        <f t="shared" ca="1" si="414"/>
        <v>0</v>
      </c>
      <c r="DR50" s="9"/>
      <c r="DS50" s="19">
        <f t="shared" ca="1" si="415"/>
        <v>0</v>
      </c>
      <c r="DT50" s="19">
        <f t="shared" ca="1" si="415"/>
        <v>0</v>
      </c>
      <c r="DU50" s="19">
        <f t="shared" ca="1" si="415"/>
        <v>0</v>
      </c>
      <c r="DV50" s="19">
        <f t="shared" ca="1" si="415"/>
        <v>0</v>
      </c>
      <c r="DW50" s="19">
        <f t="shared" ca="1" si="415"/>
        <v>0</v>
      </c>
      <c r="DX50" s="19">
        <f t="shared" ca="1" si="415"/>
        <v>0</v>
      </c>
      <c r="DY50" s="19">
        <f t="shared" ca="1" si="415"/>
        <v>0</v>
      </c>
      <c r="DZ50" s="19">
        <f t="shared" ca="1" si="415"/>
        <v>0</v>
      </c>
      <c r="EA50" s="19">
        <f t="shared" ca="1" si="415"/>
        <v>0</v>
      </c>
      <c r="EB50" s="19">
        <f t="shared" ca="1" si="415"/>
        <v>0</v>
      </c>
      <c r="EC50" s="19">
        <f t="shared" ca="1" si="415"/>
        <v>0</v>
      </c>
      <c r="ED50" s="19">
        <f t="shared" ca="1" si="415"/>
        <v>0</v>
      </c>
      <c r="EE50" s="19">
        <f t="shared" ca="1" si="415"/>
        <v>0</v>
      </c>
      <c r="EF50" s="19">
        <f t="shared" ca="1" si="415"/>
        <v>0</v>
      </c>
      <c r="EG50" s="19">
        <f t="shared" ca="1" si="415"/>
        <v>0</v>
      </c>
      <c r="EH50" s="19">
        <f t="shared" ca="1" si="415"/>
        <v>0</v>
      </c>
      <c r="EI50" s="19">
        <f t="shared" ca="1" si="416"/>
        <v>0</v>
      </c>
      <c r="EJ50" s="19">
        <f t="shared" ca="1" si="416"/>
        <v>0</v>
      </c>
      <c r="EK50" s="19">
        <f t="shared" ca="1" si="416"/>
        <v>0</v>
      </c>
      <c r="EL50" s="19">
        <f t="shared" ca="1" si="416"/>
        <v>0</v>
      </c>
      <c r="EM50" s="19">
        <f t="shared" ca="1" si="416"/>
        <v>0</v>
      </c>
      <c r="EN50" s="19">
        <f t="shared" ca="1" si="416"/>
        <v>0</v>
      </c>
      <c r="EO50" s="19">
        <f t="shared" ca="1" si="416"/>
        <v>0</v>
      </c>
      <c r="EP50" s="19">
        <f t="shared" ca="1" si="416"/>
        <v>0</v>
      </c>
      <c r="EQ50" s="19">
        <f t="shared" ca="1" si="416"/>
        <v>0</v>
      </c>
      <c r="ER50" s="19">
        <f t="shared" ca="1" si="416"/>
        <v>0</v>
      </c>
      <c r="ES50" s="19">
        <f t="shared" ca="1" si="416"/>
        <v>0</v>
      </c>
      <c r="ET50" s="19">
        <f t="shared" ca="1" si="416"/>
        <v>0</v>
      </c>
      <c r="EU50" s="19">
        <f t="shared" ca="1" si="416"/>
        <v>0</v>
      </c>
      <c r="EV50" s="19">
        <f t="shared" ca="1" si="416"/>
        <v>0</v>
      </c>
      <c r="EW50" s="19">
        <f t="shared" ca="1" si="416"/>
        <v>0</v>
      </c>
      <c r="EX50" s="19">
        <f t="shared" ca="1" si="416"/>
        <v>0</v>
      </c>
      <c r="EY50" s="19">
        <f t="shared" ca="1" si="416"/>
        <v>0</v>
      </c>
      <c r="EZ50" s="19">
        <f t="shared" ca="1" si="416"/>
        <v>0</v>
      </c>
      <c r="FA50" s="19">
        <f t="shared" ca="1" si="416"/>
        <v>0</v>
      </c>
      <c r="FB50" s="19">
        <f t="shared" ca="1" si="416"/>
        <v>0</v>
      </c>
      <c r="FC50" s="19">
        <f t="shared" ca="1" si="416"/>
        <v>0</v>
      </c>
      <c r="FD50" s="19">
        <f t="shared" ca="1" si="416"/>
        <v>0</v>
      </c>
      <c r="FE50" s="19">
        <f t="shared" ca="1" si="416"/>
        <v>0</v>
      </c>
      <c r="FF50" s="19">
        <f t="shared" ca="1" si="417"/>
        <v>0</v>
      </c>
      <c r="FG50" s="19">
        <f t="shared" ca="1" si="417"/>
        <v>0</v>
      </c>
      <c r="FH50" s="19">
        <f t="shared" ca="1" si="417"/>
        <v>0</v>
      </c>
      <c r="FI50" s="19">
        <f t="shared" ca="1" si="417"/>
        <v>0</v>
      </c>
      <c r="FJ50" s="19">
        <f t="shared" ca="1" si="417"/>
        <v>0</v>
      </c>
      <c r="FK50" s="19">
        <f t="shared" ca="1" si="417"/>
        <v>0</v>
      </c>
      <c r="FL50" s="19">
        <f t="shared" ca="1" si="417"/>
        <v>0</v>
      </c>
      <c r="FM50" s="19">
        <f t="shared" ca="1" si="417"/>
        <v>0</v>
      </c>
      <c r="FN50" s="19">
        <f t="shared" ca="1" si="417"/>
        <v>0</v>
      </c>
      <c r="FO50" s="19">
        <f t="shared" ca="1" si="417"/>
        <v>0</v>
      </c>
      <c r="FP50" s="19">
        <f t="shared" ca="1" si="417"/>
        <v>0</v>
      </c>
      <c r="FQ50" s="19">
        <f t="shared" ca="1" si="417"/>
        <v>0</v>
      </c>
      <c r="FR50" s="19">
        <f t="shared" ca="1" si="417"/>
        <v>0</v>
      </c>
      <c r="FS50" s="19">
        <f t="shared" ca="1" si="417"/>
        <v>0</v>
      </c>
      <c r="FT50" s="19">
        <f t="shared" ca="1" si="417"/>
        <v>0</v>
      </c>
      <c r="FU50" s="19">
        <f t="shared" ref="FU50:IB51" ca="1" si="474">OFFSET(FU$5,$B50,0)</f>
        <v>0</v>
      </c>
      <c r="FV50" s="19">
        <f t="shared" ca="1" si="474"/>
        <v>0</v>
      </c>
      <c r="FW50" s="19">
        <f t="shared" ca="1" si="474"/>
        <v>0</v>
      </c>
      <c r="FX50" s="19">
        <f t="shared" ca="1" si="474"/>
        <v>0</v>
      </c>
      <c r="FY50" s="19">
        <f t="shared" ca="1" si="474"/>
        <v>0</v>
      </c>
      <c r="FZ50" s="19">
        <f t="shared" ca="1" si="474"/>
        <v>0</v>
      </c>
      <c r="GA50" s="19">
        <f t="shared" ca="1" si="474"/>
        <v>0</v>
      </c>
      <c r="GB50" s="19">
        <f t="shared" ca="1" si="474"/>
        <v>0</v>
      </c>
      <c r="GC50" s="19">
        <f t="shared" ca="1" si="474"/>
        <v>0</v>
      </c>
      <c r="GD50" s="19">
        <f t="shared" ca="1" si="474"/>
        <v>0</v>
      </c>
      <c r="GE50" s="19">
        <f t="shared" ca="1" si="474"/>
        <v>0</v>
      </c>
      <c r="GF50" s="19">
        <f t="shared" ca="1" si="474"/>
        <v>0</v>
      </c>
      <c r="GG50" s="19">
        <f t="shared" ca="1" si="474"/>
        <v>0</v>
      </c>
      <c r="GH50" s="19">
        <f t="shared" ca="1" si="474"/>
        <v>0</v>
      </c>
      <c r="GI50" s="19">
        <f t="shared" ca="1" si="474"/>
        <v>0</v>
      </c>
      <c r="GJ50" s="19">
        <f t="shared" ca="1" si="474"/>
        <v>0</v>
      </c>
      <c r="GK50" s="19">
        <f t="shared" ca="1" si="474"/>
        <v>0</v>
      </c>
      <c r="GL50" s="19">
        <f t="shared" ca="1" si="474"/>
        <v>0</v>
      </c>
      <c r="GM50" s="19">
        <f t="shared" ca="1" si="474"/>
        <v>0</v>
      </c>
      <c r="GN50" s="19">
        <f t="shared" ca="1" si="474"/>
        <v>0</v>
      </c>
      <c r="GO50" s="19">
        <f t="shared" ca="1" si="474"/>
        <v>0</v>
      </c>
      <c r="GP50" s="19">
        <f t="shared" ca="1" si="474"/>
        <v>0</v>
      </c>
      <c r="GQ50" s="19">
        <f t="shared" ca="1" si="474"/>
        <v>0</v>
      </c>
      <c r="GR50" s="19">
        <f t="shared" ca="1" si="474"/>
        <v>0</v>
      </c>
      <c r="GS50" s="19">
        <f t="shared" ca="1" si="474"/>
        <v>0</v>
      </c>
      <c r="GT50" s="19">
        <f t="shared" ca="1" si="474"/>
        <v>0</v>
      </c>
      <c r="GU50" s="19">
        <f t="shared" ca="1" si="474"/>
        <v>0</v>
      </c>
      <c r="GV50" s="19">
        <f t="shared" ca="1" si="474"/>
        <v>0</v>
      </c>
      <c r="GW50" s="19">
        <f t="shared" ca="1" si="474"/>
        <v>0</v>
      </c>
      <c r="GX50" s="19">
        <f t="shared" ca="1" si="474"/>
        <v>0</v>
      </c>
      <c r="GY50" s="19">
        <f t="shared" ca="1" si="474"/>
        <v>0</v>
      </c>
      <c r="GZ50" s="19">
        <f t="shared" ca="1" si="474"/>
        <v>0</v>
      </c>
      <c r="HA50" s="19">
        <f t="shared" ca="1" si="474"/>
        <v>0</v>
      </c>
      <c r="HB50" s="19">
        <f t="shared" ca="1" si="474"/>
        <v>0</v>
      </c>
      <c r="HC50" s="19">
        <f t="shared" ca="1" si="474"/>
        <v>0</v>
      </c>
      <c r="HD50" s="19">
        <f t="shared" ca="1" si="474"/>
        <v>0</v>
      </c>
      <c r="HE50" s="19">
        <f t="shared" ca="1" si="474"/>
        <v>0</v>
      </c>
      <c r="HF50" s="19">
        <f t="shared" ca="1" si="474"/>
        <v>0</v>
      </c>
      <c r="HG50" s="19">
        <f t="shared" ca="1" si="474"/>
        <v>0</v>
      </c>
      <c r="HH50" s="19">
        <f t="shared" ca="1" si="474"/>
        <v>0</v>
      </c>
      <c r="HI50" s="19">
        <f t="shared" ca="1" si="474"/>
        <v>0</v>
      </c>
      <c r="HJ50" s="19">
        <f t="shared" ca="1" si="474"/>
        <v>0</v>
      </c>
      <c r="HK50" s="19">
        <f t="shared" ca="1" si="474"/>
        <v>0</v>
      </c>
      <c r="HL50" s="19">
        <f t="shared" ca="1" si="474"/>
        <v>0</v>
      </c>
      <c r="HM50" s="19">
        <f t="shared" ca="1" si="474"/>
        <v>0</v>
      </c>
      <c r="HN50" s="19">
        <f t="shared" ca="1" si="418"/>
        <v>0</v>
      </c>
      <c r="HO50" s="19">
        <f t="shared" ca="1" si="418"/>
        <v>0</v>
      </c>
      <c r="HP50" s="19">
        <f t="shared" ca="1" si="418"/>
        <v>0</v>
      </c>
      <c r="HQ50" s="19">
        <f t="shared" ca="1" si="418"/>
        <v>0</v>
      </c>
      <c r="HR50" s="19">
        <f t="shared" ca="1" si="418"/>
        <v>0</v>
      </c>
      <c r="HS50" s="19">
        <f t="shared" ca="1" si="418"/>
        <v>0</v>
      </c>
      <c r="HT50" s="19">
        <f t="shared" ca="1" si="418"/>
        <v>0</v>
      </c>
      <c r="HU50" s="19">
        <f t="shared" ca="1" si="418"/>
        <v>0</v>
      </c>
      <c r="HV50" s="19">
        <f t="shared" ca="1" si="418"/>
        <v>0</v>
      </c>
      <c r="HW50" s="19">
        <f t="shared" ca="1" si="418"/>
        <v>0</v>
      </c>
      <c r="HX50" s="19">
        <f t="shared" ca="1" si="418"/>
        <v>0</v>
      </c>
      <c r="HY50" s="19">
        <f t="shared" ca="1" si="418"/>
        <v>0</v>
      </c>
      <c r="HZ50" s="19">
        <f t="shared" ca="1" si="418"/>
        <v>0</v>
      </c>
      <c r="IA50" s="19">
        <f t="shared" ca="1" si="418"/>
        <v>0</v>
      </c>
      <c r="IB50" s="19">
        <f t="shared" ca="1" si="418"/>
        <v>0</v>
      </c>
      <c r="IC50" s="19">
        <f t="shared" ca="1" si="418"/>
        <v>0</v>
      </c>
      <c r="ID50" s="19">
        <f t="shared" ca="1" si="418"/>
        <v>0</v>
      </c>
      <c r="IE50" s="19">
        <f t="shared" ca="1" si="418"/>
        <v>0</v>
      </c>
      <c r="IF50" s="19">
        <f t="shared" ca="1" si="418"/>
        <v>0</v>
      </c>
      <c r="IG50" s="19">
        <f t="shared" ca="1" si="418"/>
        <v>0</v>
      </c>
      <c r="IH50" s="19">
        <f t="shared" ca="1" si="418"/>
        <v>0</v>
      </c>
      <c r="II50" s="19">
        <f t="shared" ca="1" si="418"/>
        <v>0</v>
      </c>
      <c r="IJ50" s="19">
        <f t="shared" ca="1" si="418"/>
        <v>0</v>
      </c>
      <c r="IK50" s="19">
        <f t="shared" ca="1" si="418"/>
        <v>0</v>
      </c>
      <c r="IL50" s="19">
        <f t="shared" ca="1" si="418"/>
        <v>0</v>
      </c>
      <c r="IM50" s="19">
        <f t="shared" ca="1" si="418"/>
        <v>0</v>
      </c>
      <c r="IN50" s="19">
        <f t="shared" ca="1" si="418"/>
        <v>0</v>
      </c>
      <c r="IO50" s="19">
        <f t="shared" ca="1" si="418"/>
        <v>0</v>
      </c>
      <c r="IP50" s="19">
        <f t="shared" ca="1" si="418"/>
        <v>0</v>
      </c>
      <c r="IQ50" s="19">
        <f t="shared" ca="1" si="418"/>
        <v>0</v>
      </c>
      <c r="IR50" s="19">
        <f t="shared" ca="1" si="418"/>
        <v>0</v>
      </c>
      <c r="IS50" s="19">
        <f t="shared" ca="1" si="418"/>
        <v>0</v>
      </c>
      <c r="IT50" s="19">
        <f t="shared" ca="1" si="418"/>
        <v>0</v>
      </c>
      <c r="IU50" s="19">
        <f t="shared" ca="1" si="418"/>
        <v>0</v>
      </c>
      <c r="IV50" s="19">
        <f t="shared" ca="1" si="418"/>
        <v>0</v>
      </c>
      <c r="IW50" s="19">
        <f t="shared" ca="1" si="418"/>
        <v>0</v>
      </c>
      <c r="IX50" s="19">
        <f t="shared" ca="1" si="418"/>
        <v>0</v>
      </c>
      <c r="IY50" s="19">
        <f t="shared" ca="1" si="418"/>
        <v>0</v>
      </c>
      <c r="IZ50" s="5">
        <f t="shared" ca="1" si="419"/>
        <v>67</v>
      </c>
      <c r="JA50" s="9"/>
      <c r="JB50" s="5">
        <f t="shared" ca="1" si="420"/>
        <v>1</v>
      </c>
      <c r="JC50" s="5" t="b">
        <f t="shared" ca="1" si="420"/>
        <v>0</v>
      </c>
      <c r="JD50" s="19">
        <f t="shared" ca="1" si="421"/>
        <v>0</v>
      </c>
      <c r="JE50" s="5">
        <f t="shared" ca="1" si="422"/>
        <v>0</v>
      </c>
      <c r="JF50" s="5">
        <f t="shared" ca="1" si="423"/>
        <v>1.2500000000000001E-2</v>
      </c>
      <c r="JG50" s="19">
        <f t="shared" ca="1" si="424"/>
        <v>0</v>
      </c>
      <c r="JH50" s="19">
        <f t="shared" ca="1" si="424"/>
        <v>0</v>
      </c>
      <c r="JI50" s="5">
        <f t="shared" ca="1" si="425"/>
        <v>60</v>
      </c>
      <c r="JJ50" s="19">
        <f t="shared" ca="1" si="421"/>
        <v>1</v>
      </c>
      <c r="JK50" s="19">
        <f t="shared" ca="1" si="421"/>
        <v>0</v>
      </c>
      <c r="JL50" s="19">
        <f t="shared" ca="1" si="421"/>
        <v>0</v>
      </c>
      <c r="JM50" s="19">
        <f t="shared" ca="1" si="421"/>
        <v>0</v>
      </c>
      <c r="JN50" s="19">
        <f t="shared" ca="1" si="421"/>
        <v>0</v>
      </c>
      <c r="JO50" s="19">
        <f t="shared" ca="1" si="421"/>
        <v>0</v>
      </c>
      <c r="JP50" s="19">
        <f t="shared" ca="1" si="421"/>
        <v>0</v>
      </c>
      <c r="JQ50" s="19">
        <f t="shared" ca="1" si="421"/>
        <v>0</v>
      </c>
      <c r="JR50" s="19">
        <f t="shared" ca="1" si="421"/>
        <v>0</v>
      </c>
      <c r="JS50" s="19">
        <f t="shared" ca="1" si="421"/>
        <v>0</v>
      </c>
      <c r="JT50" s="19">
        <f t="shared" ca="1" si="421"/>
        <v>0</v>
      </c>
      <c r="JU50" s="19">
        <f t="shared" ca="1" si="421"/>
        <v>0</v>
      </c>
      <c r="JV50" s="19">
        <f t="shared" ca="1" si="421"/>
        <v>0</v>
      </c>
      <c r="JW50" s="19">
        <f t="shared" ca="1" si="421"/>
        <v>0</v>
      </c>
      <c r="JX50" s="19">
        <f t="shared" ca="1" si="421"/>
        <v>0</v>
      </c>
      <c r="JY50" s="19">
        <f t="shared" ca="1" si="421"/>
        <v>0</v>
      </c>
      <c r="JZ50" s="19">
        <f t="shared" ca="1" si="421"/>
        <v>0</v>
      </c>
      <c r="KA50" s="19">
        <f t="shared" ca="1" si="421"/>
        <v>0</v>
      </c>
      <c r="KB50" s="19">
        <f t="shared" ca="1" si="421"/>
        <v>0</v>
      </c>
      <c r="KC50" s="19">
        <f t="shared" ca="1" si="421"/>
        <v>0</v>
      </c>
      <c r="KD50" s="19">
        <f t="shared" ca="1" si="421"/>
        <v>0</v>
      </c>
      <c r="KE50" s="19">
        <f t="shared" ca="1" si="421"/>
        <v>0</v>
      </c>
      <c r="KF50" s="5">
        <f t="shared" ca="1" si="426"/>
        <v>0</v>
      </c>
      <c r="KG50" s="5">
        <f t="shared" ca="1" si="426"/>
        <v>6.25E-2</v>
      </c>
      <c r="KH50" s="5">
        <f t="shared" ca="1" si="426"/>
        <v>6.25E-2</v>
      </c>
      <c r="KI50" s="5">
        <f t="shared" ca="1" si="426"/>
        <v>6.25E-2</v>
      </c>
      <c r="KJ50" s="19">
        <f t="shared" ca="1" si="427"/>
        <v>0</v>
      </c>
      <c r="KK50" s="19">
        <f t="shared" ca="1" si="421"/>
        <v>0</v>
      </c>
      <c r="KL50" s="19">
        <f t="shared" ca="1" si="421"/>
        <v>0</v>
      </c>
      <c r="KM50" s="19">
        <f t="shared" ca="1" si="421"/>
        <v>0</v>
      </c>
      <c r="KN50" s="19">
        <f t="shared" ca="1" si="421"/>
        <v>1</v>
      </c>
      <c r="KO50" s="19">
        <f t="shared" ca="1" si="421"/>
        <v>0</v>
      </c>
      <c r="KP50" s="19">
        <f t="shared" ca="1" si="421"/>
        <v>1</v>
      </c>
      <c r="KQ50" s="9"/>
      <c r="KR50" s="5" t="b">
        <f t="shared" ca="1" si="428"/>
        <v>1</v>
      </c>
      <c r="KS50" s="5" t="b">
        <f t="shared" ca="1" si="429"/>
        <v>0</v>
      </c>
      <c r="KT50" s="5" t="b">
        <f t="shared" ca="1" si="429"/>
        <v>0</v>
      </c>
      <c r="KU50" s="5" t="b">
        <f t="shared" ca="1" si="429"/>
        <v>1</v>
      </c>
      <c r="KV50" s="136">
        <f t="shared" ca="1" si="430"/>
        <v>2</v>
      </c>
      <c r="KW50" s="136">
        <f t="shared" ca="1" si="430"/>
        <v>2</v>
      </c>
      <c r="KX50" s="5" t="b">
        <f t="shared" ref="KX50:LA50" ca="1" si="475">INDEX(i.dryman,($AM50-1)*4+$AL50,KX$15)</f>
        <v>0</v>
      </c>
      <c r="KY50" s="5" t="b">
        <f t="shared" ca="1" si="475"/>
        <v>1</v>
      </c>
      <c r="KZ50" s="5" t="b">
        <f t="shared" ca="1" si="475"/>
        <v>1</v>
      </c>
      <c r="LA50" s="5" t="b">
        <f t="shared" ca="1" si="475"/>
        <v>0</v>
      </c>
      <c r="LB50" s="5">
        <f t="shared" ref="LB50:LC50" ca="1" si="476">INDEX(i.dryman,($AM50-1)*4+$AL50,LB$15+$N50-1)</f>
        <v>1</v>
      </c>
      <c r="LC50" s="5">
        <f t="shared" ca="1" si="476"/>
        <v>0</v>
      </c>
      <c r="LD50" s="5" t="b">
        <f t="shared" ref="LD50" ca="1" si="477">AND(INDEX(i.dryman,($AM50-1)*4+$AL50,LD$15),($KW50&gt;0))</f>
        <v>0</v>
      </c>
      <c r="LE50" s="5" t="str" cm="1">
        <f t="array" ref="LE50">IF(OR(LF50:LM50&lt;&gt;"-"),TRUE,"-")</f>
        <v>-</v>
      </c>
      <c r="LF50" s="12" t="s">
        <v>34</v>
      </c>
      <c r="LG50" s="12" t="s">
        <v>34</v>
      </c>
      <c r="LH50" s="12" t="s">
        <v>34</v>
      </c>
      <c r="LI50" s="12" t="s">
        <v>34</v>
      </c>
      <c r="LJ50" s="12" t="s">
        <v>34</v>
      </c>
      <c r="LK50" s="12" t="s">
        <v>34</v>
      </c>
      <c r="LL50" s="12" t="s">
        <v>34</v>
      </c>
      <c r="LM50" s="12" t="s">
        <v>34</v>
      </c>
      <c r="LN50" s="12" t="str">
        <f t="array" aca="1" ref="LN50" ca="1">IF(OR(LO50:LU50&lt;&gt;"-"),TRUE,"-")</f>
        <v>-</v>
      </c>
      <c r="LO50" s="5" t="str">
        <f t="array" aca="1" ref="LO50" ca="1">IF(OR(LP50:LV50&lt;&gt;"-"),TRUE,"-")</f>
        <v>-</v>
      </c>
      <c r="LP50" s="19" t="str">
        <f t="shared" ca="1" si="463"/>
        <v>-</v>
      </c>
      <c r="LQ50" s="19" t="str">
        <f t="shared" ca="1" si="463"/>
        <v>-</v>
      </c>
      <c r="LR50" s="19" t="str">
        <f t="shared" ca="1" si="463"/>
        <v>-</v>
      </c>
      <c r="LS50" s="19" t="str">
        <f t="shared" ca="1" si="463"/>
        <v>-</v>
      </c>
      <c r="LT50" s="19" t="str">
        <f t="shared" ca="1" si="463"/>
        <v>-</v>
      </c>
      <c r="LU50" s="19" t="str">
        <f t="shared" ca="1" si="463"/>
        <v>-</v>
      </c>
      <c r="LV50" s="19" t="str">
        <f t="shared" ca="1" si="463"/>
        <v>-</v>
      </c>
      <c r="LW50" s="19" t="b">
        <f t="shared" ca="1" si="463"/>
        <v>0</v>
      </c>
      <c r="LX50" s="12" t="s">
        <v>34</v>
      </c>
      <c r="LY50" s="12" t="s">
        <v>34</v>
      </c>
      <c r="LZ50" s="19" t="b">
        <f t="shared" ca="1" si="463"/>
        <v>0</v>
      </c>
      <c r="MA50" s="19" t="str">
        <f t="shared" ca="1" si="463"/>
        <v>-</v>
      </c>
      <c r="MB50" s="5" t="str">
        <f t="shared" ca="1" si="432"/>
        <v>-</v>
      </c>
      <c r="MC50" s="5" t="str">
        <f t="shared" ca="1" si="432"/>
        <v>-</v>
      </c>
      <c r="MD50" s="5" t="str">
        <f t="shared" ca="1" si="432"/>
        <v>-</v>
      </c>
      <c r="ME50" s="5" t="str">
        <f t="shared" ca="1" si="432"/>
        <v>-</v>
      </c>
      <c r="MF50" s="19" t="b">
        <f t="shared" ca="1" si="464"/>
        <v>0</v>
      </c>
      <c r="MG50" s="19" t="str">
        <f t="shared" ca="1" si="464"/>
        <v>-</v>
      </c>
      <c r="MH50" s="19" t="str">
        <f t="shared" ca="1" si="464"/>
        <v>-</v>
      </c>
      <c r="MI50" s="19" t="b">
        <f t="shared" ca="1" si="464"/>
        <v>1</v>
      </c>
      <c r="MJ50" s="19">
        <f t="shared" ca="1" si="464"/>
        <v>0.5</v>
      </c>
      <c r="MK50" s="19">
        <f t="shared" ca="1" si="464"/>
        <v>0.5</v>
      </c>
      <c r="ML50" s="19">
        <f t="shared" ca="1" si="464"/>
        <v>0.99</v>
      </c>
      <c r="MM50" s="5">
        <f t="shared" ca="1" si="434"/>
        <v>0</v>
      </c>
      <c r="MN50" s="5">
        <f t="shared" ca="1" si="434"/>
        <v>500</v>
      </c>
      <c r="MO50" s="5">
        <f t="shared" ca="1" si="434"/>
        <v>500</v>
      </c>
      <c r="MP50" s="5">
        <f t="shared" ca="1" si="434"/>
        <v>575</v>
      </c>
      <c r="MQ50" s="5">
        <f t="shared" ca="1" si="434"/>
        <v>240</v>
      </c>
      <c r="MR50" s="5">
        <f t="shared" ca="1" si="434"/>
        <v>364</v>
      </c>
      <c r="MS50" s="5">
        <f t="shared" ca="1" si="435"/>
        <v>0.5</v>
      </c>
      <c r="MT50" s="9"/>
      <c r="MU50" s="19">
        <f t="shared" ca="1" si="464"/>
        <v>70</v>
      </c>
      <c r="MV50" s="19">
        <f t="shared" ref="MV50:NW51" ca="1" si="478">OFFSET(MV$5,$B50,0)</f>
        <v>50</v>
      </c>
      <c r="MW50" s="19">
        <f t="shared" ca="1" si="478"/>
        <v>75</v>
      </c>
      <c r="MX50" s="19">
        <f t="shared" ca="1" si="478"/>
        <v>50</v>
      </c>
      <c r="MY50" s="19">
        <f t="shared" ca="1" si="478"/>
        <v>1</v>
      </c>
      <c r="MZ50" s="5">
        <f t="shared" ca="1" si="437"/>
        <v>1</v>
      </c>
      <c r="NA50" s="19">
        <f t="shared" ca="1" si="438"/>
        <v>1</v>
      </c>
      <c r="NB50" s="9"/>
      <c r="NC50" s="19" t="b">
        <f t="shared" ca="1" si="478"/>
        <v>0</v>
      </c>
      <c r="ND50" s="19" t="b">
        <f t="shared" ca="1" si="478"/>
        <v>0</v>
      </c>
      <c r="NE50" s="19">
        <f t="shared" ca="1" si="478"/>
        <v>2</v>
      </c>
      <c r="NF50" s="19">
        <f t="shared" ca="1" si="478"/>
        <v>1</v>
      </c>
      <c r="NG50" s="19">
        <f t="shared" ca="1" si="478"/>
        <v>2</v>
      </c>
      <c r="NH50" s="19">
        <f t="shared" ca="1" si="478"/>
        <v>0</v>
      </c>
      <c r="NI50" s="19" t="str">
        <f t="shared" ca="1" si="478"/>
        <v>-</v>
      </c>
      <c r="NJ50" s="19" t="str">
        <f t="shared" ca="1" si="478"/>
        <v>-</v>
      </c>
      <c r="NK50" s="19" t="str">
        <f t="shared" ca="1" si="478"/>
        <v>-</v>
      </c>
      <c r="NL50" s="19" t="b">
        <f t="shared" ca="1" si="478"/>
        <v>1</v>
      </c>
      <c r="NM50" s="19">
        <f t="shared" ca="1" si="478"/>
        <v>636</v>
      </c>
      <c r="NN50" s="19" t="str">
        <f t="shared" ca="1" si="478"/>
        <v>-</v>
      </c>
      <c r="NO50" s="19">
        <f t="shared" ca="1" si="478"/>
        <v>1</v>
      </c>
      <c r="NP50" s="19">
        <f t="shared" ca="1" si="478"/>
        <v>1</v>
      </c>
      <c r="NQ50" s="19">
        <f t="shared" ca="1" si="478"/>
        <v>1</v>
      </c>
      <c r="NR50" s="19">
        <f t="shared" ca="1" si="478"/>
        <v>1</v>
      </c>
      <c r="NS50" s="19">
        <f t="shared" ca="1" si="478"/>
        <v>1</v>
      </c>
      <c r="NT50" s="19">
        <f t="shared" ca="1" si="478"/>
        <v>1</v>
      </c>
      <c r="NU50" s="19">
        <f t="shared" ca="1" si="478"/>
        <v>1</v>
      </c>
      <c r="NV50" s="19">
        <f t="shared" ca="1" si="478"/>
        <v>1</v>
      </c>
      <c r="NW50" s="19">
        <f t="shared" ca="1" si="478"/>
        <v>1</v>
      </c>
      <c r="NX50" s="9"/>
      <c r="NY50" s="12" t="str">
        <f t="shared" ca="1" si="441"/>
        <v>-</v>
      </c>
      <c r="NZ50" s="19" t="str">
        <f t="shared" ca="1" si="442"/>
        <v>-</v>
      </c>
      <c r="OA50" s="19" t="str">
        <f t="shared" ca="1" si="442"/>
        <v>-</v>
      </c>
      <c r="OB50" s="19" t="str">
        <f t="shared" ca="1" si="442"/>
        <v>-</v>
      </c>
      <c r="OC50" s="19" t="str">
        <f t="shared" ca="1" si="442"/>
        <v>-</v>
      </c>
      <c r="OD50" s="19" t="str">
        <f t="shared" ca="1" si="442"/>
        <v>-</v>
      </c>
      <c r="OE50" s="19" t="str">
        <f t="shared" ca="1" si="442"/>
        <v>-</v>
      </c>
      <c r="OF50" s="19" t="str">
        <f t="shared" ca="1" si="442"/>
        <v>-</v>
      </c>
      <c r="OG50" s="19" t="str">
        <f t="shared" ca="1" si="442"/>
        <v>-</v>
      </c>
      <c r="OH50" s="19" t="str">
        <f t="shared" ca="1" si="442"/>
        <v>-</v>
      </c>
      <c r="OI50" s="19" t="str">
        <f t="shared" ca="1" si="442"/>
        <v>-</v>
      </c>
      <c r="OJ50" s="19" t="str">
        <f t="shared" ca="1" si="442"/>
        <v>-</v>
      </c>
      <c r="OK50" s="19" t="str">
        <f t="shared" ca="1" si="442"/>
        <v>-</v>
      </c>
      <c r="OL50" s="19" t="str">
        <f t="shared" ca="1" si="442"/>
        <v>-</v>
      </c>
      <c r="OM50" s="19" t="str">
        <f t="shared" ca="1" si="442"/>
        <v>-</v>
      </c>
      <c r="ON50" s="19" t="str">
        <f t="shared" ca="1" si="442"/>
        <v>-</v>
      </c>
      <c r="OO50" s="19" t="str">
        <f t="shared" ca="1" si="442"/>
        <v>-</v>
      </c>
      <c r="OP50" s="19" t="str">
        <f t="shared" ca="1" si="442"/>
        <v>-</v>
      </c>
      <c r="OQ50" s="19" t="str">
        <f t="shared" ca="1" si="442"/>
        <v>-</v>
      </c>
      <c r="OR50" s="19" t="str">
        <f t="shared" ca="1" si="443"/>
        <v>-</v>
      </c>
      <c r="OS50" s="19" t="str">
        <f t="shared" ca="1" si="443"/>
        <v>-</v>
      </c>
      <c r="OT50" s="19" t="str">
        <f t="shared" ca="1" si="443"/>
        <v>-</v>
      </c>
      <c r="OU50" s="19" t="str">
        <f t="shared" ca="1" si="443"/>
        <v>-</v>
      </c>
      <c r="OV50" s="19" t="str">
        <f t="shared" ca="1" si="443"/>
        <v>-</v>
      </c>
      <c r="OW50" s="19" t="str">
        <f t="shared" ca="1" si="443"/>
        <v>-</v>
      </c>
      <c r="OX50" s="19" t="str">
        <f t="shared" ca="1" si="443"/>
        <v>-</v>
      </c>
      <c r="OY50" s="19" t="str">
        <f t="shared" ca="1" si="443"/>
        <v>-</v>
      </c>
      <c r="OZ50" s="19" t="str">
        <f t="shared" ca="1" si="443"/>
        <v>-</v>
      </c>
      <c r="PA50" s="19" t="str">
        <f t="shared" ca="1" si="443"/>
        <v>-</v>
      </c>
      <c r="PB50" s="19" t="str">
        <f t="shared" ca="1" si="443"/>
        <v>-</v>
      </c>
      <c r="PC50" s="19" t="str">
        <f t="shared" ca="1" si="443"/>
        <v>-</v>
      </c>
      <c r="PD50" s="19" t="str">
        <f t="shared" ca="1" si="443"/>
        <v>-</v>
      </c>
      <c r="PE50" s="19" t="str">
        <f t="shared" ca="1" si="443"/>
        <v>-</v>
      </c>
      <c r="PF50" s="19" t="str">
        <f t="shared" ca="1" si="443"/>
        <v>-</v>
      </c>
      <c r="PG50" s="19" t="str">
        <f t="shared" ca="1" si="443"/>
        <v>-</v>
      </c>
      <c r="PH50" s="19" t="str">
        <f t="shared" ca="1" si="443"/>
        <v>-</v>
      </c>
      <c r="PI50" s="19" t="str">
        <f t="shared" ca="1" si="443"/>
        <v>-</v>
      </c>
      <c r="PJ50" s="19" t="str">
        <f t="shared" ca="1" si="443"/>
        <v>-</v>
      </c>
      <c r="PK50" s="19" t="str">
        <f t="shared" ca="1" si="443"/>
        <v>-</v>
      </c>
      <c r="PL50" s="19" t="str">
        <f t="shared" ca="1" si="443"/>
        <v>-</v>
      </c>
      <c r="PM50" s="19" t="str">
        <f t="shared" ca="1" si="443"/>
        <v>-</v>
      </c>
      <c r="PN50" s="19" t="str">
        <f t="shared" ca="1" si="443"/>
        <v>-</v>
      </c>
      <c r="PO50" s="19" t="str">
        <f t="shared" ca="1" si="443"/>
        <v>-</v>
      </c>
      <c r="PP50" s="19" t="str">
        <f t="shared" ca="1" si="443"/>
        <v>-</v>
      </c>
      <c r="PQ50" s="19" t="str">
        <f t="shared" ca="1" si="443"/>
        <v>-</v>
      </c>
      <c r="PR50" s="19" t="str">
        <f t="shared" ca="1" si="444"/>
        <v>-</v>
      </c>
      <c r="PS50" s="19" t="str">
        <f t="shared" ca="1" si="444"/>
        <v>-</v>
      </c>
      <c r="PT50" s="19" t="str">
        <f t="shared" ca="1" si="444"/>
        <v>-</v>
      </c>
      <c r="PU50" s="19" t="str">
        <f t="shared" ca="1" si="444"/>
        <v>-</v>
      </c>
      <c r="PV50" s="19" t="str">
        <f t="shared" ca="1" si="444"/>
        <v>-</v>
      </c>
      <c r="PW50" s="19" t="str">
        <f t="shared" ca="1" si="444"/>
        <v>-</v>
      </c>
      <c r="PX50" s="19" t="str">
        <f t="shared" ca="1" si="444"/>
        <v>-</v>
      </c>
      <c r="PY50" s="19" t="str">
        <f t="shared" ca="1" si="444"/>
        <v>-</v>
      </c>
      <c r="PZ50" s="19" t="str">
        <f t="shared" ca="1" si="444"/>
        <v>-</v>
      </c>
      <c r="QA50" s="19" t="str">
        <f t="shared" ca="1" si="444"/>
        <v>-</v>
      </c>
      <c r="QB50" s="19" t="str">
        <f t="shared" ca="1" si="444"/>
        <v>-</v>
      </c>
      <c r="QC50" s="19" t="str">
        <f t="shared" ca="1" si="444"/>
        <v>-</v>
      </c>
      <c r="QD50" s="19" t="str">
        <f t="shared" ca="1" si="444"/>
        <v>-</v>
      </c>
      <c r="QE50" s="19" t="str">
        <f t="shared" ca="1" si="444"/>
        <v>-</v>
      </c>
      <c r="QF50" s="19" t="str">
        <f t="shared" ca="1" si="444"/>
        <v>-</v>
      </c>
      <c r="QG50" s="19" t="str">
        <f t="shared" ca="1" si="444"/>
        <v>-</v>
      </c>
      <c r="QH50" s="19" t="str">
        <f t="shared" ca="1" si="445"/>
        <v>-</v>
      </c>
      <c r="QI50" s="12" t="str">
        <f t="shared" ca="1" si="446"/>
        <v>-</v>
      </c>
      <c r="QJ50" s="19" t="str">
        <f t="shared" ca="1" si="445"/>
        <v>-</v>
      </c>
      <c r="QK50" s="19" t="str">
        <f t="shared" ca="1" si="445"/>
        <v>-</v>
      </c>
      <c r="QL50" s="19" t="str">
        <f t="shared" ca="1" si="445"/>
        <v>-</v>
      </c>
      <c r="QM50" s="19" t="str">
        <f t="shared" ca="1" si="445"/>
        <v>-</v>
      </c>
      <c r="QN50" s="19" t="str">
        <f t="shared" ca="1" si="445"/>
        <v>-</v>
      </c>
      <c r="QO50" s="19" t="str">
        <f t="shared" ca="1" si="445"/>
        <v>-</v>
      </c>
      <c r="QP50" s="19" t="str">
        <f t="shared" ca="1" si="445"/>
        <v>-</v>
      </c>
      <c r="QQ50" s="19" t="str">
        <f t="shared" ca="1" si="445"/>
        <v>-</v>
      </c>
      <c r="QR50" s="19" t="str">
        <f t="shared" ca="1" si="445"/>
        <v>-</v>
      </c>
      <c r="QS50" s="19" t="str">
        <f t="shared" ca="1" si="445"/>
        <v>-</v>
      </c>
      <c r="QT50" s="19" t="str">
        <f t="shared" ca="1" si="445"/>
        <v>-</v>
      </c>
      <c r="QU50" s="19" t="str">
        <f t="shared" ca="1" si="445"/>
        <v>-</v>
      </c>
      <c r="QV50" s="19" t="str">
        <f t="shared" ca="1" si="445"/>
        <v>-</v>
      </c>
      <c r="QW50" s="19" t="str">
        <f t="shared" ca="1" si="445"/>
        <v>-</v>
      </c>
      <c r="QX50" s="19" t="str">
        <f t="shared" ca="1" si="445"/>
        <v>-</v>
      </c>
      <c r="QY50" s="19" t="str">
        <f t="shared" ca="1" si="445"/>
        <v>-</v>
      </c>
      <c r="QZ50" s="19" t="str">
        <f t="shared" ca="1" si="445"/>
        <v>-</v>
      </c>
      <c r="RA50" s="19" t="str">
        <f t="shared" ca="1" si="445"/>
        <v>-</v>
      </c>
      <c r="RB50" s="19" t="str">
        <f t="shared" ca="1" si="445"/>
        <v>-</v>
      </c>
      <c r="RC50" s="19" t="str">
        <f t="shared" ca="1" si="445"/>
        <v>-</v>
      </c>
      <c r="RD50" s="19" t="str">
        <f t="shared" ca="1" si="447"/>
        <v>-</v>
      </c>
      <c r="RE50" s="19" t="str">
        <f t="shared" ca="1" si="447"/>
        <v>-</v>
      </c>
      <c r="RF50" s="19" t="str">
        <f t="shared" ca="1" si="447"/>
        <v>-</v>
      </c>
      <c r="RG50" s="19" t="str">
        <f t="shared" ca="1" si="447"/>
        <v>-</v>
      </c>
      <c r="RH50" s="19" t="str">
        <f t="shared" ca="1" si="447"/>
        <v>-</v>
      </c>
      <c r="RI50" s="19" t="str">
        <f t="shared" ca="1" si="447"/>
        <v>-</v>
      </c>
      <c r="RJ50" s="19" t="str">
        <f t="shared" ca="1" si="447"/>
        <v>-</v>
      </c>
      <c r="RK50" s="19" t="str">
        <f t="shared" ca="1" si="447"/>
        <v>-</v>
      </c>
      <c r="RL50" s="19" t="str">
        <f t="shared" ca="1" si="447"/>
        <v>-</v>
      </c>
      <c r="RM50" s="19" t="str">
        <f t="shared" ca="1" si="447"/>
        <v>-</v>
      </c>
      <c r="RN50" s="19" t="str">
        <f t="shared" ca="1" si="447"/>
        <v>-</v>
      </c>
      <c r="RO50" s="19" t="str">
        <f t="shared" ca="1" si="447"/>
        <v>-</v>
      </c>
      <c r="RP50" s="19" t="str">
        <f t="shared" ca="1" si="447"/>
        <v>-</v>
      </c>
      <c r="RQ50" s="19" t="str">
        <f t="shared" ca="1" si="447"/>
        <v>-</v>
      </c>
      <c r="RR50" s="19" t="str">
        <f t="shared" ca="1" si="447"/>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8"/>
        <v>-</v>
      </c>
      <c r="SA50" s="19" t="str">
        <f t="shared" ca="1" si="448"/>
        <v>-</v>
      </c>
      <c r="SB50" s="19" t="str">
        <f t="shared" ca="1" si="448"/>
        <v>-</v>
      </c>
      <c r="SC50" s="19" t="str">
        <f t="shared" ca="1" si="448"/>
        <v>-</v>
      </c>
      <c r="SD50" s="19" t="str">
        <f t="shared" ca="1" si="448"/>
        <v>-</v>
      </c>
      <c r="SE50" s="19" t="str">
        <f t="shared" ca="1" si="448"/>
        <v>-</v>
      </c>
      <c r="SF50" s="19" t="str">
        <f t="shared" ca="1" si="448"/>
        <v>-</v>
      </c>
      <c r="SG50" s="19" t="str">
        <f t="shared" ca="1" si="448"/>
        <v>-</v>
      </c>
      <c r="SH50" s="19" t="str">
        <f t="shared" ca="1" si="448"/>
        <v>-</v>
      </c>
      <c r="SI50" s="19" t="str">
        <f t="shared" ca="1" si="448"/>
        <v>-</v>
      </c>
      <c r="SJ50" s="19" t="str">
        <f t="shared" ca="1" si="448"/>
        <v>-</v>
      </c>
      <c r="SK50" s="19" t="str">
        <f t="shared" ca="1" si="448"/>
        <v>-</v>
      </c>
      <c r="SL50" s="19" t="str">
        <f t="shared" ca="1" si="448"/>
        <v>-</v>
      </c>
      <c r="SM50" s="19" t="str">
        <f t="shared" ca="1" si="448"/>
        <v>-</v>
      </c>
      <c r="SN50" s="19" t="str">
        <f t="shared" ca="1" si="448"/>
        <v>-</v>
      </c>
      <c r="SO50" s="19" t="str">
        <f t="shared" ca="1" si="448"/>
        <v>-</v>
      </c>
      <c r="SP50" s="19" t="str">
        <f t="shared" ca="1" si="449"/>
        <v>-</v>
      </c>
      <c r="SQ50" s="19" t="str">
        <f t="shared" ca="1" si="449"/>
        <v>-</v>
      </c>
      <c r="SR50" s="19" t="str">
        <f t="shared" ca="1" si="449"/>
        <v>-</v>
      </c>
      <c r="SS50" s="12" t="b">
        <f t="shared" ca="1" si="450"/>
        <v>1</v>
      </c>
      <c r="ST50" s="19" t="str">
        <f t="shared" ca="1" si="472"/>
        <v>-</v>
      </c>
      <c r="SU50" s="19" t="str">
        <f t="shared" ca="1" si="472"/>
        <v>-</v>
      </c>
      <c r="SV50" s="19" t="str">
        <f t="shared" ca="1" si="472"/>
        <v>-</v>
      </c>
      <c r="SW50" s="19" t="str">
        <f t="shared" ca="1" si="472"/>
        <v>-</v>
      </c>
      <c r="SX50" s="19" t="str">
        <f t="shared" ca="1" si="472"/>
        <v>-</v>
      </c>
      <c r="SY50" s="19" t="str">
        <f t="shared" ca="1" si="472"/>
        <v>-</v>
      </c>
      <c r="SZ50" s="19" t="str">
        <f t="shared" ca="1" si="472"/>
        <v>-</v>
      </c>
      <c r="TA50" s="19" t="str">
        <f t="shared" ca="1" si="472"/>
        <v>-</v>
      </c>
      <c r="TB50" s="19" t="str">
        <f t="shared" ca="1" si="472"/>
        <v>-</v>
      </c>
      <c r="TC50" s="19" t="str">
        <f t="shared" ca="1" si="472"/>
        <v>-</v>
      </c>
      <c r="TD50" s="19" t="str">
        <f t="shared" ca="1" si="472"/>
        <v>-</v>
      </c>
      <c r="TE50" s="19" t="str">
        <f t="shared" ca="1" si="472"/>
        <v>-</v>
      </c>
      <c r="TF50" s="19" t="str">
        <f t="shared" ca="1" si="472"/>
        <v>-</v>
      </c>
      <c r="TG50" s="19" t="str">
        <f t="shared" ca="1" si="472"/>
        <v>-</v>
      </c>
      <c r="TH50" s="19" t="str">
        <f t="shared" ca="1" si="472"/>
        <v>-</v>
      </c>
      <c r="TI50" s="19" t="str">
        <f t="shared" ca="1" si="472"/>
        <v>-</v>
      </c>
      <c r="TJ50" s="19" t="str">
        <f t="shared" ca="1" si="472"/>
        <v>-</v>
      </c>
      <c r="TK50" s="19" t="str">
        <f t="shared" ca="1" si="472"/>
        <v>-</v>
      </c>
      <c r="TL50" s="19" t="str">
        <f t="shared" ca="1" si="472"/>
        <v>-</v>
      </c>
      <c r="TM50" s="19" t="str">
        <f t="shared" ca="1" si="472"/>
        <v>-</v>
      </c>
      <c r="TN50" s="19" t="str">
        <f t="shared" ca="1" si="472"/>
        <v>-</v>
      </c>
      <c r="TO50" s="19" t="str">
        <f t="shared" ca="1" si="472"/>
        <v>-</v>
      </c>
      <c r="TP50" s="19" t="str">
        <f t="shared" ca="1" si="472"/>
        <v>-</v>
      </c>
      <c r="TQ50" s="19" t="str">
        <f t="shared" ca="1" si="472"/>
        <v>-</v>
      </c>
      <c r="TR50" s="19" t="str">
        <f t="shared" ca="1" si="472"/>
        <v>-</v>
      </c>
      <c r="TS50" s="19" t="str">
        <f t="shared" ca="1" si="472"/>
        <v>-</v>
      </c>
      <c r="TT50" s="19" t="str">
        <f t="shared" ca="1" si="472"/>
        <v>-</v>
      </c>
      <c r="TU50" s="19" t="str">
        <f t="shared" ca="1" si="472"/>
        <v>-</v>
      </c>
      <c r="TV50" s="19" t="str">
        <f t="shared" ca="1" si="472"/>
        <v>-</v>
      </c>
      <c r="TW50" s="19" t="str">
        <f t="shared" ca="1" si="472"/>
        <v>-</v>
      </c>
      <c r="TX50" s="19" t="str">
        <f t="shared" ca="1" si="472"/>
        <v>-</v>
      </c>
      <c r="TY50" s="19" t="str">
        <f t="shared" ca="1" si="472"/>
        <v>-</v>
      </c>
      <c r="TZ50" s="19" t="str">
        <f t="shared" ca="1" si="472"/>
        <v>-</v>
      </c>
      <c r="UA50" s="19" t="str">
        <f t="shared" ca="1" si="472"/>
        <v>-</v>
      </c>
      <c r="UB50" s="19" t="str">
        <f t="shared" ca="1" si="472"/>
        <v>-</v>
      </c>
      <c r="UC50" s="19" t="str">
        <f t="shared" ca="1" si="472"/>
        <v>-</v>
      </c>
      <c r="UD50" s="19" t="str">
        <f t="shared" ca="1" si="472"/>
        <v>-</v>
      </c>
      <c r="UE50" s="19" t="str">
        <f t="shared" ca="1" si="472"/>
        <v>-</v>
      </c>
      <c r="UF50" s="19" t="str">
        <f t="shared" ca="1" si="472"/>
        <v>-</v>
      </c>
      <c r="UG50" s="19" t="str">
        <f t="shared" ca="1" si="472"/>
        <v>-</v>
      </c>
      <c r="UH50" s="19" t="str">
        <f t="shared" ca="1" si="472"/>
        <v>-</v>
      </c>
      <c r="UI50" s="19" t="str">
        <f t="shared" ca="1" si="472"/>
        <v>-</v>
      </c>
      <c r="UJ50" s="19" t="str">
        <f t="shared" ca="1" si="472"/>
        <v>-</v>
      </c>
      <c r="UK50" s="19" t="str">
        <f t="shared" ca="1" si="472"/>
        <v>-</v>
      </c>
      <c r="UL50" s="19" t="str">
        <f t="shared" ca="1" si="472"/>
        <v>-</v>
      </c>
      <c r="UM50" s="19" t="str">
        <f t="shared" ca="1" si="472"/>
        <v>-</v>
      </c>
      <c r="UN50" s="19" t="str">
        <f t="shared" ca="1" si="472"/>
        <v>-</v>
      </c>
      <c r="UO50" s="19" t="str">
        <f t="shared" ca="1" si="472"/>
        <v>-</v>
      </c>
      <c r="UP50" s="19" t="str">
        <f t="shared" ca="1" si="472"/>
        <v>-</v>
      </c>
      <c r="UQ50" s="19" t="str">
        <f t="shared" ca="1" si="472"/>
        <v>-</v>
      </c>
      <c r="UR50" s="19" t="str">
        <f t="shared" ca="1" si="473"/>
        <v>-</v>
      </c>
      <c r="US50" s="19" t="str">
        <f t="shared" ca="1" si="473"/>
        <v>-</v>
      </c>
      <c r="UT50" s="19" t="str">
        <f t="shared" ca="1" si="473"/>
        <v>-</v>
      </c>
      <c r="UU50" s="19" t="str">
        <f t="shared" ca="1" si="473"/>
        <v>-</v>
      </c>
      <c r="UV50" s="19" t="str">
        <f t="shared" ca="1" si="473"/>
        <v>-</v>
      </c>
      <c r="UW50" s="19" t="str">
        <f t="shared" ca="1" si="473"/>
        <v>-</v>
      </c>
      <c r="UX50" s="19" t="str">
        <f t="shared" ca="1" si="473"/>
        <v>-</v>
      </c>
      <c r="UY50" s="19" t="str">
        <f t="shared" ca="1" si="473"/>
        <v>-</v>
      </c>
      <c r="UZ50" s="19" t="str">
        <f t="shared" ca="1" si="473"/>
        <v>-</v>
      </c>
      <c r="VA50" s="19" t="str">
        <f t="shared" ca="1" si="473"/>
        <v>-</v>
      </c>
      <c r="VB50" s="19" t="str">
        <f t="shared" ca="1" si="473"/>
        <v>-</v>
      </c>
      <c r="VC50" s="19">
        <f t="shared" ca="1" si="473"/>
        <v>0</v>
      </c>
      <c r="VD50" s="23">
        <v>0</v>
      </c>
    </row>
    <row r="51" spans="1:576" outlineLevel="1">
      <c r="A51" s="21">
        <f t="shared" si="93"/>
        <v>46</v>
      </c>
      <c r="B51" s="21"/>
      <c r="D51" s="14"/>
      <c r="E51" t="b">
        <v>0</v>
      </c>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314" t="e">
        <f>INDEX(CHOOSE($O51,DataAutumn!i.OptLTWAdj,DataWinter!i.OptLTWAdj,DataSpring!i.OptLTWAdj),AI$15+($AP51-1)*3+($AC51-1)*15,$X51+($N51-1)*4)</f>
        <v>#VALUE!</v>
      </c>
      <c r="AJ51" s="211"/>
      <c r="AK51" s="211"/>
      <c r="AS51" s="228" t="str">
        <f ca="1">"blank "&amp;TEXT(RAND(),"0.000")</f>
        <v>blank 0.818</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14"/>
      <c r="NW51" s="14"/>
      <c r="NX51" s="9"/>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23">
        <v>0</v>
      </c>
    </row>
    <row r="52" spans="1:576">
      <c r="A52" s="21">
        <f>ROW(A52)-5</f>
        <v>47</v>
      </c>
      <c r="B52" s="21"/>
      <c r="D52" s="504"/>
      <c r="E52" t="b">
        <v>0</v>
      </c>
      <c r="G52" s="29" t="s">
        <v>1875</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1881</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504"/>
      <c r="NW52" s="504"/>
      <c r="NX52" s="9"/>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504"/>
      <c r="VC52" s="504"/>
      <c r="VD52" s="23">
        <v>0</v>
      </c>
    </row>
    <row r="53" spans="1:576" outlineLevel="2">
      <c r="A53" s="21">
        <f>ROW(A53)-5</f>
        <v>48</v>
      </c>
      <c r="B53" s="21"/>
      <c r="D53" s="504"/>
      <c r="E53" t="b">
        <v>0</v>
      </c>
      <c r="G53" s="29" t="s">
        <v>1757</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Test Basic Farm calibration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504"/>
      <c r="NW53" s="504"/>
      <c r="NX53" s="9"/>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504"/>
      <c r="VC53" s="504"/>
      <c r="VD53" s="23">
        <v>0</v>
      </c>
    </row>
    <row r="54" spans="1:576" outlineLevel="1">
      <c r="A54" s="21">
        <f t="shared" si="93"/>
        <v>49</v>
      </c>
      <c r="B54" s="21">
        <f>$A$23</f>
        <v>18</v>
      </c>
      <c r="C54">
        <v>107</v>
      </c>
      <c r="D54" s="19" t="str">
        <f t="shared" ref="D54:D55" ca="1" si="479">OFFSET(D$5,$B54,0)</f>
        <v>SNSW</v>
      </c>
      <c r="E54" t="b">
        <v>0</v>
      </c>
      <c r="F54" t="b">
        <v>0</v>
      </c>
      <c r="G54" t="b">
        <f t="shared" ref="G54" si="480">E54</f>
        <v>0</v>
      </c>
      <c r="H54" s="26">
        <v>0</v>
      </c>
      <c r="I54" s="26">
        <v>1</v>
      </c>
      <c r="J54" s="26">
        <v>1</v>
      </c>
      <c r="K54" s="26" t="str">
        <f>""</f>
        <v/>
      </c>
      <c r="L54" s="26">
        <v>0</v>
      </c>
      <c r="M54" s="26">
        <f>d.Region</f>
        <v>2</v>
      </c>
      <c r="N54" s="26">
        <v>2</v>
      </c>
      <c r="O54" s="26">
        <v>3</v>
      </c>
      <c r="P54" s="26">
        <v>2</v>
      </c>
      <c r="Q54" s="26">
        <v>0</v>
      </c>
      <c r="R54" s="26">
        <v>0</v>
      </c>
      <c r="S54" s="26">
        <v>0</v>
      </c>
      <c r="T54" s="26">
        <v>0</v>
      </c>
      <c r="U54" s="26">
        <v>1</v>
      </c>
      <c r="V54" s="26">
        <v>1</v>
      </c>
      <c r="W54" s="26">
        <v>1</v>
      </c>
      <c r="X54" s="26">
        <v>1</v>
      </c>
      <c r="Y54" s="211"/>
      <c r="Z54" s="211"/>
      <c r="AA54" s="211"/>
      <c r="AB54" s="211"/>
      <c r="AC54" s="26">
        <v>1</v>
      </c>
      <c r="AD54" s="211"/>
      <c r="AE54" s="211"/>
      <c r="AF54" s="211"/>
      <c r="AG54" s="211"/>
      <c r="AH54" s="211"/>
      <c r="AI54" s="211"/>
      <c r="AJ54" s="211"/>
      <c r="AK54" s="211"/>
      <c r="AL54" s="136">
        <f t="shared" ref="AL54:AL55" si="481">INDEX(i.StdELMan,($M54-1)*12+($N54-1)*3+$O54,AL$16)</f>
        <v>2</v>
      </c>
      <c r="AM54" s="136">
        <f>INDEX(CHOOSE($O54,DataAutumn!i.AdultDrys,DataWinter!i.AdultDrys,DataSpring!i.AdultDrys),1,$N54)</f>
        <v>3</v>
      </c>
      <c r="AN54" s="5">
        <f t="shared" ref="AN54:AO55" si="482">INDEX(i.FlkStrctr,$N54,AN$15)</f>
        <v>2</v>
      </c>
      <c r="AO54" s="5">
        <f t="shared" si="482"/>
        <v>0</v>
      </c>
      <c r="AP54" s="5">
        <f t="shared" ref="AP54:AP55" si="483">INDEX(i.StdELMan,($M54-1)*12+($N54-1)*3+$O54,AP$15)</f>
        <v>1</v>
      </c>
      <c r="AQ54" s="211"/>
      <c r="AR54" s="211"/>
      <c r="AS54" s="356" t="str">
        <f t="shared" ref="AS54:AS55" ca="1" si="484">LEFT(OFFSET(AS54,-1,0),FIND(" ",OFFSET(AS54,-1,0)))        &amp; TEXT($H54,"00000 ")
&amp; $D54        &amp; IF($JB54=0," FWM","")&amp;IF($JB54=1," MWM","")&amp;IF($JB54=5," Mat","")&amp;IF($JC54=TRUE,"&amp;BBT","    ")
&amp;IF(NJ54, "EWEDSE"&amp;NK54,"")&amp;IF(NL54," pasture"&amp;ROUND(NM54,0),"") &amp;" Day"&amp;INDEX(i.DOY,$O54,1)
&amp; " Scan"&amp;$P54&amp;"-"&amp;$Q54&amp;$R54&amp;$S54&amp;$T54        &amp; " RR"&amp;TEXT($JV54*100,"000p;-00p;000p;@")
&amp; " GP"&amp;TEXT($NA54*100,"000p")        &amp; " WP"&amp;TEXT($MY54*100,"000p")        &amp; " MP"&amp;TEXT($MZ54*100,"000p")
&amp; " T_" &amp; IF(AND($CJ54,$CL54),"TRUE")        &amp; " (F"&amp;3+COUNTIF($CY54:$DB54,TRUE)&amp;3&amp;"N"&amp;$DD54&amp;$DE54&amp;")"</f>
        <v>Test 00000 SNSW MWM     pasture170 Day204 Scan2-0000 RR000p GP100p WP100p MP100p T_TRUE (F33N11)</v>
      </c>
      <c r="AT54" s="9" t="str">
        <f ca="1">IF(COUNTIF(AS$5:AS54,AS54)=1,"-","Dup")</f>
        <v>-</v>
      </c>
      <c r="AU54" s="9"/>
      <c r="AV54" s="19" t="str">
        <f t="shared" ref="AV54:BC55" ca="1" si="485">OFFSET(AV$5,$B54,0)</f>
        <v>-</v>
      </c>
      <c r="AW54" s="19" t="str">
        <f t="shared" ca="1" si="485"/>
        <v>-</v>
      </c>
      <c r="AX54" s="19" t="str">
        <f t="shared" ca="1" si="485"/>
        <v>-</v>
      </c>
      <c r="AY54" s="19" t="str">
        <f t="shared" ca="1" si="485"/>
        <v>-</v>
      </c>
      <c r="AZ54" s="19" t="str">
        <f t="shared" ca="1" si="485"/>
        <v>-</v>
      </c>
      <c r="BA54" s="19" t="str">
        <f t="shared" ca="1" si="485"/>
        <v>-</v>
      </c>
      <c r="BB54" s="19" t="str">
        <f t="shared" ca="1" si="485"/>
        <v>-</v>
      </c>
      <c r="BC54" s="19" t="str">
        <f t="shared" ca="1" si="485"/>
        <v>-</v>
      </c>
      <c r="BD54" s="9"/>
      <c r="BE54" s="5" t="b">
        <f t="shared" ref="BE54:BJ55" si="486">INDEX(i.model_structure,$I54,BE$15)</f>
        <v>1</v>
      </c>
      <c r="BF54" s="5" t="str">
        <f t="shared" si="486"/>
        <v>-</v>
      </c>
      <c r="BG54" s="5" t="str">
        <f t="shared" si="486"/>
        <v>-</v>
      </c>
      <c r="BH54" s="5" t="str">
        <f t="shared" si="486"/>
        <v>-</v>
      </c>
      <c r="BI54" s="5" t="b">
        <f t="shared" si="486"/>
        <v>1</v>
      </c>
      <c r="BJ54" s="136">
        <f t="shared" si="486"/>
        <v>0</v>
      </c>
      <c r="BK54" s="19" t="b">
        <f t="shared" ref="BK54:BK55" ca="1" si="487">OFFSET(BK$5,$B54,0)</f>
        <v>0</v>
      </c>
      <c r="BL54" s="9"/>
      <c r="BM54" s="5" t="str">
        <f t="shared" ref="BM54:BM55" ca="1" si="488">IF($N54&lt;&gt;4,OFFSET(BM$5,$B54,0),1)</f>
        <v>-</v>
      </c>
      <c r="BN54" s="19" t="str">
        <f t="shared" ref="BN54:BP55" ca="1" si="489">OFFSET(BN$5,$B54,0)</f>
        <v>-</v>
      </c>
      <c r="BO54" s="19" t="str">
        <f t="shared" ca="1" si="489"/>
        <v>-</v>
      </c>
      <c r="BP54" s="19" t="str">
        <f t="shared" ca="1" si="489"/>
        <v>-</v>
      </c>
      <c r="BQ54" s="5" t="str">
        <f t="shared" ref="BQ54:BQ55" ca="1" si="490">IF($N54&lt;&gt;4,OFFSET(BQ$5,$B54,0),1)</f>
        <v>-</v>
      </c>
      <c r="BR54" s="19" t="str">
        <f t="shared" ref="BR54:BR55" ca="1" si="491">OFFSET(BR$5,$B54,0)</f>
        <v>-</v>
      </c>
      <c r="BS54" s="5" t="str">
        <f t="shared" ref="BS54:BS55" ca="1" si="492">IF($N54&lt;&gt;4,OFFSET(BS$5,$B54,0),1)</f>
        <v>-</v>
      </c>
      <c r="BT54" s="19" t="str">
        <f t="shared" ref="BT54:BV55" ca="1" si="493">OFFSET(BT$5,$B54,0)</f>
        <v>-</v>
      </c>
      <c r="BU54" s="19" t="str">
        <f t="shared" ca="1" si="493"/>
        <v>-</v>
      </c>
      <c r="BV54" s="19" t="str">
        <f t="shared" ca="1" si="493"/>
        <v>-</v>
      </c>
      <c r="BW54" s="5" t="str">
        <f t="shared" ref="BW54:BW55" ca="1" si="494">IF($N54&lt;&gt;4,OFFSET(BW$5,$B54,0),1)</f>
        <v>-</v>
      </c>
      <c r="BX54" s="9"/>
      <c r="BY54" s="5" t="b">
        <f t="shared" ref="BY54:BY55" si="495">$K54&lt;0</f>
        <v>0</v>
      </c>
      <c r="BZ54" s="5" t="str">
        <f t="shared" ref="BZ54:BZ55" ca="1" si="496">IF($K54="",BZ$23,ABS($K54))</f>
        <v>-</v>
      </c>
      <c r="CA54" s="5" t="str">
        <f t="shared" ref="CA54:CH55" ca="1" si="497">IF($K54="",CA$23,ABS($K54)=CA$15)</f>
        <v>-</v>
      </c>
      <c r="CB54" s="5" t="str">
        <f t="shared" ca="1" si="497"/>
        <v>-</v>
      </c>
      <c r="CC54" s="5" t="str">
        <f t="shared" ca="1" si="497"/>
        <v>-</v>
      </c>
      <c r="CD54" s="5" t="str">
        <f t="shared" ca="1" si="497"/>
        <v>-</v>
      </c>
      <c r="CE54" s="5" t="str">
        <f t="shared" ca="1" si="497"/>
        <v>-</v>
      </c>
      <c r="CF54" s="5" t="str">
        <f t="shared" ca="1" si="497"/>
        <v>-</v>
      </c>
      <c r="CG54" s="5" t="str">
        <f t="shared" ca="1" si="497"/>
        <v>-</v>
      </c>
      <c r="CH54" s="5" t="str">
        <f t="shared" ca="1" si="497"/>
        <v>-</v>
      </c>
      <c r="CI54" s="9"/>
      <c r="CJ54" s="12" t="b">
        <v>1</v>
      </c>
      <c r="CK54" s="12" t="b">
        <v>1</v>
      </c>
      <c r="CL54" s="12" t="b">
        <v>1</v>
      </c>
      <c r="CM54" s="12">
        <f>VALUE($M54&amp;$N54&amp;$O54&amp;$X54&amp;$P54&amp;$Q54&amp;$R54&amp;$S54&amp;$T54&amp;"05")</f>
        <v>22312000005</v>
      </c>
      <c r="CN54" s="12" t="b">
        <v>0</v>
      </c>
      <c r="CO54" s="19" t="str">
        <f t="shared" ref="CO54:DQ55" ca="1" si="498">OFFSET(CO$5,$B54,0)</f>
        <v>-</v>
      </c>
      <c r="CP54" s="19" t="str">
        <f t="shared" ca="1" si="498"/>
        <v>-</v>
      </c>
      <c r="CQ54" s="19" t="str">
        <f t="shared" ca="1" si="498"/>
        <v>-</v>
      </c>
      <c r="CR54" s="433">
        <f t="shared" ref="CR54:CT55" si="499">INDEX(i.UserPeriod0,$AP54,CR$15)</f>
        <v>652</v>
      </c>
      <c r="CS54" s="433">
        <f t="shared" si="499"/>
        <v>686</v>
      </c>
      <c r="CT54" s="433">
        <f t="shared" si="499"/>
        <v>721</v>
      </c>
      <c r="CU54" s="144">
        <f t="shared" ref="CU54:CW55" si="500">7*INDEX(i.end_joining,1,CU$15+($AP54-1)*3)</f>
        <v>378</v>
      </c>
      <c r="CV54" s="144">
        <f t="shared" si="500"/>
        <v>413</v>
      </c>
      <c r="CW54" s="144">
        <f t="shared" si="500"/>
        <v>448</v>
      </c>
      <c r="CX54" s="19" t="str">
        <f t="shared" ref="CX54:DN55" ca="1" si="501">OFFSET(CX$5,$B54,0)</f>
        <v>-</v>
      </c>
      <c r="CY54" s="19" t="str">
        <f t="shared" ca="1" si="501"/>
        <v>-</v>
      </c>
      <c r="CZ54" s="19" t="str">
        <f t="shared" ca="1" si="501"/>
        <v>-</v>
      </c>
      <c r="DA54" s="19" t="str">
        <f t="shared" ca="1" si="501"/>
        <v>-</v>
      </c>
      <c r="DB54" s="19" t="str">
        <f t="shared" ca="1" si="501"/>
        <v>-</v>
      </c>
      <c r="DC54" s="19" t="str">
        <f t="shared" ca="1" si="501"/>
        <v>-</v>
      </c>
      <c r="DD54" s="19">
        <f t="shared" ca="1" si="501"/>
        <v>1</v>
      </c>
      <c r="DE54" s="19">
        <f t="shared" ca="1" si="501"/>
        <v>1</v>
      </c>
      <c r="DF54" s="19">
        <f t="shared" ca="1" si="501"/>
        <v>0</v>
      </c>
      <c r="DG54" s="19" t="str">
        <f t="shared" ca="1" si="501"/>
        <v>-</v>
      </c>
      <c r="DH54" s="19" t="str">
        <f t="shared" ca="1" si="501"/>
        <v>-</v>
      </c>
      <c r="DI54" s="19" t="str">
        <f t="shared" ca="1" si="501"/>
        <v>-</v>
      </c>
      <c r="DJ54" s="19" t="str">
        <f t="shared" ca="1" si="501"/>
        <v>-</v>
      </c>
      <c r="DK54" s="19" t="str">
        <f t="shared" ca="1" si="501"/>
        <v>-</v>
      </c>
      <c r="DL54" s="19">
        <f t="shared" ca="1" si="501"/>
        <v>0</v>
      </c>
      <c r="DM54" s="19" t="str">
        <f t="shared" ca="1" si="501"/>
        <v>-</v>
      </c>
      <c r="DN54" s="19" t="str">
        <f t="shared" ca="1" si="501"/>
        <v>-</v>
      </c>
      <c r="DO54" s="19" t="str">
        <f t="shared" ca="1" si="498"/>
        <v>-</v>
      </c>
      <c r="DP54" s="19">
        <f t="shared" ca="1" si="498"/>
        <v>0</v>
      </c>
      <c r="DQ54" s="19">
        <f t="shared" ca="1" si="498"/>
        <v>0</v>
      </c>
      <c r="DR54" s="9"/>
      <c r="DS54" s="19">
        <f t="shared" ref="DS54:EE55" ca="1" si="502">OFFSET(DS$5,$B54,0)</f>
        <v>0</v>
      </c>
      <c r="DT54" s="19">
        <f t="shared" ca="1" si="502"/>
        <v>0</v>
      </c>
      <c r="DU54" s="19">
        <f t="shared" ca="1" si="502"/>
        <v>0</v>
      </c>
      <c r="DV54" s="19">
        <f t="shared" ca="1" si="502"/>
        <v>0</v>
      </c>
      <c r="DW54" s="19">
        <f t="shared" ca="1" si="502"/>
        <v>0</v>
      </c>
      <c r="DX54" s="19">
        <f t="shared" ca="1" si="502"/>
        <v>0</v>
      </c>
      <c r="DY54" s="19">
        <f t="shared" ca="1" si="502"/>
        <v>0</v>
      </c>
      <c r="DZ54" s="19">
        <f t="shared" ca="1" si="502"/>
        <v>0</v>
      </c>
      <c r="EA54" s="19">
        <f t="shared" ca="1" si="502"/>
        <v>0</v>
      </c>
      <c r="EB54" s="19">
        <f t="shared" ca="1" si="502"/>
        <v>0</v>
      </c>
      <c r="EC54" s="19">
        <f t="shared" ca="1" si="502"/>
        <v>0</v>
      </c>
      <c r="ED54" s="19">
        <f t="shared" ca="1" si="502"/>
        <v>0</v>
      </c>
      <c r="EE54" s="19">
        <f t="shared" ca="1" si="502"/>
        <v>0</v>
      </c>
      <c r="EF54" s="433">
        <f t="shared" ref="EF54:EG55" si="503">IF(AND($O54=EF$19,$AE54&lt;&gt;0,$AP54=EF$21),INDEX(i.LTWFeedLevels,$AE54,MOD(EF$15-1,7)+1),0)</f>
        <v>0</v>
      </c>
      <c r="EG54" s="433">
        <f t="shared" si="503"/>
        <v>0</v>
      </c>
      <c r="EH54" s="116">
        <f t="shared" ref="EH54:EL55" si="504">IF(AND($M54=EH$17,$O54=EH$19,$AH54=EH$16,OR($P54=EH$20,EH$20=1),$AP54=EH$21),INDEX(i.FS_Strategy,$AI54+1,$AH54),0)</f>
        <v>0</v>
      </c>
      <c r="EI54" s="116">
        <f t="shared" ca="1" si="504"/>
        <v>0</v>
      </c>
      <c r="EJ54" s="116">
        <f t="shared" ca="1" si="504"/>
        <v>0</v>
      </c>
      <c r="EK54" s="116">
        <f t="shared" ca="1" si="504"/>
        <v>0</v>
      </c>
      <c r="EL54" s="116">
        <f t="shared" ca="1" si="504"/>
        <v>0</v>
      </c>
      <c r="EM54" s="537">
        <f t="shared" ref="EM54:EM55" ca="1" si="505">IF(AND($M54=EM$17,$O54=EM$19,$AH54=EM$16,OR($P54=EM$20,EM$20=1),$AP54=EM$21),INDEX(i.FS_Strategy,$AJ54+1,$AH54),0)</f>
        <v>0</v>
      </c>
      <c r="EN54" s="116">
        <f t="shared" ref="EN54:ER55" ca="1" si="506">IF(AND($M54=EN$17,$O54=EN$19,$AH54=EN$16,OR($P54=EN$20,EN$20=1),$AP54=EN$21),INDEX(i.FS_Strategy,$AI54+1,$AH54),0)</f>
        <v>0</v>
      </c>
      <c r="EO54" s="116">
        <f t="shared" ca="1" si="506"/>
        <v>0</v>
      </c>
      <c r="EP54" s="116">
        <f t="shared" ca="1" si="506"/>
        <v>0</v>
      </c>
      <c r="EQ54" s="116">
        <f t="shared" ca="1" si="506"/>
        <v>0</v>
      </c>
      <c r="ER54" s="116">
        <f t="shared" ca="1" si="506"/>
        <v>0</v>
      </c>
      <c r="ES54" s="537">
        <f t="shared" ref="ES54:ES55" ca="1" si="507">IF(AND($M54=ES$17,$O54=ES$19,$AH54=ES$16,OR($P54=ES$20,ES$20=1),$AP54=ES$21),INDEX(i.FS_Strategy,$AJ54+1,$AH54),0)</f>
        <v>0</v>
      </c>
      <c r="ET54" s="116">
        <f t="shared" ref="ET54:EX55" ca="1" si="508">IF(AND($M54=ET$17,$O54=ET$19,$AH54=ET$16,OR($P54=ET$20,ET$20=1),$AP54=ET$21),INDEX(i.FS_Strategy,$AI54+1,$AH54),0)</f>
        <v>0</v>
      </c>
      <c r="EU54" s="116">
        <f t="shared" ca="1" si="508"/>
        <v>0</v>
      </c>
      <c r="EV54" s="116">
        <f t="shared" ca="1" si="508"/>
        <v>0</v>
      </c>
      <c r="EW54" s="116">
        <f t="shared" ca="1" si="508"/>
        <v>0</v>
      </c>
      <c r="EX54" s="116">
        <f t="shared" ca="1" si="508"/>
        <v>0</v>
      </c>
      <c r="EY54" s="537">
        <f t="shared" ref="EY54:EY55" ca="1" si="509">IF(AND($M54=EY$17,$O54=EY$19,$AH54=EY$16,OR($P54=EY$20,EY$20=1),$AP54=EY$21),INDEX(i.FS_Strategy,$AJ54+1,$AH54),0)</f>
        <v>0</v>
      </c>
      <c r="EZ54" s="116">
        <f t="shared" ref="EZ54:FD55" ca="1" si="510">IF(AND($M54=EZ$17,$O54=EZ$19,$AH54=EZ$16,OR($P54=EZ$20,EZ$20=1),$AP54=EZ$21),INDEX(i.FS_Strategy,$AI54+1,$AH54),0)</f>
        <v>0</v>
      </c>
      <c r="FA54" s="116">
        <f t="shared" ca="1" si="510"/>
        <v>0</v>
      </c>
      <c r="FB54" s="116">
        <f t="shared" ca="1" si="510"/>
        <v>0</v>
      </c>
      <c r="FC54" s="116">
        <f t="shared" ca="1" si="510"/>
        <v>0</v>
      </c>
      <c r="FD54" s="116">
        <f t="shared" ca="1" si="510"/>
        <v>0</v>
      </c>
      <c r="FE54" s="537">
        <f t="shared" ref="FE54:FE55" ca="1" si="511">IF(AND($M54=FE$17,$O54=FE$19,$AH54=FE$16,OR($P54=FE$20,FE$20=1),$AP54=FE$21),INDEX(i.FS_Strategy,$AJ54+1,$AH54),0)</f>
        <v>0</v>
      </c>
      <c r="FF54" s="116">
        <f t="shared" ref="FF54:FJ55" ca="1" si="512">IF(AND($M54=FF$17,$O54=FF$19,$AH54=FF$16,OR($P54=FF$20,FF$20=1),$AP54=FF$21),INDEX(i.FS_Strategy,$AI54+1,$AH54),0)</f>
        <v>0</v>
      </c>
      <c r="FG54" s="116">
        <f t="shared" ca="1" si="512"/>
        <v>0</v>
      </c>
      <c r="FH54" s="116">
        <f t="shared" ca="1" si="512"/>
        <v>0</v>
      </c>
      <c r="FI54" s="116">
        <f t="shared" ca="1" si="512"/>
        <v>0</v>
      </c>
      <c r="FJ54" s="116">
        <f t="shared" ca="1" si="512"/>
        <v>0</v>
      </c>
      <c r="FK54" s="537">
        <f t="shared" ref="FK54:FK55" ca="1" si="513">IF(AND($M54=FK$17,$O54=FK$19,$AH54=FK$16,OR($P54=FK$20,FK$20=1),$AP54=FK$21),INDEX(i.FS_Strategy,$AJ54+1,$AH54),0)</f>
        <v>0</v>
      </c>
      <c r="FL54" s="116">
        <f t="shared" ref="FL54:FP55" ca="1" si="514">IF(AND($M54=FL$17,$O54=FL$19,$AH54=FL$16,OR($P54=FL$20,FL$20=1),$AP54=FL$21),INDEX(i.FS_Strategy,$AI54+1,$AH54),0)</f>
        <v>0</v>
      </c>
      <c r="FM54" s="116">
        <f t="shared" ca="1" si="514"/>
        <v>0</v>
      </c>
      <c r="FN54" s="116">
        <f t="shared" ca="1" si="514"/>
        <v>0</v>
      </c>
      <c r="FO54" s="116">
        <f t="shared" ca="1" si="514"/>
        <v>0</v>
      </c>
      <c r="FP54" s="116">
        <f t="shared" ca="1" si="514"/>
        <v>0</v>
      </c>
      <c r="FQ54" s="537">
        <f t="shared" ref="FQ54:FQ55" ca="1" si="515">IF(AND($M54=FQ$17,$O54=FQ$19,$AH54=FQ$16,OR($P54=FQ$20,FQ$20=1),$AP54=FQ$21),INDEX(i.FS_Strategy,$AJ54+1,$AH54),0)</f>
        <v>0</v>
      </c>
      <c r="FR54" s="117">
        <f t="shared" ref="FR54:FU55" ca="1" si="516">IF(AND($M54=FR$17,$O54=FR$19,$AH54=FR$16,OR($P54=FR$20,FR$20=1)),INDEX(i.FS_Strategy,$AJ54+1,$AH54),0)</f>
        <v>0</v>
      </c>
      <c r="FS54" s="117">
        <f t="shared" ca="1" si="516"/>
        <v>0</v>
      </c>
      <c r="FT54" s="117">
        <f t="shared" ca="1" si="516"/>
        <v>0</v>
      </c>
      <c r="FU54" s="117">
        <f t="shared" ca="1" si="516"/>
        <v>0</v>
      </c>
      <c r="FV54" s="556">
        <f t="shared" ref="FV54:GK55" ca="1" si="517">IF(AND($M54=FV$17,$O54=FV$19,$AH54=FV$16,OR($P54=FV$20,FV$20=1)),INDEX(i.FS_Strategy,$AK54+1,$AH54),0)</f>
        <v>0</v>
      </c>
      <c r="FW54" s="556">
        <f t="shared" ca="1" si="517"/>
        <v>0</v>
      </c>
      <c r="FX54" s="556">
        <f t="shared" ca="1" si="517"/>
        <v>0</v>
      </c>
      <c r="FY54" s="556">
        <f t="shared" ca="1" si="517"/>
        <v>0</v>
      </c>
      <c r="FZ54" s="556">
        <f t="shared" ca="1" si="517"/>
        <v>0</v>
      </c>
      <c r="GA54" s="556">
        <f t="shared" ca="1" si="517"/>
        <v>0</v>
      </c>
      <c r="GB54" s="556">
        <f t="shared" ca="1" si="517"/>
        <v>0</v>
      </c>
      <c r="GC54" s="556">
        <f t="shared" ca="1" si="517"/>
        <v>0</v>
      </c>
      <c r="GD54" s="556">
        <f t="shared" ca="1" si="517"/>
        <v>0</v>
      </c>
      <c r="GE54" s="556">
        <f t="shared" ca="1" si="517"/>
        <v>0</v>
      </c>
      <c r="GF54" s="556">
        <f t="shared" ca="1" si="517"/>
        <v>0</v>
      </c>
      <c r="GG54" s="556">
        <f t="shared" ca="1" si="517"/>
        <v>0</v>
      </c>
      <c r="GH54" s="556">
        <f t="shared" ca="1" si="517"/>
        <v>0</v>
      </c>
      <c r="GI54" s="556">
        <f t="shared" ca="1" si="517"/>
        <v>0</v>
      </c>
      <c r="GJ54" s="556">
        <f t="shared" ca="1" si="517"/>
        <v>0</v>
      </c>
      <c r="GK54" s="556">
        <f t="shared" ca="1" si="517"/>
        <v>0</v>
      </c>
      <c r="GL54" s="556">
        <f t="shared" ref="GL54:GO55" ca="1" si="518">IF(AND($M54=GL$17,$O54=GL$19,$AH54=GL$16,OR($P54=GL$20,GL$20=1)),INDEX(i.FS_Strategy,$AK54+1,$AH54),0)</f>
        <v>0</v>
      </c>
      <c r="GM54" s="556">
        <f t="shared" ca="1" si="518"/>
        <v>0</v>
      </c>
      <c r="GN54" s="556">
        <f t="shared" ca="1" si="518"/>
        <v>0</v>
      </c>
      <c r="GO54" s="556">
        <f t="shared" ca="1" si="518"/>
        <v>0</v>
      </c>
      <c r="GP54" s="19">
        <f t="shared" ref="GP54:GP55" ca="1" si="519">OFFSET(GP$5,$B54,0)</f>
        <v>0</v>
      </c>
      <c r="GQ54" s="116">
        <f t="shared" ref="GQ54:GU55" ca="1" si="520">IF(AND($M54=GQ$17,$O54=GQ$19,$AH54=GQ$16,OR($P54=GQ$20,GQ$20=1),$AP54=GQ$21),INDEX(i.FS_Strategy,$AI54+1,$AH54),0)</f>
        <v>0</v>
      </c>
      <c r="GR54" s="116">
        <f t="shared" ca="1" si="520"/>
        <v>0</v>
      </c>
      <c r="GS54" s="116">
        <f t="shared" ca="1" si="520"/>
        <v>0</v>
      </c>
      <c r="GT54" s="116">
        <f t="shared" ca="1" si="520"/>
        <v>0</v>
      </c>
      <c r="GU54" s="116">
        <f t="shared" ca="1" si="520"/>
        <v>0</v>
      </c>
      <c r="GV54" s="537">
        <f t="shared" ref="GV54:GV55" ca="1" si="521">IF(AND($M54=GV$17,$O54=GV$19,$AH54=GV$16,OR($P54=GV$20,GV$20=1),$AP54=GV$21),INDEX(i.FS_Strategy,$AJ54+1,$AH54),0)</f>
        <v>0</v>
      </c>
      <c r="GW54" s="116">
        <f t="shared" ref="GW54:HA55" ca="1" si="522">IF(AND($M54=GW$17,$O54=GW$19,$AH54=GW$16,OR($P54=GW$20,GW$20=1),$AP54=GW$21),INDEX(i.FS_Strategy,$AI54+1,$AH54),0)</f>
        <v>0</v>
      </c>
      <c r="GX54" s="116">
        <f t="shared" ca="1" si="522"/>
        <v>0</v>
      </c>
      <c r="GY54" s="116">
        <f t="shared" ca="1" si="522"/>
        <v>0</v>
      </c>
      <c r="GZ54" s="116">
        <f t="shared" ca="1" si="522"/>
        <v>0</v>
      </c>
      <c r="HA54" s="116">
        <f t="shared" ca="1" si="522"/>
        <v>0</v>
      </c>
      <c r="HB54" s="537">
        <f t="shared" ref="HB54:HB55" ca="1" si="523">IF(AND($M54=HB$17,$O54=HB$19,$AH54=HB$16,OR($P54=HB$20,HB$20=1),$AP54=HB$21),INDEX(i.FS_Strategy,$AJ54+1,$AH54),0)</f>
        <v>0</v>
      </c>
      <c r="HC54" s="116">
        <f t="shared" ref="HC54:HG55" ca="1" si="524">IF(AND($M54=HC$17,$O54=HC$19,$AH54=HC$16,OR($P54=HC$20,HC$20=1),$AP54=HC$21),INDEX(i.FS_Strategy,$AI54+1,$AH54),0)</f>
        <v>0</v>
      </c>
      <c r="HD54" s="116">
        <f t="shared" ca="1" si="524"/>
        <v>0</v>
      </c>
      <c r="HE54" s="116">
        <f t="shared" ca="1" si="524"/>
        <v>0</v>
      </c>
      <c r="HF54" s="116">
        <f t="shared" ca="1" si="524"/>
        <v>0</v>
      </c>
      <c r="HG54" s="116">
        <f t="shared" ca="1" si="524"/>
        <v>0</v>
      </c>
      <c r="HH54" s="537">
        <f t="shared" ref="HH54:HH55" ca="1" si="525">IF(AND($M54=HH$17,$O54=HH$19,$AH54=HH$16,OR($P54=HH$20,HH$20=1),$AP54=HH$21),INDEX(i.FS_Strategy,$AJ54+1,$AH54),0)</f>
        <v>0</v>
      </c>
      <c r="HI54" s="116">
        <f t="shared" ref="HI54:HM55" ca="1" si="526">IF(AND($M54=HI$17,$O54=HI$19,$AH54=HI$16,OR($P54=HI$20,HI$20=1),$AP54=HI$21),INDEX(i.FS_Strategy,$AI54+1,$AH54),0)</f>
        <v>0</v>
      </c>
      <c r="HJ54" s="116">
        <f t="shared" ca="1" si="526"/>
        <v>0</v>
      </c>
      <c r="HK54" s="116">
        <f t="shared" ca="1" si="526"/>
        <v>0</v>
      </c>
      <c r="HL54" s="116">
        <f t="shared" ca="1" si="526"/>
        <v>0</v>
      </c>
      <c r="HM54" s="116">
        <f t="shared" ca="1" si="526"/>
        <v>0</v>
      </c>
      <c r="HN54" s="537">
        <f t="shared" ref="HN54:HN55" ca="1" si="527">IF(AND($M54=HN$17,$O54=HN$19,$AH54=HN$16,OR($P54=HN$20,HN$20=1),$AP54=HN$21),INDEX(i.FS_Strategy,$AJ54+1,$AH54),0)</f>
        <v>0</v>
      </c>
      <c r="HO54" s="116">
        <f t="shared" ref="HO54:HS55" ca="1" si="528">IF(AND($M54=HO$17,$O54=HO$19,$AH54=HO$16,OR($P54=HO$20,HO$20=1),$AP54=HO$21),INDEX(i.FS_Strategy,$AI54+1,$AH54),0)</f>
        <v>0</v>
      </c>
      <c r="HP54" s="116">
        <f t="shared" ca="1" si="528"/>
        <v>0</v>
      </c>
      <c r="HQ54" s="116">
        <f t="shared" ca="1" si="528"/>
        <v>0</v>
      </c>
      <c r="HR54" s="116">
        <f t="shared" ca="1" si="528"/>
        <v>0</v>
      </c>
      <c r="HS54" s="116">
        <f t="shared" ca="1" si="528"/>
        <v>0</v>
      </c>
      <c r="HT54" s="537">
        <f t="shared" ref="HT54:HT55" ca="1" si="529">IF(AND($M54=HT$17,$O54=HT$19,$AH54=HT$16,OR($P54=HT$20,HT$20=1),$AP54=HT$21),INDEX(i.FS_Strategy,$AJ54+1,$AH54),0)</f>
        <v>0</v>
      </c>
      <c r="HU54" s="116">
        <f t="shared" ref="HU54:HY55" ca="1" si="530">IF(AND($M54=HU$17,$O54=HU$19,$AH54=HU$16,OR($P54=HU$20,HU$20=1),$AP54=HU$21),INDEX(i.FS_Strategy,$AI54+1,$AH54),0)</f>
        <v>0</v>
      </c>
      <c r="HV54" s="116">
        <f t="shared" ca="1" si="530"/>
        <v>0</v>
      </c>
      <c r="HW54" s="116">
        <f t="shared" ca="1" si="530"/>
        <v>0</v>
      </c>
      <c r="HX54" s="116">
        <f t="shared" ca="1" si="530"/>
        <v>0</v>
      </c>
      <c r="HY54" s="116">
        <f t="shared" ca="1" si="530"/>
        <v>0</v>
      </c>
      <c r="HZ54" s="537">
        <f t="shared" ref="HZ54:HZ55" ca="1" si="531">IF(AND($M54=HZ$17,$O54=HZ$19,$AH54=HZ$16,OR($P54=HZ$20,HZ$20=1),$AP54=HZ$21),INDEX(i.FS_Strategy,$AJ54+1,$AH54),0)</f>
        <v>0</v>
      </c>
      <c r="IA54" s="117">
        <f t="shared" ref="IA54:ID55" ca="1" si="532">IF(AND($M54=IA$17,$O54=IA$19,$AH54=IA$16,OR($P54=IA$20,IA$20=1)),INDEX(i.FS_Strategy,$AJ54+1,$AH54),0)</f>
        <v>0</v>
      </c>
      <c r="IB54" s="117">
        <f t="shared" ca="1" si="532"/>
        <v>0</v>
      </c>
      <c r="IC54" s="117">
        <f t="shared" ca="1" si="532"/>
        <v>0</v>
      </c>
      <c r="ID54" s="117">
        <f t="shared" ca="1" si="532"/>
        <v>0</v>
      </c>
      <c r="IE54" s="556">
        <f t="shared" ref="IE54:IT55" ca="1" si="533">IF(AND($M54=IE$17,$O54=IE$19,$AH54=IE$16,OR($P54=IE$20,IE$20=1)),INDEX(i.FS_Strategy,$AK54+1,$AH54),0)</f>
        <v>0</v>
      </c>
      <c r="IF54" s="556">
        <f t="shared" ca="1" si="533"/>
        <v>0</v>
      </c>
      <c r="IG54" s="556">
        <f t="shared" ca="1" si="533"/>
        <v>0</v>
      </c>
      <c r="IH54" s="556">
        <f t="shared" ca="1" si="533"/>
        <v>0</v>
      </c>
      <c r="II54" s="556">
        <f t="shared" ca="1" si="533"/>
        <v>0</v>
      </c>
      <c r="IJ54" s="556">
        <f t="shared" ca="1" si="533"/>
        <v>0</v>
      </c>
      <c r="IK54" s="556">
        <f t="shared" ca="1" si="533"/>
        <v>0</v>
      </c>
      <c r="IL54" s="556">
        <f t="shared" ca="1" si="533"/>
        <v>0</v>
      </c>
      <c r="IM54" s="556">
        <f t="shared" ca="1" si="533"/>
        <v>0</v>
      </c>
      <c r="IN54" s="556">
        <f t="shared" ca="1" si="533"/>
        <v>0</v>
      </c>
      <c r="IO54" s="556">
        <f t="shared" ca="1" si="533"/>
        <v>0</v>
      </c>
      <c r="IP54" s="556">
        <f t="shared" ca="1" si="533"/>
        <v>0</v>
      </c>
      <c r="IQ54" s="556">
        <f t="shared" ca="1" si="533"/>
        <v>0</v>
      </c>
      <c r="IR54" s="556">
        <f t="shared" ca="1" si="533"/>
        <v>0</v>
      </c>
      <c r="IS54" s="556">
        <f t="shared" ca="1" si="533"/>
        <v>0</v>
      </c>
      <c r="IT54" s="556">
        <f t="shared" ca="1" si="533"/>
        <v>0</v>
      </c>
      <c r="IU54" s="556">
        <f t="shared" ref="IU54:IX55" ca="1" si="534">IF(AND($M54=IU$17,$O54=IU$19,$AH54=IU$16,OR($P54=IU$20,IU$20=1)),INDEX(i.FS_Strategy,$AK54+1,$AH54),0)</f>
        <v>0</v>
      </c>
      <c r="IV54" s="556">
        <f t="shared" ca="1" si="534"/>
        <v>0</v>
      </c>
      <c r="IW54" s="556">
        <f t="shared" ca="1" si="534"/>
        <v>0</v>
      </c>
      <c r="IX54" s="556">
        <f t="shared" ca="1" si="534"/>
        <v>0</v>
      </c>
      <c r="IY54" s="19">
        <f t="shared" ref="IY54:IY55" ca="1" si="535">OFFSET(IY$5,$B54,0)</f>
        <v>0</v>
      </c>
      <c r="IZ54" s="5">
        <f t="shared" ref="IZ54:IZ55" si="536">INDEX(i.TOL,$O54,IZ$15)</f>
        <v>67</v>
      </c>
      <c r="JA54" s="9"/>
      <c r="JB54" s="5">
        <f t="shared" ref="JB54:JC55" si="537">INDEX(i.FlkStrctr,$N54,JB$15)</f>
        <v>1</v>
      </c>
      <c r="JC54" s="5" t="b">
        <f t="shared" si="537"/>
        <v>0</v>
      </c>
      <c r="JD54" s="19">
        <f t="shared" ref="JD54:KP55" ca="1" si="538">OFFSET(JD$5,$B54,0)</f>
        <v>0</v>
      </c>
      <c r="JE54" s="5">
        <f t="shared" ref="JE54:JE55" si="539">INDEX(i.RR_scenario,$U54,$N54)</f>
        <v>0</v>
      </c>
      <c r="JF54" s="5">
        <f t="shared" ref="JF54:JF55" si="540">INDEX(i.dryman,($AM54-1)*4+$AL54,JF$15)</f>
        <v>1.2500000000000001E-2</v>
      </c>
      <c r="JG54" s="5">
        <f t="shared" ref="JG54:JG55" si="541">INDEX(i.Triplets_mortality,$AB54+1,JG$15)</f>
        <v>0</v>
      </c>
      <c r="JH54" s="19">
        <f t="shared" ca="1" si="538"/>
        <v>0</v>
      </c>
      <c r="JI54" s="5">
        <f t="shared" ref="JI54:JI55" si="542">INDEX(i.FlkStrctr,$N54,JI$15)</f>
        <v>60</v>
      </c>
      <c r="JJ54" s="5">
        <f t="shared" ref="JJ54:JJ55" si="543">INDEX(i.Triplet_pi_yatf,$AD54+1,JJ$15)</f>
        <v>1</v>
      </c>
      <c r="JK54" s="19">
        <f t="shared" ca="1" si="538"/>
        <v>0</v>
      </c>
      <c r="JL54" s="19">
        <f t="shared" ca="1" si="538"/>
        <v>0</v>
      </c>
      <c r="JM54" s="19">
        <f t="shared" ca="1" si="538"/>
        <v>0</v>
      </c>
      <c r="JN54" s="19">
        <f t="shared" ca="1" si="538"/>
        <v>0</v>
      </c>
      <c r="JO54" s="19">
        <f t="shared" ca="1" si="538"/>
        <v>0</v>
      </c>
      <c r="JP54" s="19">
        <f t="shared" ca="1" si="538"/>
        <v>0</v>
      </c>
      <c r="JQ54" s="19">
        <f t="shared" ca="1" si="538"/>
        <v>0</v>
      </c>
      <c r="JR54" s="19">
        <f t="shared" ca="1" si="538"/>
        <v>0</v>
      </c>
      <c r="JS54" s="19">
        <f t="shared" ca="1" si="538"/>
        <v>0</v>
      </c>
      <c r="JT54" s="19">
        <f t="shared" ca="1" si="538"/>
        <v>0</v>
      </c>
      <c r="JU54" s="19">
        <f t="shared" ca="1" si="538"/>
        <v>0</v>
      </c>
      <c r="JV54" s="19">
        <f t="shared" ca="1" si="538"/>
        <v>0</v>
      </c>
      <c r="JW54" s="19">
        <f t="shared" ca="1" si="538"/>
        <v>0</v>
      </c>
      <c r="JX54" s="19">
        <f t="shared" ca="1" si="538"/>
        <v>0</v>
      </c>
      <c r="JY54" s="19">
        <f t="shared" ca="1" si="538"/>
        <v>0</v>
      </c>
      <c r="JZ54" s="19">
        <f t="shared" ca="1" si="538"/>
        <v>0</v>
      </c>
      <c r="KA54" s="19">
        <f t="shared" ca="1" si="538"/>
        <v>0</v>
      </c>
      <c r="KB54" s="19">
        <f t="shared" ca="1" si="538"/>
        <v>0</v>
      </c>
      <c r="KC54" s="19">
        <f t="shared" ca="1" si="538"/>
        <v>0</v>
      </c>
      <c r="KD54" s="19">
        <f t="shared" ca="1" si="538"/>
        <v>0</v>
      </c>
      <c r="KE54" s="19">
        <f t="shared" ca="1" si="538"/>
        <v>0</v>
      </c>
      <c r="KF54" s="5">
        <f t="shared" ref="KF54:KI55" si="544">INDEX(i.dryman,($AM54-1)*4+$AL54,KF$16)</f>
        <v>0</v>
      </c>
      <c r="KG54" s="5">
        <f t="shared" si="544"/>
        <v>6.25E-2</v>
      </c>
      <c r="KH54" s="5">
        <f t="shared" si="544"/>
        <v>6.25E-2</v>
      </c>
      <c r="KI54" s="5">
        <f t="shared" si="544"/>
        <v>6.25E-2</v>
      </c>
      <c r="KJ54" s="19">
        <f t="shared" ca="1" si="538"/>
        <v>0</v>
      </c>
      <c r="KK54" s="19">
        <f t="shared" ca="1" si="538"/>
        <v>0</v>
      </c>
      <c r="KL54" s="19">
        <f t="shared" ca="1" si="538"/>
        <v>0</v>
      </c>
      <c r="KM54" s="19">
        <f t="shared" ca="1" si="538"/>
        <v>0</v>
      </c>
      <c r="KN54" s="19">
        <f t="shared" ca="1" si="538"/>
        <v>1</v>
      </c>
      <c r="KO54" s="19">
        <f t="shared" ca="1" si="538"/>
        <v>0</v>
      </c>
      <c r="KP54" s="19">
        <f t="shared" ca="1" si="538"/>
        <v>1</v>
      </c>
      <c r="KQ54" s="9"/>
      <c r="KR54" s="5" t="b">
        <f t="shared" ref="KR54:KR55" ca="1" si="545">IF($L54&lt;&gt;0,INDEX(i.cropgraze_inc,$L54,KR$15),OFFSET(KR$5,$B54,0))</f>
        <v>1</v>
      </c>
      <c r="KS54" s="5" t="b">
        <f t="shared" ref="KS54:KU55" si="546">($O54=KS$19)</f>
        <v>0</v>
      </c>
      <c r="KT54" s="5" t="b">
        <f t="shared" si="546"/>
        <v>0</v>
      </c>
      <c r="KU54" s="5" t="b">
        <f t="shared" si="546"/>
        <v>1</v>
      </c>
      <c r="KV54" s="136">
        <f t="shared" ref="KV54:KW55" si="547">$P54</f>
        <v>2</v>
      </c>
      <c r="KW54" s="136">
        <f t="shared" si="547"/>
        <v>2</v>
      </c>
      <c r="KX54" s="5" t="b">
        <f t="shared" ref="KX54:LA55" si="548">INDEX(i.dryman,($AM54-1)*4+$AL54,KX$15)</f>
        <v>0</v>
      </c>
      <c r="KY54" s="5" t="b">
        <f t="shared" si="548"/>
        <v>1</v>
      </c>
      <c r="KZ54" s="5" t="b">
        <f t="shared" si="548"/>
        <v>1</v>
      </c>
      <c r="LA54" s="5" t="b">
        <f t="shared" si="548"/>
        <v>0</v>
      </c>
      <c r="LB54" s="5">
        <f t="shared" ref="LB54:LC55" si="549">INDEX(i.dryman,($AM54-1)*4+$AL54,LB$15+$N54-1)</f>
        <v>1</v>
      </c>
      <c r="LC54" s="5">
        <f t="shared" si="549"/>
        <v>0</v>
      </c>
      <c r="LD54" s="5" t="b">
        <f t="shared" ref="LD54:LD55" si="550">AND(INDEX(i.dryman,($AM54-1)*4+$AL54,LD$15),($KW54&gt;0))</f>
        <v>0</v>
      </c>
      <c r="LE54" s="5" t="str" cm="1">
        <f t="array" aca="1" ref="LE54" ca="1">IF(OR(LF54:LM54&lt;&gt;"-"),TRUE,"-")</f>
        <v>-</v>
      </c>
      <c r="LF54" s="19" t="str">
        <f t="shared" ref="LF54:LN55" ca="1" si="551">OFFSET(LF$5,$B54,0)</f>
        <v>-</v>
      </c>
      <c r="LG54" s="19" t="str">
        <f t="shared" ca="1" si="551"/>
        <v>-</v>
      </c>
      <c r="LH54" s="19" t="str">
        <f t="shared" ca="1" si="551"/>
        <v>-</v>
      </c>
      <c r="LI54" s="19" t="str">
        <f t="shared" ca="1" si="551"/>
        <v>-</v>
      </c>
      <c r="LJ54" s="19" t="str">
        <f t="shared" ca="1" si="551"/>
        <v>-</v>
      </c>
      <c r="LK54" s="19" t="str">
        <f t="shared" ca="1" si="551"/>
        <v>-</v>
      </c>
      <c r="LL54" s="19" t="str">
        <f t="shared" ca="1" si="551"/>
        <v>-</v>
      </c>
      <c r="LM54" s="19" t="str">
        <f t="shared" ca="1" si="551"/>
        <v>-</v>
      </c>
      <c r="LN54" s="466" t="str">
        <f t="shared" ca="1" si="551"/>
        <v>-</v>
      </c>
      <c r="LO54" s="5" t="b">
        <f t="array" aca="1" ref="LO54" ca="1">IF(OR(LP54:LV54&lt;&gt;"-"),TRUE,"-")</f>
        <v>1</v>
      </c>
      <c r="LP54" s="19">
        <f t="shared" ref="LP54:LW55" ca="1" si="552">OFFSET(LP$5,$B54,0)</f>
        <v>0</v>
      </c>
      <c r="LQ54" s="19" t="str">
        <f t="shared" ca="1" si="552"/>
        <v>-</v>
      </c>
      <c r="LR54" s="19">
        <f t="shared" ca="1" si="552"/>
        <v>999999</v>
      </c>
      <c r="LS54" s="19">
        <f t="shared" ca="1" si="552"/>
        <v>999999</v>
      </c>
      <c r="LT54" s="19">
        <f t="shared" ca="1" si="552"/>
        <v>999999</v>
      </c>
      <c r="LU54" s="19">
        <f t="shared" ca="1" si="552"/>
        <v>999999</v>
      </c>
      <c r="LV54" s="19">
        <f t="shared" ca="1" si="552"/>
        <v>999999</v>
      </c>
      <c r="LW54" s="19" t="str">
        <f t="shared" ca="1" si="552"/>
        <v>-</v>
      </c>
      <c r="LX54" s="19" t="str">
        <f ca="1">OFFSET(LX$5,$B54,0)</f>
        <v>-</v>
      </c>
      <c r="LY54" s="19" t="str">
        <f ca="1">OFFSET(LY$5,$B54,0)</f>
        <v>-</v>
      </c>
      <c r="LZ54" s="19" t="b">
        <f t="shared" ref="LZ54:MA55" ca="1" si="553">OFFSET(LZ$5,$B54,0)</f>
        <v>1</v>
      </c>
      <c r="MA54" s="19">
        <f t="shared" ca="1" si="553"/>
        <v>0</v>
      </c>
      <c r="MB54" s="5" t="str">
        <f t="shared" ref="MB54:ME55" si="554">INDEX(i.FlkStrctr,$N54,MB$15)</f>
        <v>-</v>
      </c>
      <c r="MC54" s="5" t="str">
        <f t="shared" si="554"/>
        <v>-</v>
      </c>
      <c r="MD54" s="5" t="str">
        <f t="shared" si="554"/>
        <v>-</v>
      </c>
      <c r="ME54" s="5" t="str">
        <f t="shared" si="554"/>
        <v>-</v>
      </c>
      <c r="MF54" s="19" t="str">
        <f t="shared" ref="MF54:MU55" ca="1" si="555">OFFSET(MF$5,$B54,0)</f>
        <v>-</v>
      </c>
      <c r="MG54" s="19" t="str">
        <f t="shared" ca="1" si="555"/>
        <v>-</v>
      </c>
      <c r="MH54" s="19" t="str">
        <f t="shared" ca="1" si="555"/>
        <v>-</v>
      </c>
      <c r="MI54" s="19" t="str">
        <f t="shared" ca="1" si="555"/>
        <v>-</v>
      </c>
      <c r="MJ54" s="19">
        <f t="shared" ca="1" si="555"/>
        <v>0.5</v>
      </c>
      <c r="MK54" s="19">
        <f t="shared" ca="1" si="555"/>
        <v>0.5</v>
      </c>
      <c r="ML54" s="19" t="str">
        <f t="shared" ca="1" si="555"/>
        <v>-</v>
      </c>
      <c r="MM54" s="5">
        <f t="shared" ref="MM54:MR55" si="556">INDEX(i.FlkStrctr,$N54,MM$15)</f>
        <v>0</v>
      </c>
      <c r="MN54" s="5">
        <f t="shared" si="556"/>
        <v>500</v>
      </c>
      <c r="MO54" s="5">
        <f t="shared" si="556"/>
        <v>500</v>
      </c>
      <c r="MP54" s="5">
        <f t="shared" si="556"/>
        <v>575</v>
      </c>
      <c r="MQ54" s="5">
        <f t="shared" si="556"/>
        <v>240</v>
      </c>
      <c r="MR54" s="5">
        <f t="shared" si="556"/>
        <v>364</v>
      </c>
      <c r="MS54" s="5">
        <f t="shared" ref="MS54:MS55" si="557">INDEX(i.conservation,$AC54+1,$O54)</f>
        <v>0.5</v>
      </c>
      <c r="MT54" s="9"/>
      <c r="MU54" s="19">
        <f t="shared" ca="1" si="555"/>
        <v>70</v>
      </c>
      <c r="MV54" s="19">
        <f t="shared" ref="MV54:VC55" ca="1" si="558">OFFSET(MV$5,$B54,0)</f>
        <v>50</v>
      </c>
      <c r="MW54" s="19">
        <f t="shared" ca="1" si="558"/>
        <v>75</v>
      </c>
      <c r="MX54" s="19">
        <f t="shared" ca="1" si="558"/>
        <v>50</v>
      </c>
      <c r="MY54" s="5">
        <f t="shared" ref="MY54:MY55" si="559">INDEX(i.WoolPrices,$W54,MY$15)</f>
        <v>1</v>
      </c>
      <c r="MZ54" s="5">
        <f t="shared" ref="MZ54:MZ55" si="560">INDEX(i.MeatPrices,$X54,MZ$15)</f>
        <v>1</v>
      </c>
      <c r="NA54" s="5">
        <f t="shared" ref="NA54:NA55" si="561">INDEX(i.GrainPrices,$V54,NA$15)</f>
        <v>1</v>
      </c>
      <c r="NB54" s="9"/>
      <c r="NC54" s="19" t="b">
        <f t="shared" ref="NC54:NN55" ca="1" si="562">OFFSET(NC$5,$B54,0)</f>
        <v>0</v>
      </c>
      <c r="ND54" s="19" t="b">
        <f t="shared" ca="1" si="562"/>
        <v>0</v>
      </c>
      <c r="NE54" s="19">
        <f t="shared" ca="1" si="562"/>
        <v>2</v>
      </c>
      <c r="NF54" s="19">
        <f t="shared" ca="1" si="562"/>
        <v>1</v>
      </c>
      <c r="NG54" s="19">
        <f t="shared" ca="1" si="562"/>
        <v>2</v>
      </c>
      <c r="NH54" s="19">
        <f t="shared" ca="1" si="562"/>
        <v>0</v>
      </c>
      <c r="NI54" s="19" t="str">
        <f t="shared" ca="1" si="562"/>
        <v>-</v>
      </c>
      <c r="NJ54" s="466" t="b">
        <v>0</v>
      </c>
      <c r="NK54" s="312">
        <v>11.8</v>
      </c>
      <c r="NL54" s="19" t="b">
        <f t="shared" ca="1" si="562"/>
        <v>1</v>
      </c>
      <c r="NM54" s="19">
        <v>170</v>
      </c>
      <c r="NN54" s="19" t="str">
        <f t="shared" ca="1" si="562"/>
        <v>-</v>
      </c>
      <c r="NO54" s="19">
        <f t="shared" ca="1" si="558"/>
        <v>1</v>
      </c>
      <c r="NP54" s="19">
        <f t="shared" ca="1" si="558"/>
        <v>1</v>
      </c>
      <c r="NQ54" s="19">
        <f t="shared" ca="1" si="558"/>
        <v>1</v>
      </c>
      <c r="NR54" s="19">
        <f t="shared" ca="1" si="558"/>
        <v>1</v>
      </c>
      <c r="NS54" s="19">
        <f t="shared" ca="1" si="558"/>
        <v>1</v>
      </c>
      <c r="NT54" s="19">
        <f t="shared" ca="1" si="558"/>
        <v>1</v>
      </c>
      <c r="NU54" s="19">
        <f t="shared" ca="1" si="558"/>
        <v>1</v>
      </c>
      <c r="NV54" s="19">
        <f t="shared" ca="1" si="558"/>
        <v>1</v>
      </c>
      <c r="NW54" s="19">
        <f t="shared" ca="1" si="558"/>
        <v>1</v>
      </c>
      <c r="NX54" s="9"/>
      <c r="NY54" s="539" t="str">
        <f t="shared" ref="NY54:ON55" si="563">IF(AND($O54=NY$19, $AP54=NY$21),TRUE,"-")</f>
        <v>-</v>
      </c>
      <c r="NZ54" s="539" t="str">
        <f t="shared" si="563"/>
        <v>-</v>
      </c>
      <c r="OA54" s="539" t="str">
        <f t="shared" si="563"/>
        <v>-</v>
      </c>
      <c r="OB54" s="539" t="str">
        <f t="shared" si="563"/>
        <v>-</v>
      </c>
      <c r="OC54" s="539" t="str">
        <f t="shared" si="563"/>
        <v>-</v>
      </c>
      <c r="OD54" s="539" t="str">
        <f t="shared" si="563"/>
        <v>-</v>
      </c>
      <c r="OE54" s="539" t="str">
        <f t="shared" ca="1" si="563"/>
        <v>-</v>
      </c>
      <c r="OF54" s="539" t="str">
        <f t="shared" ca="1" si="563"/>
        <v>-</v>
      </c>
      <c r="OG54" s="539" t="str">
        <f t="shared" ca="1" si="563"/>
        <v>-</v>
      </c>
      <c r="OH54" s="539" t="str">
        <f t="shared" ca="1" si="563"/>
        <v>-</v>
      </c>
      <c r="OI54" s="539" t="str">
        <f t="shared" ca="1" si="563"/>
        <v>-</v>
      </c>
      <c r="OJ54" s="539" t="str">
        <f t="shared" ca="1" si="563"/>
        <v>-</v>
      </c>
      <c r="OK54" s="539" t="str">
        <f t="shared" ca="1" si="563"/>
        <v>-</v>
      </c>
      <c r="OL54" s="539" t="str">
        <f t="shared" ca="1" si="563"/>
        <v>-</v>
      </c>
      <c r="OM54" s="539" t="str">
        <f t="shared" ca="1" si="563"/>
        <v>-</v>
      </c>
      <c r="ON54" s="539" t="str">
        <f t="shared" ca="1" si="563"/>
        <v>-</v>
      </c>
      <c r="OO54" s="539" t="str">
        <f t="shared" ref="OO54:PD55" ca="1" si="564">IF(AND($O54=OO$19, $AP54=OO$21),TRUE,"-")</f>
        <v>-</v>
      </c>
      <c r="OP54" s="539" t="str">
        <f t="shared" ca="1" si="564"/>
        <v>-</v>
      </c>
      <c r="OQ54" s="539" t="str">
        <f t="shared" ca="1" si="564"/>
        <v>-</v>
      </c>
      <c r="OR54" s="539" t="str">
        <f t="shared" ca="1" si="564"/>
        <v>-</v>
      </c>
      <c r="OS54" s="539" t="str">
        <f t="shared" ca="1" si="564"/>
        <v>-</v>
      </c>
      <c r="OT54" s="539" t="str">
        <f t="shared" ca="1" si="564"/>
        <v>-</v>
      </c>
      <c r="OU54" s="539" t="str">
        <f t="shared" ca="1" si="564"/>
        <v>-</v>
      </c>
      <c r="OV54" s="539" t="str">
        <f t="shared" ca="1" si="564"/>
        <v>-</v>
      </c>
      <c r="OW54" s="539" t="str">
        <f t="shared" ca="1" si="564"/>
        <v>-</v>
      </c>
      <c r="OX54" s="539" t="str">
        <f t="shared" ca="1" si="564"/>
        <v>-</v>
      </c>
      <c r="OY54" s="539" t="str">
        <f t="shared" ca="1" si="564"/>
        <v>-</v>
      </c>
      <c r="OZ54" s="539" t="str">
        <f t="shared" ca="1" si="564"/>
        <v>-</v>
      </c>
      <c r="PA54" s="539" t="str">
        <f t="shared" ca="1" si="564"/>
        <v>-</v>
      </c>
      <c r="PB54" s="539" t="str">
        <f t="shared" ca="1" si="564"/>
        <v>-</v>
      </c>
      <c r="PC54" s="539" t="str">
        <f t="shared" ca="1" si="564"/>
        <v>-</v>
      </c>
      <c r="PD54" s="539" t="str">
        <f t="shared" ca="1" si="564"/>
        <v>-</v>
      </c>
      <c r="PE54" s="539" t="str">
        <f t="shared" ref="PE54:PH55" ca="1" si="565">IF(AND($O54=PE$19, $AP54=PE$21),TRUE,"-")</f>
        <v>-</v>
      </c>
      <c r="PF54" s="539" t="str">
        <f t="shared" ca="1" si="565"/>
        <v>-</v>
      </c>
      <c r="PG54" s="539" t="str">
        <f t="shared" ca="1" si="565"/>
        <v>-</v>
      </c>
      <c r="PH54" s="539" t="str">
        <f t="shared" ca="1" si="565"/>
        <v>-</v>
      </c>
      <c r="PI54" s="549" t="str">
        <f t="shared" ref="PI54:PX55" si="566">IF($O54=PI$19,TRUE,"-")</f>
        <v>-</v>
      </c>
      <c r="PJ54" s="549" t="str">
        <f t="shared" si="566"/>
        <v>-</v>
      </c>
      <c r="PK54" s="549" t="str">
        <f t="shared" si="566"/>
        <v>-</v>
      </c>
      <c r="PL54" s="549" t="str">
        <f t="shared" si="566"/>
        <v>-</v>
      </c>
      <c r="PM54" s="549" t="str">
        <f t="shared" si="566"/>
        <v>-</v>
      </c>
      <c r="PN54" s="549" t="str">
        <f t="shared" si="566"/>
        <v>-</v>
      </c>
      <c r="PO54" s="549" t="str">
        <f t="shared" si="566"/>
        <v>-</v>
      </c>
      <c r="PP54" s="549" t="str">
        <f t="shared" si="566"/>
        <v>-</v>
      </c>
      <c r="PQ54" s="549" t="str">
        <f t="shared" si="566"/>
        <v>-</v>
      </c>
      <c r="PR54" s="549" t="str">
        <f t="shared" si="566"/>
        <v>-</v>
      </c>
      <c r="PS54" s="549" t="str">
        <f t="shared" si="566"/>
        <v>-</v>
      </c>
      <c r="PT54" s="549" t="str">
        <f t="shared" si="566"/>
        <v>-</v>
      </c>
      <c r="PU54" s="549" t="str">
        <f t="shared" si="566"/>
        <v>-</v>
      </c>
      <c r="PV54" s="549" t="str">
        <f t="shared" si="566"/>
        <v>-</v>
      </c>
      <c r="PW54" s="549" t="str">
        <f t="shared" si="566"/>
        <v>-</v>
      </c>
      <c r="PX54" s="549" t="str">
        <f t="shared" si="566"/>
        <v>-</v>
      </c>
      <c r="PY54" s="549" t="str">
        <f t="shared" ref="PY54:QH55" si="567">IF($O54=PY$19,TRUE,"-")</f>
        <v>-</v>
      </c>
      <c r="PZ54" s="549" t="str">
        <f t="shared" si="567"/>
        <v>-</v>
      </c>
      <c r="QA54" s="549" t="str">
        <f t="shared" si="567"/>
        <v>-</v>
      </c>
      <c r="QB54" s="549" t="str">
        <f t="shared" si="567"/>
        <v>-</v>
      </c>
      <c r="QC54" s="549" t="str">
        <f t="shared" si="567"/>
        <v>-</v>
      </c>
      <c r="QD54" s="549" t="str">
        <f t="shared" si="567"/>
        <v>-</v>
      </c>
      <c r="QE54" s="549" t="str">
        <f t="shared" si="567"/>
        <v>-</v>
      </c>
      <c r="QF54" s="549" t="str">
        <f t="shared" si="567"/>
        <v>-</v>
      </c>
      <c r="QG54" s="549" t="str">
        <f t="shared" si="567"/>
        <v>-</v>
      </c>
      <c r="QH54" s="549" t="str">
        <f t="shared" si="567"/>
        <v>-</v>
      </c>
      <c r="QI54" s="539" t="str">
        <f t="shared" ref="QI54:QX55" si="568">IF(AND($O54=QI$19, $AP54=QI$21),TRUE,"-")</f>
        <v>-</v>
      </c>
      <c r="QJ54" s="539" t="str">
        <f t="shared" si="568"/>
        <v>-</v>
      </c>
      <c r="QK54" s="539" t="str">
        <f t="shared" si="568"/>
        <v>-</v>
      </c>
      <c r="QL54" s="539" t="str">
        <f t="shared" si="568"/>
        <v>-</v>
      </c>
      <c r="QM54" s="539" t="str">
        <f t="shared" si="568"/>
        <v>-</v>
      </c>
      <c r="QN54" s="539" t="str">
        <f t="shared" si="568"/>
        <v>-</v>
      </c>
      <c r="QO54" s="539" t="str">
        <f t="shared" ca="1" si="568"/>
        <v>-</v>
      </c>
      <c r="QP54" s="539" t="str">
        <f t="shared" ca="1" si="568"/>
        <v>-</v>
      </c>
      <c r="QQ54" s="539" t="str">
        <f t="shared" ca="1" si="568"/>
        <v>-</v>
      </c>
      <c r="QR54" s="539" t="str">
        <f t="shared" ca="1" si="568"/>
        <v>-</v>
      </c>
      <c r="QS54" s="539" t="str">
        <f t="shared" ca="1" si="568"/>
        <v>-</v>
      </c>
      <c r="QT54" s="539" t="str">
        <f t="shared" ca="1" si="568"/>
        <v>-</v>
      </c>
      <c r="QU54" s="539" t="str">
        <f t="shared" ca="1" si="568"/>
        <v>-</v>
      </c>
      <c r="QV54" s="539" t="str">
        <f t="shared" ca="1" si="568"/>
        <v>-</v>
      </c>
      <c r="QW54" s="539" t="str">
        <f t="shared" ca="1" si="568"/>
        <v>-</v>
      </c>
      <c r="QX54" s="539" t="str">
        <f t="shared" ca="1" si="568"/>
        <v>-</v>
      </c>
      <c r="QY54" s="539" t="str">
        <f t="shared" ref="QY54:RN55" ca="1" si="569">IF(AND($O54=QY$19, $AP54=QY$21),TRUE,"-")</f>
        <v>-</v>
      </c>
      <c r="QZ54" s="539" t="str">
        <f t="shared" ca="1" si="569"/>
        <v>-</v>
      </c>
      <c r="RA54" s="539" t="str">
        <f t="shared" ca="1" si="569"/>
        <v>-</v>
      </c>
      <c r="RB54" s="539" t="str">
        <f t="shared" ca="1" si="569"/>
        <v>-</v>
      </c>
      <c r="RC54" s="539" t="str">
        <f t="shared" ca="1" si="569"/>
        <v>-</v>
      </c>
      <c r="RD54" s="539" t="str">
        <f t="shared" ca="1" si="569"/>
        <v>-</v>
      </c>
      <c r="RE54" s="539" t="str">
        <f t="shared" ca="1" si="569"/>
        <v>-</v>
      </c>
      <c r="RF54" s="539" t="str">
        <f t="shared" ca="1" si="569"/>
        <v>-</v>
      </c>
      <c r="RG54" s="539" t="str">
        <f t="shared" ca="1" si="569"/>
        <v>-</v>
      </c>
      <c r="RH54" s="539" t="str">
        <f t="shared" ca="1" si="569"/>
        <v>-</v>
      </c>
      <c r="RI54" s="539" t="str">
        <f t="shared" ca="1" si="569"/>
        <v>-</v>
      </c>
      <c r="RJ54" s="539" t="str">
        <f t="shared" ca="1" si="569"/>
        <v>-</v>
      </c>
      <c r="RK54" s="539" t="str">
        <f t="shared" ca="1" si="569"/>
        <v>-</v>
      </c>
      <c r="RL54" s="539" t="str">
        <f t="shared" ca="1" si="569"/>
        <v>-</v>
      </c>
      <c r="RM54" s="539" t="str">
        <f t="shared" ca="1" si="569"/>
        <v>-</v>
      </c>
      <c r="RN54" s="539" t="str">
        <f t="shared" ca="1" si="569"/>
        <v>-</v>
      </c>
      <c r="RO54" s="539" t="str">
        <f t="shared" ref="RO54:RR55" ca="1" si="570">IF(AND($O54=RO$19, $AP54=RO$21),TRUE,"-")</f>
        <v>-</v>
      </c>
      <c r="RP54" s="539" t="str">
        <f t="shared" ca="1" si="570"/>
        <v>-</v>
      </c>
      <c r="RQ54" s="539" t="str">
        <f t="shared" ca="1" si="570"/>
        <v>-</v>
      </c>
      <c r="RR54" s="539" t="str">
        <f t="shared" ca="1" si="570"/>
        <v>-</v>
      </c>
      <c r="RS54" s="549" t="str">
        <f t="shared" ref="RS54:SH55" si="571">IF($O54=RS$19,TRUE,"-")</f>
        <v>-</v>
      </c>
      <c r="RT54" s="549" t="str">
        <f t="shared" si="571"/>
        <v>-</v>
      </c>
      <c r="RU54" s="549" t="str">
        <f t="shared" si="571"/>
        <v>-</v>
      </c>
      <c r="RV54" s="549" t="str">
        <f t="shared" si="571"/>
        <v>-</v>
      </c>
      <c r="RW54" s="549" t="str">
        <f t="shared" si="571"/>
        <v>-</v>
      </c>
      <c r="RX54" s="549" t="str">
        <f t="shared" si="571"/>
        <v>-</v>
      </c>
      <c r="RY54" s="549" t="str">
        <f t="shared" si="571"/>
        <v>-</v>
      </c>
      <c r="RZ54" s="549" t="str">
        <f t="shared" si="571"/>
        <v>-</v>
      </c>
      <c r="SA54" s="549" t="str">
        <f t="shared" si="571"/>
        <v>-</v>
      </c>
      <c r="SB54" s="549" t="str">
        <f t="shared" si="571"/>
        <v>-</v>
      </c>
      <c r="SC54" s="549" t="str">
        <f t="shared" si="571"/>
        <v>-</v>
      </c>
      <c r="SD54" s="549" t="str">
        <f t="shared" si="571"/>
        <v>-</v>
      </c>
      <c r="SE54" s="549" t="str">
        <f t="shared" si="571"/>
        <v>-</v>
      </c>
      <c r="SF54" s="549" t="str">
        <f t="shared" si="571"/>
        <v>-</v>
      </c>
      <c r="SG54" s="549" t="str">
        <f t="shared" si="571"/>
        <v>-</v>
      </c>
      <c r="SH54" s="549" t="str">
        <f t="shared" si="571"/>
        <v>-</v>
      </c>
      <c r="SI54" s="549" t="str">
        <f t="shared" ref="SI54:SR55" si="572">IF($O54=SI$19,TRUE,"-")</f>
        <v>-</v>
      </c>
      <c r="SJ54" s="549" t="str">
        <f t="shared" si="572"/>
        <v>-</v>
      </c>
      <c r="SK54" s="549" t="str">
        <f t="shared" si="572"/>
        <v>-</v>
      </c>
      <c r="SL54" s="549" t="str">
        <f t="shared" si="572"/>
        <v>-</v>
      </c>
      <c r="SM54" s="549" t="str">
        <f t="shared" si="572"/>
        <v>-</v>
      </c>
      <c r="SN54" s="549" t="str">
        <f t="shared" si="572"/>
        <v>-</v>
      </c>
      <c r="SO54" s="549" t="str">
        <f t="shared" si="572"/>
        <v>-</v>
      </c>
      <c r="SP54" s="549" t="str">
        <f t="shared" si="572"/>
        <v>-</v>
      </c>
      <c r="SQ54" s="549" t="str">
        <f t="shared" si="572"/>
        <v>-</v>
      </c>
      <c r="SR54" s="549" t="str">
        <f t="shared" si="572"/>
        <v>-</v>
      </c>
      <c r="SS54" s="539" t="b">
        <f t="shared" ref="SS54:TH55" si="573">IF(AND($O54=SS$19, $AP54=SS$21),TRUE,"-")</f>
        <v>1</v>
      </c>
      <c r="ST54" s="539" t="b">
        <f t="shared" si="573"/>
        <v>1</v>
      </c>
      <c r="SU54" s="539" t="b">
        <f t="shared" si="573"/>
        <v>1</v>
      </c>
      <c r="SV54" s="539" t="b">
        <f t="shared" si="573"/>
        <v>1</v>
      </c>
      <c r="SW54" s="539" t="b">
        <f t="shared" si="573"/>
        <v>1</v>
      </c>
      <c r="SX54" s="539" t="b">
        <f t="shared" si="573"/>
        <v>1</v>
      </c>
      <c r="SY54" s="539" t="str">
        <f t="shared" ca="1" si="573"/>
        <v>-</v>
      </c>
      <c r="SZ54" s="539" t="str">
        <f t="shared" ca="1" si="573"/>
        <v>-</v>
      </c>
      <c r="TA54" s="539" t="str">
        <f t="shared" ca="1" si="573"/>
        <v>-</v>
      </c>
      <c r="TB54" s="539" t="str">
        <f t="shared" ca="1" si="573"/>
        <v>-</v>
      </c>
      <c r="TC54" s="539" t="str">
        <f t="shared" ca="1" si="573"/>
        <v>-</v>
      </c>
      <c r="TD54" s="539" t="str">
        <f t="shared" ca="1" si="573"/>
        <v>-</v>
      </c>
      <c r="TE54" s="539" t="str">
        <f t="shared" ca="1" si="573"/>
        <v>-</v>
      </c>
      <c r="TF54" s="539" t="str">
        <f t="shared" ca="1" si="573"/>
        <v>-</v>
      </c>
      <c r="TG54" s="539" t="str">
        <f t="shared" ca="1" si="573"/>
        <v>-</v>
      </c>
      <c r="TH54" s="539" t="str">
        <f t="shared" ca="1" si="573"/>
        <v>-</v>
      </c>
      <c r="TI54" s="539" t="str">
        <f t="shared" ref="TI54:TX55" ca="1" si="574">IF(AND($O54=TI$19, $AP54=TI$21),TRUE,"-")</f>
        <v>-</v>
      </c>
      <c r="TJ54" s="539" t="str">
        <f t="shared" ca="1" si="574"/>
        <v>-</v>
      </c>
      <c r="TK54" s="539" t="str">
        <f t="shared" ca="1" si="574"/>
        <v>-</v>
      </c>
      <c r="TL54" s="539" t="str">
        <f t="shared" ca="1" si="574"/>
        <v>-</v>
      </c>
      <c r="TM54" s="539" t="str">
        <f t="shared" ca="1" si="574"/>
        <v>-</v>
      </c>
      <c r="TN54" s="539" t="str">
        <f t="shared" ca="1" si="574"/>
        <v>-</v>
      </c>
      <c r="TO54" s="539" t="str">
        <f t="shared" ca="1" si="574"/>
        <v>-</v>
      </c>
      <c r="TP54" s="539" t="str">
        <f t="shared" ca="1" si="574"/>
        <v>-</v>
      </c>
      <c r="TQ54" s="539" t="str">
        <f t="shared" ca="1" si="574"/>
        <v>-</v>
      </c>
      <c r="TR54" s="539" t="str">
        <f t="shared" ca="1" si="574"/>
        <v>-</v>
      </c>
      <c r="TS54" s="539" t="str">
        <f t="shared" ca="1" si="574"/>
        <v>-</v>
      </c>
      <c r="TT54" s="539" t="str">
        <f t="shared" ca="1" si="574"/>
        <v>-</v>
      </c>
      <c r="TU54" s="539" t="str">
        <f t="shared" ca="1" si="574"/>
        <v>-</v>
      </c>
      <c r="TV54" s="539" t="str">
        <f t="shared" ca="1" si="574"/>
        <v>-</v>
      </c>
      <c r="TW54" s="539" t="str">
        <f t="shared" ca="1" si="574"/>
        <v>-</v>
      </c>
      <c r="TX54" s="539" t="str">
        <f t="shared" ca="1" si="574"/>
        <v>-</v>
      </c>
      <c r="TY54" s="539" t="str">
        <f t="shared" ref="TY54:UB55" ca="1" si="575">IF(AND($O54=TY$19, $AP54=TY$21),TRUE,"-")</f>
        <v>-</v>
      </c>
      <c r="TZ54" s="539" t="str">
        <f t="shared" ca="1" si="575"/>
        <v>-</v>
      </c>
      <c r="UA54" s="539" t="str">
        <f t="shared" ca="1" si="575"/>
        <v>-</v>
      </c>
      <c r="UB54" s="539" t="str">
        <f t="shared" ca="1" si="575"/>
        <v>-</v>
      </c>
      <c r="UC54" s="549" t="b">
        <f t="shared" ref="UC54:UR55" si="576">IF($O54=UC$19,TRUE,"-")</f>
        <v>1</v>
      </c>
      <c r="UD54" s="549" t="b">
        <f t="shared" si="576"/>
        <v>1</v>
      </c>
      <c r="UE54" s="549" t="b">
        <f t="shared" si="576"/>
        <v>1</v>
      </c>
      <c r="UF54" s="549" t="b">
        <f t="shared" si="576"/>
        <v>1</v>
      </c>
      <c r="UG54" s="549" t="b">
        <f t="shared" si="576"/>
        <v>1</v>
      </c>
      <c r="UH54" s="549" t="b">
        <f t="shared" si="576"/>
        <v>1</v>
      </c>
      <c r="UI54" s="549" t="b">
        <f t="shared" si="576"/>
        <v>1</v>
      </c>
      <c r="UJ54" s="549" t="b">
        <f t="shared" si="576"/>
        <v>1</v>
      </c>
      <c r="UK54" s="549" t="b">
        <f t="shared" si="576"/>
        <v>1</v>
      </c>
      <c r="UL54" s="549" t="b">
        <f t="shared" si="576"/>
        <v>1</v>
      </c>
      <c r="UM54" s="549" t="b">
        <f t="shared" si="576"/>
        <v>1</v>
      </c>
      <c r="UN54" s="549" t="b">
        <f t="shared" si="576"/>
        <v>1</v>
      </c>
      <c r="UO54" s="549" t="b">
        <f t="shared" si="576"/>
        <v>1</v>
      </c>
      <c r="UP54" s="549" t="b">
        <f t="shared" si="576"/>
        <v>1</v>
      </c>
      <c r="UQ54" s="549" t="b">
        <f t="shared" si="576"/>
        <v>1</v>
      </c>
      <c r="UR54" s="549" t="b">
        <f t="shared" si="576"/>
        <v>1</v>
      </c>
      <c r="US54" s="549" t="b">
        <f t="shared" ref="US54:VB55" si="577">IF($O54=US$19,TRUE,"-")</f>
        <v>1</v>
      </c>
      <c r="UT54" s="549" t="b">
        <f t="shared" si="577"/>
        <v>1</v>
      </c>
      <c r="UU54" s="549" t="b">
        <f t="shared" si="577"/>
        <v>1</v>
      </c>
      <c r="UV54" s="549" t="b">
        <f t="shared" si="577"/>
        <v>1</v>
      </c>
      <c r="UW54" s="549" t="b">
        <f t="shared" si="577"/>
        <v>1</v>
      </c>
      <c r="UX54" s="549" t="b">
        <f t="shared" si="577"/>
        <v>1</v>
      </c>
      <c r="UY54" s="549" t="b">
        <f t="shared" si="577"/>
        <v>1</v>
      </c>
      <c r="UZ54" s="549" t="b">
        <f t="shared" si="577"/>
        <v>1</v>
      </c>
      <c r="VA54" s="549" t="b">
        <f t="shared" si="577"/>
        <v>1</v>
      </c>
      <c r="VB54" s="549" t="b">
        <f t="shared" si="577"/>
        <v>1</v>
      </c>
      <c r="VC54" s="19">
        <f t="shared" ca="1" si="558"/>
        <v>0</v>
      </c>
      <c r="VD54" s="23">
        <v>0</v>
      </c>
    </row>
    <row r="55" spans="1:576" outlineLevel="1">
      <c r="A55" s="21">
        <f t="shared" si="93"/>
        <v>50</v>
      </c>
      <c r="B55" s="21">
        <f>$A$23</f>
        <v>18</v>
      </c>
      <c r="C55">
        <v>107</v>
      </c>
      <c r="D55" s="19" t="str">
        <f t="shared" ca="1" si="479"/>
        <v>SNSW</v>
      </c>
      <c r="E55" t="b">
        <v>1</v>
      </c>
      <c r="F55" t="b">
        <v>0</v>
      </c>
      <c r="G55" t="b">
        <f t="shared" ref="G55" si="578">E55</f>
        <v>1</v>
      </c>
      <c r="H55" s="26">
        <f>H54+1</f>
        <v>1</v>
      </c>
      <c r="I55" s="26">
        <v>1</v>
      </c>
      <c r="J55" s="26">
        <v>1</v>
      </c>
      <c r="K55" s="26" t="str">
        <f>""</f>
        <v/>
      </c>
      <c r="L55" s="26">
        <v>0</v>
      </c>
      <c r="M55" s="26">
        <f>d.Region</f>
        <v>2</v>
      </c>
      <c r="N55" s="26">
        <v>2</v>
      </c>
      <c r="O55" s="26">
        <v>3</v>
      </c>
      <c r="P55" s="26">
        <v>2</v>
      </c>
      <c r="Q55" s="26">
        <v>0</v>
      </c>
      <c r="R55" s="26">
        <v>0</v>
      </c>
      <c r="S55" s="26">
        <v>0</v>
      </c>
      <c r="T55" s="26">
        <v>0</v>
      </c>
      <c r="U55" s="26">
        <v>1</v>
      </c>
      <c r="V55" s="26">
        <v>1</v>
      </c>
      <c r="W55" s="26">
        <v>1</v>
      </c>
      <c r="X55" s="26">
        <v>1</v>
      </c>
      <c r="Y55" s="211"/>
      <c r="Z55" s="211"/>
      <c r="AA55" s="211"/>
      <c r="AB55" s="211"/>
      <c r="AC55" s="26">
        <v>1</v>
      </c>
      <c r="AD55" s="211"/>
      <c r="AE55" s="211"/>
      <c r="AF55" s="211"/>
      <c r="AG55" s="211"/>
      <c r="AH55" s="211"/>
      <c r="AI55" s="211"/>
      <c r="AJ55" s="211"/>
      <c r="AK55" s="211"/>
      <c r="AL55" s="136">
        <f t="shared" si="481"/>
        <v>2</v>
      </c>
      <c r="AM55" s="136">
        <f>INDEX(CHOOSE($O55,DataAutumn!i.AdultDrys,DataWinter!i.AdultDrys,DataSpring!i.AdultDrys),1,$N55)</f>
        <v>3</v>
      </c>
      <c r="AN55" s="5">
        <f t="shared" si="482"/>
        <v>2</v>
      </c>
      <c r="AO55" s="5">
        <f t="shared" si="482"/>
        <v>0</v>
      </c>
      <c r="AP55" s="5">
        <f t="shared" si="483"/>
        <v>1</v>
      </c>
      <c r="AQ55" s="211"/>
      <c r="AR55" s="211"/>
      <c r="AS55" s="356" t="str">
        <f t="shared" ca="1" si="484"/>
        <v>Test 00001 SNSW MWM     Day204 Scan2-0000 RR000p GP100p WP100p MP100p T_TRUE (F33N11)</v>
      </c>
      <c r="AT55" s="9" t="str">
        <f ca="1">IF(COUNTIF(AS$5:AS55,AS55)=1,"-","Dup")</f>
        <v>-</v>
      </c>
      <c r="AU55" s="9"/>
      <c r="AV55" s="19" t="str">
        <f t="shared" ca="1" si="485"/>
        <v>-</v>
      </c>
      <c r="AW55" s="19" t="str">
        <f t="shared" ca="1" si="485"/>
        <v>-</v>
      </c>
      <c r="AX55" s="19" t="str">
        <f t="shared" ca="1" si="485"/>
        <v>-</v>
      </c>
      <c r="AY55" s="19" t="str">
        <f t="shared" ca="1" si="485"/>
        <v>-</v>
      </c>
      <c r="AZ55" s="19" t="str">
        <f t="shared" ca="1" si="485"/>
        <v>-</v>
      </c>
      <c r="BA55" s="19" t="str">
        <f t="shared" ca="1" si="485"/>
        <v>-</v>
      </c>
      <c r="BB55" s="19" t="str">
        <f t="shared" ca="1" si="485"/>
        <v>-</v>
      </c>
      <c r="BC55" s="19" t="str">
        <f t="shared" ca="1" si="485"/>
        <v>-</v>
      </c>
      <c r="BD55" s="9"/>
      <c r="BE55" s="5" t="b">
        <f t="shared" si="486"/>
        <v>1</v>
      </c>
      <c r="BF55" s="5" t="str">
        <f t="shared" si="486"/>
        <v>-</v>
      </c>
      <c r="BG55" s="5" t="str">
        <f t="shared" si="486"/>
        <v>-</v>
      </c>
      <c r="BH55" s="5" t="str">
        <f t="shared" si="486"/>
        <v>-</v>
      </c>
      <c r="BI55" s="5" t="b">
        <f t="shared" si="486"/>
        <v>1</v>
      </c>
      <c r="BJ55" s="136">
        <f t="shared" si="486"/>
        <v>0</v>
      </c>
      <c r="BK55" s="19" t="b">
        <f t="shared" ca="1" si="487"/>
        <v>0</v>
      </c>
      <c r="BL55" s="9"/>
      <c r="BM55" s="5" t="str">
        <f t="shared" ca="1" si="488"/>
        <v>-</v>
      </c>
      <c r="BN55" s="19" t="str">
        <f t="shared" ca="1" si="489"/>
        <v>-</v>
      </c>
      <c r="BO55" s="19" t="str">
        <f t="shared" ca="1" si="489"/>
        <v>-</v>
      </c>
      <c r="BP55" s="19" t="str">
        <f t="shared" ca="1" si="489"/>
        <v>-</v>
      </c>
      <c r="BQ55" s="5" t="str">
        <f t="shared" ca="1" si="490"/>
        <v>-</v>
      </c>
      <c r="BR55" s="19" t="str">
        <f t="shared" ca="1" si="491"/>
        <v>-</v>
      </c>
      <c r="BS55" s="5" t="str">
        <f t="shared" ca="1" si="492"/>
        <v>-</v>
      </c>
      <c r="BT55" s="19" t="str">
        <f t="shared" ca="1" si="493"/>
        <v>-</v>
      </c>
      <c r="BU55" s="19" t="str">
        <f t="shared" ca="1" si="493"/>
        <v>-</v>
      </c>
      <c r="BV55" s="19" t="str">
        <f t="shared" ca="1" si="493"/>
        <v>-</v>
      </c>
      <c r="BW55" s="5" t="str">
        <f t="shared" ca="1" si="494"/>
        <v>-</v>
      </c>
      <c r="BX55" s="9"/>
      <c r="BY55" s="5" t="b">
        <f t="shared" si="495"/>
        <v>0</v>
      </c>
      <c r="BZ55" s="5" t="str">
        <f t="shared" ca="1" si="496"/>
        <v>-</v>
      </c>
      <c r="CA55" s="5" t="str">
        <f t="shared" ca="1" si="497"/>
        <v>-</v>
      </c>
      <c r="CB55" s="5" t="str">
        <f t="shared" ca="1" si="497"/>
        <v>-</v>
      </c>
      <c r="CC55" s="5" t="str">
        <f t="shared" ca="1" si="497"/>
        <v>-</v>
      </c>
      <c r="CD55" s="5" t="str">
        <f t="shared" ca="1" si="497"/>
        <v>-</v>
      </c>
      <c r="CE55" s="5" t="str">
        <f t="shared" ca="1" si="497"/>
        <v>-</v>
      </c>
      <c r="CF55" s="5" t="str">
        <f t="shared" ca="1" si="497"/>
        <v>-</v>
      </c>
      <c r="CG55" s="5" t="str">
        <f t="shared" ca="1" si="497"/>
        <v>-</v>
      </c>
      <c r="CH55" s="5" t="str">
        <f t="shared" ca="1" si="497"/>
        <v>-</v>
      </c>
      <c r="CI55" s="9"/>
      <c r="CJ55" s="12" t="b">
        <v>1</v>
      </c>
      <c r="CK55" s="12" t="b">
        <v>1</v>
      </c>
      <c r="CL55" s="12" t="b">
        <v>1</v>
      </c>
      <c r="CM55" s="12">
        <f>VALUE($M55&amp;$N55&amp;$O55&amp;$X55&amp;$P55&amp;$Q55&amp;$R55&amp;$S55&amp;$T55&amp;"05")</f>
        <v>22312000005</v>
      </c>
      <c r="CN55" s="12" t="b">
        <v>0</v>
      </c>
      <c r="CO55" s="19" t="str">
        <f t="shared" ca="1" si="498"/>
        <v>-</v>
      </c>
      <c r="CP55" s="19" t="str">
        <f t="shared" ca="1" si="498"/>
        <v>-</v>
      </c>
      <c r="CQ55" s="19" t="str">
        <f t="shared" ca="1" si="498"/>
        <v>-</v>
      </c>
      <c r="CR55" s="433">
        <f t="shared" si="499"/>
        <v>652</v>
      </c>
      <c r="CS55" s="433">
        <f t="shared" si="499"/>
        <v>686</v>
      </c>
      <c r="CT55" s="433">
        <f t="shared" si="499"/>
        <v>721</v>
      </c>
      <c r="CU55" s="144">
        <f t="shared" si="500"/>
        <v>378</v>
      </c>
      <c r="CV55" s="144">
        <f t="shared" si="500"/>
        <v>413</v>
      </c>
      <c r="CW55" s="144">
        <f t="shared" si="500"/>
        <v>448</v>
      </c>
      <c r="CX55" s="19" t="str">
        <f t="shared" ca="1" si="501"/>
        <v>-</v>
      </c>
      <c r="CY55" s="19" t="str">
        <f t="shared" ca="1" si="501"/>
        <v>-</v>
      </c>
      <c r="CZ55" s="19" t="str">
        <f t="shared" ca="1" si="501"/>
        <v>-</v>
      </c>
      <c r="DA55" s="19" t="str">
        <f t="shared" ca="1" si="501"/>
        <v>-</v>
      </c>
      <c r="DB55" s="19" t="str">
        <f t="shared" ca="1" si="501"/>
        <v>-</v>
      </c>
      <c r="DC55" s="19" t="str">
        <f t="shared" ca="1" si="501"/>
        <v>-</v>
      </c>
      <c r="DD55" s="19">
        <f t="shared" ca="1" si="501"/>
        <v>1</v>
      </c>
      <c r="DE55" s="19">
        <f t="shared" ca="1" si="501"/>
        <v>1</v>
      </c>
      <c r="DF55" s="19">
        <f t="shared" ca="1" si="501"/>
        <v>0</v>
      </c>
      <c r="DG55" s="19" t="str">
        <f t="shared" ca="1" si="501"/>
        <v>-</v>
      </c>
      <c r="DH55" s="19" t="str">
        <f t="shared" ca="1" si="501"/>
        <v>-</v>
      </c>
      <c r="DI55" s="19" t="str">
        <f t="shared" ca="1" si="501"/>
        <v>-</v>
      </c>
      <c r="DJ55" s="19" t="str">
        <f t="shared" ca="1" si="501"/>
        <v>-</v>
      </c>
      <c r="DK55" s="19" t="str">
        <f t="shared" ca="1" si="501"/>
        <v>-</v>
      </c>
      <c r="DL55" s="19">
        <f t="shared" ca="1" si="501"/>
        <v>0</v>
      </c>
      <c r="DM55" s="19" t="str">
        <f t="shared" ca="1" si="501"/>
        <v>-</v>
      </c>
      <c r="DN55" s="19" t="str">
        <f t="shared" ca="1" si="501"/>
        <v>-</v>
      </c>
      <c r="DO55" s="19" t="str">
        <f t="shared" ca="1" si="498"/>
        <v>-</v>
      </c>
      <c r="DP55" s="19">
        <f t="shared" ca="1" si="498"/>
        <v>0</v>
      </c>
      <c r="DQ55" s="19">
        <f t="shared" ca="1" si="498"/>
        <v>0</v>
      </c>
      <c r="DR55" s="9"/>
      <c r="DS55" s="19">
        <f t="shared" ca="1" si="502"/>
        <v>0</v>
      </c>
      <c r="DT55" s="19">
        <f t="shared" ca="1" si="502"/>
        <v>0</v>
      </c>
      <c r="DU55" s="19">
        <f t="shared" ca="1" si="502"/>
        <v>0</v>
      </c>
      <c r="DV55" s="19">
        <f t="shared" ca="1" si="502"/>
        <v>0</v>
      </c>
      <c r="DW55" s="19">
        <f t="shared" ca="1" si="502"/>
        <v>0</v>
      </c>
      <c r="DX55" s="19">
        <f t="shared" ca="1" si="502"/>
        <v>0</v>
      </c>
      <c r="DY55" s="19">
        <f t="shared" ca="1" si="502"/>
        <v>0</v>
      </c>
      <c r="DZ55" s="19">
        <f t="shared" ca="1" si="502"/>
        <v>0</v>
      </c>
      <c r="EA55" s="19">
        <f t="shared" ca="1" si="502"/>
        <v>0</v>
      </c>
      <c r="EB55" s="19">
        <f t="shared" ca="1" si="502"/>
        <v>0</v>
      </c>
      <c r="EC55" s="19">
        <f t="shared" ca="1" si="502"/>
        <v>0</v>
      </c>
      <c r="ED55" s="19">
        <f t="shared" ca="1" si="502"/>
        <v>0</v>
      </c>
      <c r="EE55" s="19">
        <f t="shared" ca="1" si="502"/>
        <v>0</v>
      </c>
      <c r="EF55" s="433">
        <f t="shared" si="503"/>
        <v>0</v>
      </c>
      <c r="EG55" s="433">
        <f t="shared" si="503"/>
        <v>0</v>
      </c>
      <c r="EH55" s="116">
        <f t="shared" si="504"/>
        <v>0</v>
      </c>
      <c r="EI55" s="116">
        <f t="shared" ca="1" si="504"/>
        <v>0</v>
      </c>
      <c r="EJ55" s="116">
        <f t="shared" ca="1" si="504"/>
        <v>0</v>
      </c>
      <c r="EK55" s="116">
        <f t="shared" ca="1" si="504"/>
        <v>0</v>
      </c>
      <c r="EL55" s="116">
        <f t="shared" ca="1" si="504"/>
        <v>0</v>
      </c>
      <c r="EM55" s="537">
        <f t="shared" ca="1" si="505"/>
        <v>0</v>
      </c>
      <c r="EN55" s="116">
        <f t="shared" ca="1" si="506"/>
        <v>0</v>
      </c>
      <c r="EO55" s="116">
        <f t="shared" ca="1" si="506"/>
        <v>0</v>
      </c>
      <c r="EP55" s="116">
        <f t="shared" ca="1" si="506"/>
        <v>0</v>
      </c>
      <c r="EQ55" s="116">
        <f t="shared" ca="1" si="506"/>
        <v>0</v>
      </c>
      <c r="ER55" s="116">
        <f t="shared" ca="1" si="506"/>
        <v>0</v>
      </c>
      <c r="ES55" s="537">
        <f t="shared" ca="1" si="507"/>
        <v>0</v>
      </c>
      <c r="ET55" s="116">
        <f t="shared" ca="1" si="508"/>
        <v>0</v>
      </c>
      <c r="EU55" s="116">
        <f t="shared" ca="1" si="508"/>
        <v>0</v>
      </c>
      <c r="EV55" s="116">
        <f t="shared" ca="1" si="508"/>
        <v>0</v>
      </c>
      <c r="EW55" s="116">
        <f t="shared" ca="1" si="508"/>
        <v>0</v>
      </c>
      <c r="EX55" s="116">
        <f t="shared" ca="1" si="508"/>
        <v>0</v>
      </c>
      <c r="EY55" s="537">
        <f t="shared" ca="1" si="509"/>
        <v>0</v>
      </c>
      <c r="EZ55" s="116">
        <f t="shared" ca="1" si="510"/>
        <v>0</v>
      </c>
      <c r="FA55" s="116">
        <f t="shared" ca="1" si="510"/>
        <v>0</v>
      </c>
      <c r="FB55" s="116">
        <f t="shared" ca="1" si="510"/>
        <v>0</v>
      </c>
      <c r="FC55" s="116">
        <f t="shared" ca="1" si="510"/>
        <v>0</v>
      </c>
      <c r="FD55" s="116">
        <f t="shared" ca="1" si="510"/>
        <v>0</v>
      </c>
      <c r="FE55" s="537">
        <f t="shared" ca="1" si="511"/>
        <v>0</v>
      </c>
      <c r="FF55" s="116">
        <f t="shared" ca="1" si="512"/>
        <v>0</v>
      </c>
      <c r="FG55" s="116">
        <f t="shared" ca="1" si="512"/>
        <v>0</v>
      </c>
      <c r="FH55" s="116">
        <f t="shared" ca="1" si="512"/>
        <v>0</v>
      </c>
      <c r="FI55" s="116">
        <f t="shared" ca="1" si="512"/>
        <v>0</v>
      </c>
      <c r="FJ55" s="116">
        <f t="shared" ca="1" si="512"/>
        <v>0</v>
      </c>
      <c r="FK55" s="537">
        <f t="shared" ca="1" si="513"/>
        <v>0</v>
      </c>
      <c r="FL55" s="116">
        <f t="shared" ca="1" si="514"/>
        <v>0</v>
      </c>
      <c r="FM55" s="116">
        <f t="shared" ca="1" si="514"/>
        <v>0</v>
      </c>
      <c r="FN55" s="116">
        <f t="shared" ca="1" si="514"/>
        <v>0</v>
      </c>
      <c r="FO55" s="116">
        <f t="shared" ca="1" si="514"/>
        <v>0</v>
      </c>
      <c r="FP55" s="116">
        <f t="shared" ca="1" si="514"/>
        <v>0</v>
      </c>
      <c r="FQ55" s="537">
        <f t="shared" ca="1" si="515"/>
        <v>0</v>
      </c>
      <c r="FR55" s="117">
        <f t="shared" ca="1" si="516"/>
        <v>0</v>
      </c>
      <c r="FS55" s="117">
        <f t="shared" ca="1" si="516"/>
        <v>0</v>
      </c>
      <c r="FT55" s="117">
        <f t="shared" ca="1" si="516"/>
        <v>0</v>
      </c>
      <c r="FU55" s="117">
        <f t="shared" ca="1" si="516"/>
        <v>0</v>
      </c>
      <c r="FV55" s="556">
        <f t="shared" ca="1" si="517"/>
        <v>0</v>
      </c>
      <c r="FW55" s="556">
        <f t="shared" ca="1" si="517"/>
        <v>0</v>
      </c>
      <c r="FX55" s="556">
        <f t="shared" ca="1" si="517"/>
        <v>0</v>
      </c>
      <c r="FY55" s="556">
        <f t="shared" ca="1" si="517"/>
        <v>0</v>
      </c>
      <c r="FZ55" s="556">
        <f t="shared" ca="1" si="517"/>
        <v>0</v>
      </c>
      <c r="GA55" s="556">
        <f t="shared" ca="1" si="517"/>
        <v>0</v>
      </c>
      <c r="GB55" s="556">
        <f t="shared" ca="1" si="517"/>
        <v>0</v>
      </c>
      <c r="GC55" s="556">
        <f t="shared" ca="1" si="517"/>
        <v>0</v>
      </c>
      <c r="GD55" s="556">
        <f t="shared" ca="1" si="517"/>
        <v>0</v>
      </c>
      <c r="GE55" s="556">
        <f t="shared" ca="1" si="517"/>
        <v>0</v>
      </c>
      <c r="GF55" s="556">
        <f t="shared" ca="1" si="517"/>
        <v>0</v>
      </c>
      <c r="GG55" s="556">
        <f t="shared" ca="1" si="517"/>
        <v>0</v>
      </c>
      <c r="GH55" s="556">
        <f t="shared" ca="1" si="517"/>
        <v>0</v>
      </c>
      <c r="GI55" s="556">
        <f t="shared" ca="1" si="517"/>
        <v>0</v>
      </c>
      <c r="GJ55" s="556">
        <f t="shared" ca="1" si="517"/>
        <v>0</v>
      </c>
      <c r="GK55" s="556">
        <f t="shared" ca="1" si="517"/>
        <v>0</v>
      </c>
      <c r="GL55" s="556">
        <f t="shared" ca="1" si="518"/>
        <v>0</v>
      </c>
      <c r="GM55" s="556">
        <f t="shared" ca="1" si="518"/>
        <v>0</v>
      </c>
      <c r="GN55" s="556">
        <f t="shared" ca="1" si="518"/>
        <v>0</v>
      </c>
      <c r="GO55" s="556">
        <f t="shared" ca="1" si="518"/>
        <v>0</v>
      </c>
      <c r="GP55" s="19">
        <f t="shared" ca="1" si="519"/>
        <v>0</v>
      </c>
      <c r="GQ55" s="116">
        <f t="shared" ca="1" si="520"/>
        <v>0</v>
      </c>
      <c r="GR55" s="116">
        <f t="shared" ca="1" si="520"/>
        <v>0</v>
      </c>
      <c r="GS55" s="116">
        <f t="shared" ca="1" si="520"/>
        <v>0</v>
      </c>
      <c r="GT55" s="116">
        <f t="shared" ca="1" si="520"/>
        <v>0</v>
      </c>
      <c r="GU55" s="116">
        <f t="shared" ca="1" si="520"/>
        <v>0</v>
      </c>
      <c r="GV55" s="537">
        <f t="shared" ca="1" si="521"/>
        <v>0</v>
      </c>
      <c r="GW55" s="116">
        <f t="shared" ca="1" si="522"/>
        <v>0</v>
      </c>
      <c r="GX55" s="116">
        <f t="shared" ca="1" si="522"/>
        <v>0</v>
      </c>
      <c r="GY55" s="116">
        <f t="shared" ca="1" si="522"/>
        <v>0</v>
      </c>
      <c r="GZ55" s="116">
        <f t="shared" ca="1" si="522"/>
        <v>0</v>
      </c>
      <c r="HA55" s="116">
        <f t="shared" ca="1" si="522"/>
        <v>0</v>
      </c>
      <c r="HB55" s="537">
        <f t="shared" ca="1" si="523"/>
        <v>0</v>
      </c>
      <c r="HC55" s="116">
        <f t="shared" ca="1" si="524"/>
        <v>0</v>
      </c>
      <c r="HD55" s="116">
        <f t="shared" ca="1" si="524"/>
        <v>0</v>
      </c>
      <c r="HE55" s="116">
        <f t="shared" ca="1" si="524"/>
        <v>0</v>
      </c>
      <c r="HF55" s="116">
        <f t="shared" ca="1" si="524"/>
        <v>0</v>
      </c>
      <c r="HG55" s="116">
        <f t="shared" ca="1" si="524"/>
        <v>0</v>
      </c>
      <c r="HH55" s="537">
        <f t="shared" ca="1" si="525"/>
        <v>0</v>
      </c>
      <c r="HI55" s="116">
        <f t="shared" ca="1" si="526"/>
        <v>0</v>
      </c>
      <c r="HJ55" s="116">
        <f t="shared" ca="1" si="526"/>
        <v>0</v>
      </c>
      <c r="HK55" s="116">
        <f t="shared" ca="1" si="526"/>
        <v>0</v>
      </c>
      <c r="HL55" s="116">
        <f t="shared" ca="1" si="526"/>
        <v>0</v>
      </c>
      <c r="HM55" s="116">
        <f t="shared" ca="1" si="526"/>
        <v>0</v>
      </c>
      <c r="HN55" s="537">
        <f t="shared" ca="1" si="527"/>
        <v>0</v>
      </c>
      <c r="HO55" s="116">
        <f t="shared" ca="1" si="528"/>
        <v>0</v>
      </c>
      <c r="HP55" s="116">
        <f t="shared" ca="1" si="528"/>
        <v>0</v>
      </c>
      <c r="HQ55" s="116">
        <f t="shared" ca="1" si="528"/>
        <v>0</v>
      </c>
      <c r="HR55" s="116">
        <f t="shared" ca="1" si="528"/>
        <v>0</v>
      </c>
      <c r="HS55" s="116">
        <f t="shared" ca="1" si="528"/>
        <v>0</v>
      </c>
      <c r="HT55" s="537">
        <f t="shared" ca="1" si="529"/>
        <v>0</v>
      </c>
      <c r="HU55" s="116">
        <f t="shared" ca="1" si="530"/>
        <v>0</v>
      </c>
      <c r="HV55" s="116">
        <f t="shared" ca="1" si="530"/>
        <v>0</v>
      </c>
      <c r="HW55" s="116">
        <f t="shared" ca="1" si="530"/>
        <v>0</v>
      </c>
      <c r="HX55" s="116">
        <f t="shared" ca="1" si="530"/>
        <v>0</v>
      </c>
      <c r="HY55" s="116">
        <f t="shared" ca="1" si="530"/>
        <v>0</v>
      </c>
      <c r="HZ55" s="537">
        <f t="shared" ca="1" si="531"/>
        <v>0</v>
      </c>
      <c r="IA55" s="117">
        <f t="shared" ca="1" si="532"/>
        <v>0</v>
      </c>
      <c r="IB55" s="117">
        <f t="shared" ca="1" si="532"/>
        <v>0</v>
      </c>
      <c r="IC55" s="117">
        <f t="shared" ca="1" si="532"/>
        <v>0</v>
      </c>
      <c r="ID55" s="117">
        <f t="shared" ca="1" si="532"/>
        <v>0</v>
      </c>
      <c r="IE55" s="556">
        <f t="shared" ca="1" si="533"/>
        <v>0</v>
      </c>
      <c r="IF55" s="556">
        <f t="shared" ca="1" si="533"/>
        <v>0</v>
      </c>
      <c r="IG55" s="556">
        <f t="shared" ca="1" si="533"/>
        <v>0</v>
      </c>
      <c r="IH55" s="556">
        <f t="shared" ca="1" si="533"/>
        <v>0</v>
      </c>
      <c r="II55" s="556">
        <f t="shared" ca="1" si="533"/>
        <v>0</v>
      </c>
      <c r="IJ55" s="556">
        <f t="shared" ca="1" si="533"/>
        <v>0</v>
      </c>
      <c r="IK55" s="556">
        <f t="shared" ca="1" si="533"/>
        <v>0</v>
      </c>
      <c r="IL55" s="556">
        <f t="shared" ca="1" si="533"/>
        <v>0</v>
      </c>
      <c r="IM55" s="556">
        <f t="shared" ca="1" si="533"/>
        <v>0</v>
      </c>
      <c r="IN55" s="556">
        <f t="shared" ca="1" si="533"/>
        <v>0</v>
      </c>
      <c r="IO55" s="556">
        <f t="shared" ca="1" si="533"/>
        <v>0</v>
      </c>
      <c r="IP55" s="556">
        <f t="shared" ca="1" si="533"/>
        <v>0</v>
      </c>
      <c r="IQ55" s="556">
        <f t="shared" ca="1" si="533"/>
        <v>0</v>
      </c>
      <c r="IR55" s="556">
        <f t="shared" ca="1" si="533"/>
        <v>0</v>
      </c>
      <c r="IS55" s="556">
        <f t="shared" ca="1" si="533"/>
        <v>0</v>
      </c>
      <c r="IT55" s="556">
        <f t="shared" ca="1" si="533"/>
        <v>0</v>
      </c>
      <c r="IU55" s="556">
        <f t="shared" ca="1" si="534"/>
        <v>0</v>
      </c>
      <c r="IV55" s="556">
        <f t="shared" ca="1" si="534"/>
        <v>0</v>
      </c>
      <c r="IW55" s="556">
        <f t="shared" ca="1" si="534"/>
        <v>0</v>
      </c>
      <c r="IX55" s="556">
        <f t="shared" ca="1" si="534"/>
        <v>0</v>
      </c>
      <c r="IY55" s="19">
        <f t="shared" ca="1" si="535"/>
        <v>0</v>
      </c>
      <c r="IZ55" s="5">
        <f t="shared" si="536"/>
        <v>67</v>
      </c>
      <c r="JA55" s="9"/>
      <c r="JB55" s="5">
        <f t="shared" si="537"/>
        <v>1</v>
      </c>
      <c r="JC55" s="5" t="b">
        <f t="shared" si="537"/>
        <v>0</v>
      </c>
      <c r="JD55" s="19">
        <f t="shared" ca="1" si="538"/>
        <v>0</v>
      </c>
      <c r="JE55" s="5">
        <f t="shared" si="539"/>
        <v>0</v>
      </c>
      <c r="JF55" s="5">
        <f t="shared" si="540"/>
        <v>1.2500000000000001E-2</v>
      </c>
      <c r="JG55" s="5">
        <f t="shared" si="541"/>
        <v>0</v>
      </c>
      <c r="JH55" s="19">
        <f t="shared" ca="1" si="538"/>
        <v>0</v>
      </c>
      <c r="JI55" s="5">
        <f t="shared" si="542"/>
        <v>60</v>
      </c>
      <c r="JJ55" s="5">
        <f t="shared" si="543"/>
        <v>1</v>
      </c>
      <c r="JK55" s="19">
        <f t="shared" ca="1" si="538"/>
        <v>0</v>
      </c>
      <c r="JL55" s="19">
        <f t="shared" ca="1" si="538"/>
        <v>0</v>
      </c>
      <c r="JM55" s="19">
        <f t="shared" ca="1" si="538"/>
        <v>0</v>
      </c>
      <c r="JN55" s="19">
        <f t="shared" ca="1" si="538"/>
        <v>0</v>
      </c>
      <c r="JO55" s="19">
        <f t="shared" ca="1" si="538"/>
        <v>0</v>
      </c>
      <c r="JP55" s="19">
        <f t="shared" ca="1" si="538"/>
        <v>0</v>
      </c>
      <c r="JQ55" s="19">
        <f t="shared" ca="1" si="538"/>
        <v>0</v>
      </c>
      <c r="JR55" s="19">
        <f t="shared" ca="1" si="538"/>
        <v>0</v>
      </c>
      <c r="JS55" s="19">
        <f t="shared" ca="1" si="538"/>
        <v>0</v>
      </c>
      <c r="JT55" s="19">
        <f t="shared" ca="1" si="538"/>
        <v>0</v>
      </c>
      <c r="JU55" s="19">
        <f t="shared" ca="1" si="538"/>
        <v>0</v>
      </c>
      <c r="JV55" s="19">
        <f t="shared" ca="1" si="538"/>
        <v>0</v>
      </c>
      <c r="JW55" s="19">
        <f t="shared" ca="1" si="538"/>
        <v>0</v>
      </c>
      <c r="JX55" s="19">
        <f t="shared" ca="1" si="538"/>
        <v>0</v>
      </c>
      <c r="JY55" s="19">
        <f t="shared" ca="1" si="538"/>
        <v>0</v>
      </c>
      <c r="JZ55" s="19">
        <f t="shared" ca="1" si="538"/>
        <v>0</v>
      </c>
      <c r="KA55" s="19">
        <f t="shared" ca="1" si="538"/>
        <v>0</v>
      </c>
      <c r="KB55" s="19">
        <f t="shared" ca="1" si="538"/>
        <v>0</v>
      </c>
      <c r="KC55" s="19">
        <f t="shared" ca="1" si="538"/>
        <v>0</v>
      </c>
      <c r="KD55" s="19">
        <f t="shared" ca="1" si="538"/>
        <v>0</v>
      </c>
      <c r="KE55" s="19">
        <f t="shared" ca="1" si="538"/>
        <v>0</v>
      </c>
      <c r="KF55" s="5">
        <f t="shared" si="544"/>
        <v>0</v>
      </c>
      <c r="KG55" s="5">
        <f t="shared" si="544"/>
        <v>6.25E-2</v>
      </c>
      <c r="KH55" s="5">
        <f t="shared" si="544"/>
        <v>6.25E-2</v>
      </c>
      <c r="KI55" s="5">
        <f t="shared" si="544"/>
        <v>6.25E-2</v>
      </c>
      <c r="KJ55" s="19">
        <f t="shared" ca="1" si="538"/>
        <v>0</v>
      </c>
      <c r="KK55" s="19">
        <f t="shared" ca="1" si="538"/>
        <v>0</v>
      </c>
      <c r="KL55" s="19">
        <f t="shared" ca="1" si="538"/>
        <v>0</v>
      </c>
      <c r="KM55" s="19">
        <f t="shared" ca="1" si="538"/>
        <v>0</v>
      </c>
      <c r="KN55" s="19">
        <f t="shared" ca="1" si="538"/>
        <v>1</v>
      </c>
      <c r="KO55" s="19">
        <f t="shared" ca="1" si="538"/>
        <v>0</v>
      </c>
      <c r="KP55" s="19">
        <f t="shared" ca="1" si="538"/>
        <v>1</v>
      </c>
      <c r="KQ55" s="9"/>
      <c r="KR55" s="5" t="b">
        <f t="shared" ca="1" si="545"/>
        <v>1</v>
      </c>
      <c r="KS55" s="5" t="b">
        <f t="shared" si="546"/>
        <v>0</v>
      </c>
      <c r="KT55" s="5" t="b">
        <f t="shared" si="546"/>
        <v>0</v>
      </c>
      <c r="KU55" s="5" t="b">
        <f t="shared" si="546"/>
        <v>1</v>
      </c>
      <c r="KV55" s="136">
        <f t="shared" si="547"/>
        <v>2</v>
      </c>
      <c r="KW55" s="136">
        <f t="shared" si="547"/>
        <v>2</v>
      </c>
      <c r="KX55" s="5" t="b">
        <f t="shared" si="548"/>
        <v>0</v>
      </c>
      <c r="KY55" s="5" t="b">
        <f t="shared" si="548"/>
        <v>1</v>
      </c>
      <c r="KZ55" s="5" t="b">
        <f t="shared" si="548"/>
        <v>1</v>
      </c>
      <c r="LA55" s="5" t="b">
        <f t="shared" si="548"/>
        <v>0</v>
      </c>
      <c r="LB55" s="5">
        <f t="shared" si="549"/>
        <v>1</v>
      </c>
      <c r="LC55" s="5">
        <f t="shared" si="549"/>
        <v>0</v>
      </c>
      <c r="LD55" s="5" t="b">
        <f t="shared" si="550"/>
        <v>0</v>
      </c>
      <c r="LE55" s="5" t="str" cm="1">
        <f t="array" aca="1" ref="LE55" ca="1">IF(OR(LF55:LM55&lt;&gt;"-"),TRUE,"-")</f>
        <v>-</v>
      </c>
      <c r="LF55" s="19" t="str">
        <f t="shared" ca="1" si="551"/>
        <v>-</v>
      </c>
      <c r="LG55" s="19" t="str">
        <f t="shared" ca="1" si="551"/>
        <v>-</v>
      </c>
      <c r="LH55" s="19" t="str">
        <f t="shared" ca="1" si="551"/>
        <v>-</v>
      </c>
      <c r="LI55" s="19" t="str">
        <f t="shared" ca="1" si="551"/>
        <v>-</v>
      </c>
      <c r="LJ55" s="19" t="str">
        <f t="shared" ca="1" si="551"/>
        <v>-</v>
      </c>
      <c r="LK55" s="19" t="str">
        <f t="shared" ca="1" si="551"/>
        <v>-</v>
      </c>
      <c r="LL55" s="19" t="str">
        <f t="shared" ca="1" si="551"/>
        <v>-</v>
      </c>
      <c r="LM55" s="19" t="str">
        <f t="shared" ca="1" si="551"/>
        <v>-</v>
      </c>
      <c r="LN55" s="466" t="str">
        <f t="shared" ca="1" si="551"/>
        <v>-</v>
      </c>
      <c r="LO55" s="5" t="b">
        <f t="array" aca="1" ref="LO55" ca="1">IF(OR(LP55:LV55&lt;&gt;"-"),TRUE,"-")</f>
        <v>1</v>
      </c>
      <c r="LP55" s="19">
        <f t="shared" ca="1" si="552"/>
        <v>0</v>
      </c>
      <c r="LQ55" s="19" t="str">
        <f t="shared" ca="1" si="552"/>
        <v>-</v>
      </c>
      <c r="LR55" s="19">
        <f t="shared" ca="1" si="552"/>
        <v>999999</v>
      </c>
      <c r="LS55" s="19">
        <f t="shared" ca="1" si="552"/>
        <v>999999</v>
      </c>
      <c r="LT55" s="19">
        <f t="shared" ca="1" si="552"/>
        <v>999999</v>
      </c>
      <c r="LU55" s="19">
        <f t="shared" ca="1" si="552"/>
        <v>999999</v>
      </c>
      <c r="LV55" s="19">
        <f t="shared" ca="1" si="552"/>
        <v>999999</v>
      </c>
      <c r="LW55" s="19" t="str">
        <f t="shared" ca="1" si="552"/>
        <v>-</v>
      </c>
      <c r="LX55" s="19" t="str">
        <f ca="1">OFFSET(LX$5,$B55,0)</f>
        <v>-</v>
      </c>
      <c r="LY55" s="19" t="str">
        <f ca="1">OFFSET(LY$5,$B55,0)</f>
        <v>-</v>
      </c>
      <c r="LZ55" s="19" t="b">
        <f t="shared" ca="1" si="553"/>
        <v>1</v>
      </c>
      <c r="MA55" s="19">
        <f t="shared" ca="1" si="553"/>
        <v>0</v>
      </c>
      <c r="MB55" s="5" t="str">
        <f t="shared" si="554"/>
        <v>-</v>
      </c>
      <c r="MC55" s="5" t="str">
        <f t="shared" si="554"/>
        <v>-</v>
      </c>
      <c r="MD55" s="5" t="str">
        <f t="shared" si="554"/>
        <v>-</v>
      </c>
      <c r="ME55" s="5" t="str">
        <f t="shared" si="554"/>
        <v>-</v>
      </c>
      <c r="MF55" s="19" t="str">
        <f t="shared" ca="1" si="555"/>
        <v>-</v>
      </c>
      <c r="MG55" s="19" t="str">
        <f t="shared" ca="1" si="555"/>
        <v>-</v>
      </c>
      <c r="MH55" s="19" t="str">
        <f t="shared" ca="1" si="555"/>
        <v>-</v>
      </c>
      <c r="MI55" s="19" t="str">
        <f t="shared" ca="1" si="555"/>
        <v>-</v>
      </c>
      <c r="MJ55" s="19">
        <f t="shared" ca="1" si="555"/>
        <v>0.5</v>
      </c>
      <c r="MK55" s="19">
        <f t="shared" ca="1" si="555"/>
        <v>0.5</v>
      </c>
      <c r="ML55" s="19" t="str">
        <f t="shared" ca="1" si="555"/>
        <v>-</v>
      </c>
      <c r="MM55" s="5">
        <f t="shared" si="556"/>
        <v>0</v>
      </c>
      <c r="MN55" s="5">
        <f t="shared" si="556"/>
        <v>500</v>
      </c>
      <c r="MO55" s="5">
        <f t="shared" si="556"/>
        <v>500</v>
      </c>
      <c r="MP55" s="5">
        <f t="shared" si="556"/>
        <v>575</v>
      </c>
      <c r="MQ55" s="5">
        <f t="shared" si="556"/>
        <v>240</v>
      </c>
      <c r="MR55" s="5">
        <f t="shared" si="556"/>
        <v>364</v>
      </c>
      <c r="MS55" s="5">
        <f t="shared" si="557"/>
        <v>0.5</v>
      </c>
      <c r="MT55" s="9"/>
      <c r="MU55" s="19">
        <f t="shared" ca="1" si="555"/>
        <v>70</v>
      </c>
      <c r="MV55" s="19">
        <f t="shared" ca="1" si="558"/>
        <v>50</v>
      </c>
      <c r="MW55" s="19">
        <f t="shared" ca="1" si="558"/>
        <v>75</v>
      </c>
      <c r="MX55" s="19">
        <f t="shared" ca="1" si="558"/>
        <v>50</v>
      </c>
      <c r="MY55" s="5">
        <f t="shared" si="559"/>
        <v>1</v>
      </c>
      <c r="MZ55" s="5">
        <f t="shared" si="560"/>
        <v>1</v>
      </c>
      <c r="NA55" s="5">
        <f t="shared" si="561"/>
        <v>1</v>
      </c>
      <c r="NB55" s="9"/>
      <c r="NC55" s="19" t="b">
        <f t="shared" ca="1" si="562"/>
        <v>0</v>
      </c>
      <c r="ND55" s="19" t="b">
        <f t="shared" ca="1" si="562"/>
        <v>0</v>
      </c>
      <c r="NE55" s="19">
        <f t="shared" ca="1" si="562"/>
        <v>2</v>
      </c>
      <c r="NF55" s="19">
        <f t="shared" ca="1" si="562"/>
        <v>1</v>
      </c>
      <c r="NG55" s="19">
        <f t="shared" ca="1" si="562"/>
        <v>2</v>
      </c>
      <c r="NH55" s="19">
        <f t="shared" ca="1" si="562"/>
        <v>0</v>
      </c>
      <c r="NI55" s="19" t="str">
        <f t="shared" ca="1" si="562"/>
        <v>-</v>
      </c>
      <c r="NJ55" s="466" t="b">
        <v>0</v>
      </c>
      <c r="NK55" s="19" t="str">
        <f t="shared" ca="1" si="562"/>
        <v>-</v>
      </c>
      <c r="NL55" s="466" t="b">
        <v>0</v>
      </c>
      <c r="NM55" s="19">
        <f t="shared" ca="1" si="562"/>
        <v>636</v>
      </c>
      <c r="NN55" s="19" t="str">
        <f t="shared" ca="1" si="562"/>
        <v>-</v>
      </c>
      <c r="NO55" s="19">
        <f t="shared" ca="1" si="558"/>
        <v>1</v>
      </c>
      <c r="NP55" s="19">
        <f t="shared" ca="1" si="558"/>
        <v>1</v>
      </c>
      <c r="NQ55" s="19">
        <f t="shared" ca="1" si="558"/>
        <v>1</v>
      </c>
      <c r="NR55" s="19">
        <f t="shared" ca="1" si="558"/>
        <v>1</v>
      </c>
      <c r="NS55" s="19">
        <f t="shared" ca="1" si="558"/>
        <v>1</v>
      </c>
      <c r="NT55" s="19">
        <f t="shared" ca="1" si="558"/>
        <v>1</v>
      </c>
      <c r="NU55" s="19">
        <f t="shared" ca="1" si="558"/>
        <v>1</v>
      </c>
      <c r="NV55" s="19">
        <f t="shared" ca="1" si="558"/>
        <v>1</v>
      </c>
      <c r="NW55" s="19">
        <f t="shared" ca="1" si="558"/>
        <v>1</v>
      </c>
      <c r="NX55" s="9"/>
      <c r="NY55" s="539" t="str">
        <f t="shared" si="563"/>
        <v>-</v>
      </c>
      <c r="NZ55" s="539" t="str">
        <f t="shared" si="563"/>
        <v>-</v>
      </c>
      <c r="OA55" s="539" t="str">
        <f t="shared" si="563"/>
        <v>-</v>
      </c>
      <c r="OB55" s="539" t="str">
        <f t="shared" si="563"/>
        <v>-</v>
      </c>
      <c r="OC55" s="539" t="str">
        <f t="shared" si="563"/>
        <v>-</v>
      </c>
      <c r="OD55" s="539" t="str">
        <f t="shared" si="563"/>
        <v>-</v>
      </c>
      <c r="OE55" s="539" t="str">
        <f t="shared" ca="1" si="563"/>
        <v>-</v>
      </c>
      <c r="OF55" s="539" t="str">
        <f t="shared" ca="1" si="563"/>
        <v>-</v>
      </c>
      <c r="OG55" s="539" t="str">
        <f t="shared" ca="1" si="563"/>
        <v>-</v>
      </c>
      <c r="OH55" s="539" t="str">
        <f t="shared" ca="1" si="563"/>
        <v>-</v>
      </c>
      <c r="OI55" s="539" t="str">
        <f t="shared" ca="1" si="563"/>
        <v>-</v>
      </c>
      <c r="OJ55" s="539" t="str">
        <f t="shared" ca="1" si="563"/>
        <v>-</v>
      </c>
      <c r="OK55" s="539" t="str">
        <f t="shared" ca="1" si="563"/>
        <v>-</v>
      </c>
      <c r="OL55" s="539" t="str">
        <f t="shared" ca="1" si="563"/>
        <v>-</v>
      </c>
      <c r="OM55" s="539" t="str">
        <f t="shared" ca="1" si="563"/>
        <v>-</v>
      </c>
      <c r="ON55" s="539" t="str">
        <f t="shared" ca="1" si="563"/>
        <v>-</v>
      </c>
      <c r="OO55" s="539" t="str">
        <f t="shared" ca="1" si="564"/>
        <v>-</v>
      </c>
      <c r="OP55" s="539" t="str">
        <f t="shared" ca="1" si="564"/>
        <v>-</v>
      </c>
      <c r="OQ55" s="539" t="str">
        <f t="shared" ca="1" si="564"/>
        <v>-</v>
      </c>
      <c r="OR55" s="539" t="str">
        <f t="shared" ca="1" si="564"/>
        <v>-</v>
      </c>
      <c r="OS55" s="539" t="str">
        <f t="shared" ca="1" si="564"/>
        <v>-</v>
      </c>
      <c r="OT55" s="539" t="str">
        <f t="shared" ca="1" si="564"/>
        <v>-</v>
      </c>
      <c r="OU55" s="539" t="str">
        <f t="shared" ca="1" si="564"/>
        <v>-</v>
      </c>
      <c r="OV55" s="539" t="str">
        <f t="shared" ca="1" si="564"/>
        <v>-</v>
      </c>
      <c r="OW55" s="539" t="str">
        <f t="shared" ca="1" si="564"/>
        <v>-</v>
      </c>
      <c r="OX55" s="539" t="str">
        <f t="shared" ca="1" si="564"/>
        <v>-</v>
      </c>
      <c r="OY55" s="539" t="str">
        <f t="shared" ca="1" si="564"/>
        <v>-</v>
      </c>
      <c r="OZ55" s="539" t="str">
        <f t="shared" ca="1" si="564"/>
        <v>-</v>
      </c>
      <c r="PA55" s="539" t="str">
        <f t="shared" ca="1" si="564"/>
        <v>-</v>
      </c>
      <c r="PB55" s="539" t="str">
        <f t="shared" ca="1" si="564"/>
        <v>-</v>
      </c>
      <c r="PC55" s="539" t="str">
        <f t="shared" ca="1" si="564"/>
        <v>-</v>
      </c>
      <c r="PD55" s="539" t="str">
        <f t="shared" ca="1" si="564"/>
        <v>-</v>
      </c>
      <c r="PE55" s="539" t="str">
        <f t="shared" ca="1" si="565"/>
        <v>-</v>
      </c>
      <c r="PF55" s="539" t="str">
        <f t="shared" ca="1" si="565"/>
        <v>-</v>
      </c>
      <c r="PG55" s="539" t="str">
        <f t="shared" ca="1" si="565"/>
        <v>-</v>
      </c>
      <c r="PH55" s="539" t="str">
        <f t="shared" ca="1" si="565"/>
        <v>-</v>
      </c>
      <c r="PI55" s="549" t="str">
        <f t="shared" si="566"/>
        <v>-</v>
      </c>
      <c r="PJ55" s="549" t="str">
        <f t="shared" si="566"/>
        <v>-</v>
      </c>
      <c r="PK55" s="549" t="str">
        <f t="shared" si="566"/>
        <v>-</v>
      </c>
      <c r="PL55" s="549" t="str">
        <f t="shared" si="566"/>
        <v>-</v>
      </c>
      <c r="PM55" s="549" t="str">
        <f t="shared" si="566"/>
        <v>-</v>
      </c>
      <c r="PN55" s="549" t="str">
        <f t="shared" si="566"/>
        <v>-</v>
      </c>
      <c r="PO55" s="549" t="str">
        <f t="shared" si="566"/>
        <v>-</v>
      </c>
      <c r="PP55" s="549" t="str">
        <f t="shared" si="566"/>
        <v>-</v>
      </c>
      <c r="PQ55" s="549" t="str">
        <f t="shared" si="566"/>
        <v>-</v>
      </c>
      <c r="PR55" s="549" t="str">
        <f t="shared" si="566"/>
        <v>-</v>
      </c>
      <c r="PS55" s="549" t="str">
        <f t="shared" si="566"/>
        <v>-</v>
      </c>
      <c r="PT55" s="549" t="str">
        <f t="shared" si="566"/>
        <v>-</v>
      </c>
      <c r="PU55" s="549" t="str">
        <f t="shared" si="566"/>
        <v>-</v>
      </c>
      <c r="PV55" s="549" t="str">
        <f t="shared" si="566"/>
        <v>-</v>
      </c>
      <c r="PW55" s="549" t="str">
        <f t="shared" si="566"/>
        <v>-</v>
      </c>
      <c r="PX55" s="549" t="str">
        <f t="shared" si="566"/>
        <v>-</v>
      </c>
      <c r="PY55" s="549" t="str">
        <f t="shared" si="567"/>
        <v>-</v>
      </c>
      <c r="PZ55" s="549" t="str">
        <f t="shared" si="567"/>
        <v>-</v>
      </c>
      <c r="QA55" s="549" t="str">
        <f t="shared" si="567"/>
        <v>-</v>
      </c>
      <c r="QB55" s="549" t="str">
        <f t="shared" si="567"/>
        <v>-</v>
      </c>
      <c r="QC55" s="549" t="str">
        <f t="shared" si="567"/>
        <v>-</v>
      </c>
      <c r="QD55" s="549" t="str">
        <f t="shared" si="567"/>
        <v>-</v>
      </c>
      <c r="QE55" s="549" t="str">
        <f t="shared" si="567"/>
        <v>-</v>
      </c>
      <c r="QF55" s="549" t="str">
        <f t="shared" si="567"/>
        <v>-</v>
      </c>
      <c r="QG55" s="549" t="str">
        <f t="shared" si="567"/>
        <v>-</v>
      </c>
      <c r="QH55" s="549" t="str">
        <f t="shared" si="567"/>
        <v>-</v>
      </c>
      <c r="QI55" s="539" t="str">
        <f t="shared" si="568"/>
        <v>-</v>
      </c>
      <c r="QJ55" s="539" t="str">
        <f t="shared" si="568"/>
        <v>-</v>
      </c>
      <c r="QK55" s="539" t="str">
        <f t="shared" si="568"/>
        <v>-</v>
      </c>
      <c r="QL55" s="539" t="str">
        <f t="shared" si="568"/>
        <v>-</v>
      </c>
      <c r="QM55" s="539" t="str">
        <f t="shared" si="568"/>
        <v>-</v>
      </c>
      <c r="QN55" s="539" t="str">
        <f t="shared" si="568"/>
        <v>-</v>
      </c>
      <c r="QO55" s="539" t="str">
        <f t="shared" ca="1" si="568"/>
        <v>-</v>
      </c>
      <c r="QP55" s="539" t="str">
        <f t="shared" ca="1" si="568"/>
        <v>-</v>
      </c>
      <c r="QQ55" s="539" t="str">
        <f t="shared" ca="1" si="568"/>
        <v>-</v>
      </c>
      <c r="QR55" s="539" t="str">
        <f t="shared" ca="1" si="568"/>
        <v>-</v>
      </c>
      <c r="QS55" s="539" t="str">
        <f t="shared" ca="1" si="568"/>
        <v>-</v>
      </c>
      <c r="QT55" s="539" t="str">
        <f t="shared" ca="1" si="568"/>
        <v>-</v>
      </c>
      <c r="QU55" s="539" t="str">
        <f t="shared" ca="1" si="568"/>
        <v>-</v>
      </c>
      <c r="QV55" s="539" t="str">
        <f t="shared" ca="1" si="568"/>
        <v>-</v>
      </c>
      <c r="QW55" s="539" t="str">
        <f t="shared" ca="1" si="568"/>
        <v>-</v>
      </c>
      <c r="QX55" s="539" t="str">
        <f t="shared" ca="1" si="568"/>
        <v>-</v>
      </c>
      <c r="QY55" s="539" t="str">
        <f t="shared" ca="1" si="569"/>
        <v>-</v>
      </c>
      <c r="QZ55" s="539" t="str">
        <f t="shared" ca="1" si="569"/>
        <v>-</v>
      </c>
      <c r="RA55" s="539" t="str">
        <f t="shared" ca="1" si="569"/>
        <v>-</v>
      </c>
      <c r="RB55" s="539" t="str">
        <f t="shared" ca="1" si="569"/>
        <v>-</v>
      </c>
      <c r="RC55" s="539" t="str">
        <f t="shared" ca="1" si="569"/>
        <v>-</v>
      </c>
      <c r="RD55" s="539" t="str">
        <f t="shared" ca="1" si="569"/>
        <v>-</v>
      </c>
      <c r="RE55" s="539" t="str">
        <f t="shared" ca="1" si="569"/>
        <v>-</v>
      </c>
      <c r="RF55" s="539" t="str">
        <f t="shared" ca="1" si="569"/>
        <v>-</v>
      </c>
      <c r="RG55" s="539" t="str">
        <f t="shared" ca="1" si="569"/>
        <v>-</v>
      </c>
      <c r="RH55" s="539" t="str">
        <f t="shared" ca="1" si="569"/>
        <v>-</v>
      </c>
      <c r="RI55" s="539" t="str">
        <f t="shared" ca="1" si="569"/>
        <v>-</v>
      </c>
      <c r="RJ55" s="539" t="str">
        <f t="shared" ca="1" si="569"/>
        <v>-</v>
      </c>
      <c r="RK55" s="539" t="str">
        <f t="shared" ca="1" si="569"/>
        <v>-</v>
      </c>
      <c r="RL55" s="539" t="str">
        <f t="shared" ca="1" si="569"/>
        <v>-</v>
      </c>
      <c r="RM55" s="539" t="str">
        <f t="shared" ca="1" si="569"/>
        <v>-</v>
      </c>
      <c r="RN55" s="539" t="str">
        <f t="shared" ca="1" si="569"/>
        <v>-</v>
      </c>
      <c r="RO55" s="539" t="str">
        <f t="shared" ca="1" si="570"/>
        <v>-</v>
      </c>
      <c r="RP55" s="539" t="str">
        <f t="shared" ca="1" si="570"/>
        <v>-</v>
      </c>
      <c r="RQ55" s="539" t="str">
        <f t="shared" ca="1" si="570"/>
        <v>-</v>
      </c>
      <c r="RR55" s="539" t="str">
        <f t="shared" ca="1" si="570"/>
        <v>-</v>
      </c>
      <c r="RS55" s="549" t="str">
        <f t="shared" si="571"/>
        <v>-</v>
      </c>
      <c r="RT55" s="549" t="str">
        <f t="shared" si="571"/>
        <v>-</v>
      </c>
      <c r="RU55" s="549" t="str">
        <f t="shared" si="571"/>
        <v>-</v>
      </c>
      <c r="RV55" s="549" t="str">
        <f t="shared" si="571"/>
        <v>-</v>
      </c>
      <c r="RW55" s="549" t="str">
        <f t="shared" si="571"/>
        <v>-</v>
      </c>
      <c r="RX55" s="549" t="str">
        <f t="shared" si="571"/>
        <v>-</v>
      </c>
      <c r="RY55" s="549" t="str">
        <f t="shared" si="571"/>
        <v>-</v>
      </c>
      <c r="RZ55" s="549" t="str">
        <f t="shared" si="571"/>
        <v>-</v>
      </c>
      <c r="SA55" s="549" t="str">
        <f t="shared" si="571"/>
        <v>-</v>
      </c>
      <c r="SB55" s="549" t="str">
        <f t="shared" si="571"/>
        <v>-</v>
      </c>
      <c r="SC55" s="549" t="str">
        <f t="shared" si="571"/>
        <v>-</v>
      </c>
      <c r="SD55" s="549" t="str">
        <f t="shared" si="571"/>
        <v>-</v>
      </c>
      <c r="SE55" s="549" t="str">
        <f t="shared" si="571"/>
        <v>-</v>
      </c>
      <c r="SF55" s="549" t="str">
        <f t="shared" si="571"/>
        <v>-</v>
      </c>
      <c r="SG55" s="549" t="str">
        <f t="shared" si="571"/>
        <v>-</v>
      </c>
      <c r="SH55" s="549" t="str">
        <f t="shared" si="571"/>
        <v>-</v>
      </c>
      <c r="SI55" s="549" t="str">
        <f t="shared" si="572"/>
        <v>-</v>
      </c>
      <c r="SJ55" s="549" t="str">
        <f t="shared" si="572"/>
        <v>-</v>
      </c>
      <c r="SK55" s="549" t="str">
        <f t="shared" si="572"/>
        <v>-</v>
      </c>
      <c r="SL55" s="549" t="str">
        <f t="shared" si="572"/>
        <v>-</v>
      </c>
      <c r="SM55" s="549" t="str">
        <f t="shared" si="572"/>
        <v>-</v>
      </c>
      <c r="SN55" s="549" t="str">
        <f t="shared" si="572"/>
        <v>-</v>
      </c>
      <c r="SO55" s="549" t="str">
        <f t="shared" si="572"/>
        <v>-</v>
      </c>
      <c r="SP55" s="549" t="str">
        <f t="shared" si="572"/>
        <v>-</v>
      </c>
      <c r="SQ55" s="549" t="str">
        <f t="shared" si="572"/>
        <v>-</v>
      </c>
      <c r="SR55" s="549" t="str">
        <f t="shared" si="572"/>
        <v>-</v>
      </c>
      <c r="SS55" s="539" t="b">
        <f t="shared" si="573"/>
        <v>1</v>
      </c>
      <c r="ST55" s="539" t="b">
        <f t="shared" si="573"/>
        <v>1</v>
      </c>
      <c r="SU55" s="539" t="b">
        <f t="shared" si="573"/>
        <v>1</v>
      </c>
      <c r="SV55" s="539" t="b">
        <f t="shared" si="573"/>
        <v>1</v>
      </c>
      <c r="SW55" s="539" t="b">
        <f t="shared" si="573"/>
        <v>1</v>
      </c>
      <c r="SX55" s="539" t="b">
        <f t="shared" si="573"/>
        <v>1</v>
      </c>
      <c r="SY55" s="539" t="str">
        <f t="shared" ca="1" si="573"/>
        <v>-</v>
      </c>
      <c r="SZ55" s="539" t="str">
        <f t="shared" ca="1" si="573"/>
        <v>-</v>
      </c>
      <c r="TA55" s="539" t="str">
        <f t="shared" ca="1" si="573"/>
        <v>-</v>
      </c>
      <c r="TB55" s="539" t="str">
        <f t="shared" ca="1" si="573"/>
        <v>-</v>
      </c>
      <c r="TC55" s="539" t="str">
        <f t="shared" ca="1" si="573"/>
        <v>-</v>
      </c>
      <c r="TD55" s="539" t="str">
        <f t="shared" ca="1" si="573"/>
        <v>-</v>
      </c>
      <c r="TE55" s="539" t="str">
        <f t="shared" ca="1" si="573"/>
        <v>-</v>
      </c>
      <c r="TF55" s="539" t="str">
        <f t="shared" ca="1" si="573"/>
        <v>-</v>
      </c>
      <c r="TG55" s="539" t="str">
        <f t="shared" ca="1" si="573"/>
        <v>-</v>
      </c>
      <c r="TH55" s="539" t="str">
        <f t="shared" ca="1" si="573"/>
        <v>-</v>
      </c>
      <c r="TI55" s="539" t="str">
        <f t="shared" ca="1" si="574"/>
        <v>-</v>
      </c>
      <c r="TJ55" s="539" t="str">
        <f t="shared" ca="1" si="574"/>
        <v>-</v>
      </c>
      <c r="TK55" s="539" t="str">
        <f t="shared" ca="1" si="574"/>
        <v>-</v>
      </c>
      <c r="TL55" s="539" t="str">
        <f t="shared" ca="1" si="574"/>
        <v>-</v>
      </c>
      <c r="TM55" s="539" t="str">
        <f t="shared" ca="1" si="574"/>
        <v>-</v>
      </c>
      <c r="TN55" s="539" t="str">
        <f t="shared" ca="1" si="574"/>
        <v>-</v>
      </c>
      <c r="TO55" s="539" t="str">
        <f t="shared" ca="1" si="574"/>
        <v>-</v>
      </c>
      <c r="TP55" s="539" t="str">
        <f t="shared" ca="1" si="574"/>
        <v>-</v>
      </c>
      <c r="TQ55" s="539" t="str">
        <f t="shared" ca="1" si="574"/>
        <v>-</v>
      </c>
      <c r="TR55" s="539" t="str">
        <f t="shared" ca="1" si="574"/>
        <v>-</v>
      </c>
      <c r="TS55" s="539" t="str">
        <f t="shared" ca="1" si="574"/>
        <v>-</v>
      </c>
      <c r="TT55" s="539" t="str">
        <f t="shared" ca="1" si="574"/>
        <v>-</v>
      </c>
      <c r="TU55" s="539" t="str">
        <f t="shared" ca="1" si="574"/>
        <v>-</v>
      </c>
      <c r="TV55" s="539" t="str">
        <f t="shared" ca="1" si="574"/>
        <v>-</v>
      </c>
      <c r="TW55" s="539" t="str">
        <f t="shared" ca="1" si="574"/>
        <v>-</v>
      </c>
      <c r="TX55" s="539" t="str">
        <f t="shared" ca="1" si="574"/>
        <v>-</v>
      </c>
      <c r="TY55" s="539" t="str">
        <f t="shared" ca="1" si="575"/>
        <v>-</v>
      </c>
      <c r="TZ55" s="539" t="str">
        <f t="shared" ca="1" si="575"/>
        <v>-</v>
      </c>
      <c r="UA55" s="539" t="str">
        <f t="shared" ca="1" si="575"/>
        <v>-</v>
      </c>
      <c r="UB55" s="539" t="str">
        <f t="shared" ca="1" si="575"/>
        <v>-</v>
      </c>
      <c r="UC55" s="549" t="b">
        <f t="shared" si="576"/>
        <v>1</v>
      </c>
      <c r="UD55" s="549" t="b">
        <f t="shared" si="576"/>
        <v>1</v>
      </c>
      <c r="UE55" s="549" t="b">
        <f t="shared" si="576"/>
        <v>1</v>
      </c>
      <c r="UF55" s="549" t="b">
        <f t="shared" si="576"/>
        <v>1</v>
      </c>
      <c r="UG55" s="549" t="b">
        <f t="shared" si="576"/>
        <v>1</v>
      </c>
      <c r="UH55" s="549" t="b">
        <f t="shared" si="576"/>
        <v>1</v>
      </c>
      <c r="UI55" s="549" t="b">
        <f t="shared" si="576"/>
        <v>1</v>
      </c>
      <c r="UJ55" s="549" t="b">
        <f t="shared" si="576"/>
        <v>1</v>
      </c>
      <c r="UK55" s="549" t="b">
        <f t="shared" si="576"/>
        <v>1</v>
      </c>
      <c r="UL55" s="549" t="b">
        <f t="shared" si="576"/>
        <v>1</v>
      </c>
      <c r="UM55" s="549" t="b">
        <f t="shared" si="576"/>
        <v>1</v>
      </c>
      <c r="UN55" s="549" t="b">
        <f t="shared" si="576"/>
        <v>1</v>
      </c>
      <c r="UO55" s="549" t="b">
        <f t="shared" si="576"/>
        <v>1</v>
      </c>
      <c r="UP55" s="549" t="b">
        <f t="shared" si="576"/>
        <v>1</v>
      </c>
      <c r="UQ55" s="549" t="b">
        <f t="shared" si="576"/>
        <v>1</v>
      </c>
      <c r="UR55" s="549" t="b">
        <f t="shared" si="576"/>
        <v>1</v>
      </c>
      <c r="US55" s="549" t="b">
        <f t="shared" si="577"/>
        <v>1</v>
      </c>
      <c r="UT55" s="549" t="b">
        <f t="shared" si="577"/>
        <v>1</v>
      </c>
      <c r="UU55" s="549" t="b">
        <f t="shared" si="577"/>
        <v>1</v>
      </c>
      <c r="UV55" s="549" t="b">
        <f t="shared" si="577"/>
        <v>1</v>
      </c>
      <c r="UW55" s="549" t="b">
        <f t="shared" si="577"/>
        <v>1</v>
      </c>
      <c r="UX55" s="549" t="b">
        <f t="shared" si="577"/>
        <v>1</v>
      </c>
      <c r="UY55" s="549" t="b">
        <f t="shared" si="577"/>
        <v>1</v>
      </c>
      <c r="UZ55" s="549" t="b">
        <f t="shared" si="577"/>
        <v>1</v>
      </c>
      <c r="VA55" s="549" t="b">
        <f t="shared" si="577"/>
        <v>1</v>
      </c>
      <c r="VB55" s="549" t="b">
        <f t="shared" si="577"/>
        <v>1</v>
      </c>
      <c r="VC55" s="19">
        <f t="shared" ca="1" si="558"/>
        <v>0</v>
      </c>
      <c r="VD55" s="23">
        <v>0</v>
      </c>
    </row>
    <row r="56" spans="1:576" outlineLevel="2">
      <c r="A56" s="21">
        <f t="shared" si="93"/>
        <v>51</v>
      </c>
      <c r="B56" s="21"/>
      <c r="D56" s="14"/>
      <c r="E56" t="b">
        <v>0</v>
      </c>
      <c r="H56" s="211"/>
      <c r="I56" s="21"/>
      <c r="J56" s="21"/>
      <c r="K56" s="21"/>
      <c r="L56" s="21"/>
      <c r="M56" s="21"/>
      <c r="N56" s="21"/>
      <c r="O56" s="21"/>
      <c r="P56" s="21"/>
      <c r="Q56" s="21"/>
      <c r="R56" s="21"/>
      <c r="S56" s="21"/>
      <c r="T56" s="21"/>
      <c r="U56" s="21"/>
      <c r="V56" s="21"/>
      <c r="W56" s="21"/>
      <c r="X56" s="21"/>
      <c r="Y56" s="211"/>
      <c r="Z56" s="211"/>
      <c r="AA56" s="211"/>
      <c r="AB56" s="211"/>
      <c r="AC56" s="21"/>
      <c r="AD56" s="211"/>
      <c r="AE56" s="211"/>
      <c r="AF56" s="211"/>
      <c r="AG56" s="211"/>
      <c r="AH56" s="211"/>
      <c r="AI56" s="211"/>
      <c r="AJ56" s="211"/>
      <c r="AK56" s="211"/>
      <c r="AQ56" s="211"/>
      <c r="AR56" s="211"/>
      <c r="AS56" s="228" t="str">
        <f ca="1">"blank "&amp;TEXT(RAND(),"0.000")</f>
        <v>blank 0.380</v>
      </c>
      <c r="AT56" s="9" t="str">
        <f ca="1">IF(COUNTIF(AS$5:AS56,AS56)=1,"-","Dup")</f>
        <v>-</v>
      </c>
      <c r="AU56" s="9"/>
      <c r="AV56" s="14"/>
      <c r="AW56" s="14"/>
      <c r="AX56" s="14"/>
      <c r="AY56" s="14"/>
      <c r="AZ56" s="14"/>
      <c r="BA56" s="14"/>
      <c r="BB56" s="14"/>
      <c r="BC56" s="14"/>
      <c r="BD56" s="9"/>
      <c r="BE56" s="14"/>
      <c r="BF56" s="14"/>
      <c r="BG56" s="14"/>
      <c r="BH56" s="14"/>
      <c r="BI56" s="14"/>
      <c r="BJ56" s="14"/>
      <c r="BK56" s="14"/>
      <c r="BL56" s="9"/>
      <c r="BM56" s="14"/>
      <c r="BN56" s="14"/>
      <c r="BO56" s="14"/>
      <c r="BP56" s="14"/>
      <c r="BQ56" s="14"/>
      <c r="BR56" s="14"/>
      <c r="BS56" s="14"/>
      <c r="BT56" s="14"/>
      <c r="BU56" s="14"/>
      <c r="BV56" s="14"/>
      <c r="BW56" s="14"/>
      <c r="BX56" s="9"/>
      <c r="BY56" s="14"/>
      <c r="BZ56" s="14"/>
      <c r="CA56" s="14"/>
      <c r="CB56" s="14"/>
      <c r="CC56" s="14"/>
      <c r="CD56" s="14"/>
      <c r="CE56" s="14"/>
      <c r="CF56" s="14"/>
      <c r="CG56" s="14"/>
      <c r="CH56" s="14"/>
      <c r="CI56" s="9"/>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9"/>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14"/>
      <c r="EW56" s="14"/>
      <c r="EX56" s="14"/>
      <c r="EY56" s="14"/>
      <c r="EZ56" s="14"/>
      <c r="FA56" s="14"/>
      <c r="FB56" s="14"/>
      <c r="FC56" s="14"/>
      <c r="FD56" s="14"/>
      <c r="FE56" s="14"/>
      <c r="FF56" s="14"/>
      <c r="FG56" s="14"/>
      <c r="FH56" s="14"/>
      <c r="FI56" s="14"/>
      <c r="FJ56" s="14"/>
      <c r="FK56" s="14"/>
      <c r="FL56" s="14"/>
      <c r="FM56" s="14"/>
      <c r="FN56" s="14"/>
      <c r="FO56" s="14"/>
      <c r="FP56" s="14"/>
      <c r="FQ56" s="14"/>
      <c r="FR56" s="14"/>
      <c r="FS56" s="14"/>
      <c r="FT56" s="14"/>
      <c r="FU56" s="14"/>
      <c r="FV56" s="14"/>
      <c r="FW56" s="14"/>
      <c r="FX56" s="14"/>
      <c r="FY56" s="14"/>
      <c r="FZ56" s="14"/>
      <c r="GA56" s="14"/>
      <c r="GB56" s="14"/>
      <c r="GC56" s="14"/>
      <c r="GD56" s="14"/>
      <c r="GE56" s="14"/>
      <c r="GF56" s="14"/>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14"/>
      <c r="IW56" s="14"/>
      <c r="IX56" s="14"/>
      <c r="IY56" s="14"/>
      <c r="IZ56" s="14"/>
      <c r="JA56" s="9"/>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c r="KM56" s="14"/>
      <c r="KN56" s="14"/>
      <c r="KO56" s="14"/>
      <c r="KP56" s="14"/>
      <c r="KQ56" s="9"/>
      <c r="KR56" s="14"/>
      <c r="KS56" s="14"/>
      <c r="KT56" s="14"/>
      <c r="KU56" s="14"/>
      <c r="KV56" s="14"/>
      <c r="KW56" s="14"/>
      <c r="KX56" s="14"/>
      <c r="KY56" s="14"/>
      <c r="KZ56" s="14"/>
      <c r="LA56" s="14"/>
      <c r="LB56" s="14"/>
      <c r="LC56" s="14"/>
      <c r="LD56" s="14"/>
      <c r="LE56" s="14"/>
      <c r="LF56" s="14"/>
      <c r="LG56" s="14"/>
      <c r="LH56" s="14"/>
      <c r="LI56" s="14"/>
      <c r="LJ56" s="14"/>
      <c r="LK56" s="14"/>
      <c r="LL56" s="14"/>
      <c r="LM56" s="14"/>
      <c r="LN56" s="14"/>
      <c r="LO56" s="14"/>
      <c r="LP56" s="14"/>
      <c r="LQ56" s="14"/>
      <c r="LR56" s="14"/>
      <c r="LS56" s="14"/>
      <c r="LT56" s="14"/>
      <c r="LU56" s="14"/>
      <c r="LV56" s="14"/>
      <c r="LW56" s="14"/>
      <c r="LX56" s="14"/>
      <c r="LY56" s="14"/>
      <c r="LZ56" s="14"/>
      <c r="MA56" s="14"/>
      <c r="MB56" s="14"/>
      <c r="MC56" s="14"/>
      <c r="MD56" s="14"/>
      <c r="ME56" s="14"/>
      <c r="MF56" s="14"/>
      <c r="MG56" s="14"/>
      <c r="MH56" s="14"/>
      <c r="MI56" s="14"/>
      <c r="MJ56" s="14"/>
      <c r="MK56" s="14"/>
      <c r="ML56" s="14"/>
      <c r="MM56" s="14"/>
      <c r="MN56" s="14"/>
      <c r="MO56" s="14"/>
      <c r="MP56" s="14"/>
      <c r="MQ56" s="14"/>
      <c r="MR56" s="14"/>
      <c r="MS56" s="14"/>
      <c r="MT56" s="9"/>
      <c r="MU56" s="14"/>
      <c r="MV56" s="14"/>
      <c r="MW56" s="14"/>
      <c r="MX56" s="14"/>
      <c r="MY56" s="14"/>
      <c r="MZ56" s="14"/>
      <c r="NA56" s="14"/>
      <c r="NB56" s="9"/>
      <c r="NC56" s="14"/>
      <c r="ND56" s="14"/>
      <c r="NE56" s="14"/>
      <c r="NF56" s="14"/>
      <c r="NG56" s="14"/>
      <c r="NH56" s="14"/>
      <c r="NI56" s="14"/>
      <c r="NJ56" s="14"/>
      <c r="NK56" s="14"/>
      <c r="NL56" s="14"/>
      <c r="NM56" s="14"/>
      <c r="NN56" s="14"/>
      <c r="NO56" s="14"/>
      <c r="NP56" s="14"/>
      <c r="NQ56" s="14"/>
      <c r="NR56" s="14"/>
      <c r="NS56" s="14"/>
      <c r="NT56" s="14"/>
      <c r="NU56" s="14"/>
      <c r="NV56" s="14"/>
      <c r="NW56" s="14"/>
      <c r="NX56" s="9"/>
      <c r="NY56" s="14"/>
      <c r="NZ56" s="14"/>
      <c r="OA56" s="14"/>
      <c r="OB56" s="14"/>
      <c r="OC56" s="14"/>
      <c r="OD56" s="14"/>
      <c r="OE56" s="14"/>
      <c r="OF56" s="14"/>
      <c r="OG56" s="14"/>
      <c r="OH56" s="14"/>
      <c r="OI56" s="14"/>
      <c r="OJ56" s="14"/>
      <c r="OK56" s="14"/>
      <c r="OL56" s="14"/>
      <c r="OM56" s="14"/>
      <c r="ON56" s="14"/>
      <c r="OO56" s="14"/>
      <c r="OP56" s="14"/>
      <c r="OQ56" s="14"/>
      <c r="OR56" s="14"/>
      <c r="OS56" s="14"/>
      <c r="OT56" s="14"/>
      <c r="OU56" s="14"/>
      <c r="OV56" s="14"/>
      <c r="OW56" s="14"/>
      <c r="OX56" s="14"/>
      <c r="OY56" s="14"/>
      <c r="OZ56" s="14"/>
      <c r="PA56" s="14"/>
      <c r="PB56" s="14"/>
      <c r="PC56" s="14"/>
      <c r="PD56" s="14"/>
      <c r="PE56" s="14"/>
      <c r="PF56" s="14"/>
      <c r="PG56" s="14"/>
      <c r="PH56" s="14"/>
      <c r="PI56" s="14"/>
      <c r="PJ56" s="14"/>
      <c r="PK56" s="14"/>
      <c r="PL56" s="14"/>
      <c r="PM56" s="14"/>
      <c r="PN56" s="14"/>
      <c r="PO56" s="14"/>
      <c r="PP56" s="14"/>
      <c r="PQ56" s="14"/>
      <c r="PR56" s="14"/>
      <c r="PS56" s="14"/>
      <c r="PT56" s="14"/>
      <c r="PU56" s="14"/>
      <c r="PV56" s="14"/>
      <c r="PW56" s="14"/>
      <c r="PX56" s="14"/>
      <c r="PY56" s="14"/>
      <c r="PZ56" s="14"/>
      <c r="QA56" s="14"/>
      <c r="QB56" s="14"/>
      <c r="QC56" s="14"/>
      <c r="QD56" s="14"/>
      <c r="QE56" s="14"/>
      <c r="QF56" s="14"/>
      <c r="QG56" s="14"/>
      <c r="QH56" s="14"/>
      <c r="QI56" s="14"/>
      <c r="QJ56" s="14"/>
      <c r="QK56" s="14"/>
      <c r="QL56" s="14"/>
      <c r="QM56" s="14"/>
      <c r="QN56" s="14"/>
      <c r="QO56" s="14"/>
      <c r="QP56" s="14"/>
      <c r="QQ56" s="14"/>
      <c r="QR56" s="14"/>
      <c r="QS56" s="14"/>
      <c r="QT56" s="14"/>
      <c r="QU56" s="14"/>
      <c r="QV56" s="14"/>
      <c r="QW56" s="14"/>
      <c r="QX56" s="14"/>
      <c r="QY56" s="14"/>
      <c r="QZ56" s="14"/>
      <c r="RA56" s="14"/>
      <c r="RB56" s="14"/>
      <c r="RC56" s="14"/>
      <c r="RD56" s="14"/>
      <c r="RE56" s="14"/>
      <c r="RF56" s="14"/>
      <c r="RG56" s="14"/>
      <c r="RH56" s="14"/>
      <c r="RI56" s="14"/>
      <c r="RJ56" s="14"/>
      <c r="RK56" s="14"/>
      <c r="RL56" s="14"/>
      <c r="RM56" s="14"/>
      <c r="RN56" s="14"/>
      <c r="RO56" s="14"/>
      <c r="RP56" s="14"/>
      <c r="RQ56" s="14"/>
      <c r="RR56" s="14"/>
      <c r="RS56" s="14"/>
      <c r="RT56" s="14"/>
      <c r="RU56" s="14"/>
      <c r="RV56" s="14"/>
      <c r="RW56" s="14"/>
      <c r="RX56" s="14"/>
      <c r="RY56" s="14"/>
      <c r="RZ56" s="14"/>
      <c r="SA56" s="14"/>
      <c r="SB56" s="14"/>
      <c r="SC56" s="14"/>
      <c r="SD56" s="14"/>
      <c r="SE56" s="14"/>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c r="TS56" s="14"/>
      <c r="TT56" s="14"/>
      <c r="TU56" s="14"/>
      <c r="TV56" s="14"/>
      <c r="TW56" s="14"/>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23">
        <v>0</v>
      </c>
    </row>
    <row r="57" spans="1:576">
      <c r="A57" s="21">
        <f>ROW(A57)-5</f>
        <v>52</v>
      </c>
      <c r="B57" s="21"/>
      <c r="D57" s="504"/>
      <c r="E57" t="b">
        <v>0</v>
      </c>
      <c r="G57" s="29" t="s">
        <v>1875</v>
      </c>
      <c r="N57" s="268">
        <v>2</v>
      </c>
      <c r="O57" s="211"/>
      <c r="P57" s="268">
        <v>2</v>
      </c>
      <c r="Q57" s="211"/>
      <c r="R57" s="211"/>
      <c r="S57" s="211"/>
      <c r="T57" s="211"/>
      <c r="U57" s="268">
        <v>1</v>
      </c>
      <c r="V57" s="268">
        <v>1</v>
      </c>
      <c r="W57" s="268">
        <v>1</v>
      </c>
      <c r="X57" s="268">
        <v>3</v>
      </c>
      <c r="Y57" s="211"/>
      <c r="Z57" s="211"/>
      <c r="AA57" s="211"/>
      <c r="AB57" s="211"/>
      <c r="AD57" s="211"/>
      <c r="AE57" s="211"/>
      <c r="AF57" s="211"/>
      <c r="AG57" s="211"/>
      <c r="AH57" s="211"/>
      <c r="AI57" s="211"/>
      <c r="AJ57" s="211"/>
      <c r="AK57" s="211"/>
      <c r="AR57" s="211"/>
      <c r="AS57" s="26" t="s">
        <v>1886</v>
      </c>
      <c r="AT57" s="9" t="str">
        <f ca="1">IF(COUNTIF(AS$5:AS57,AS57)=1,"-","Dup")</f>
        <v>-</v>
      </c>
      <c r="AU57" s="9"/>
      <c r="AV57" s="504"/>
      <c r="AW57" s="504"/>
      <c r="AX57" s="504"/>
      <c r="AY57" s="504"/>
      <c r="AZ57" s="504"/>
      <c r="BA57" s="504"/>
      <c r="BB57" s="504"/>
      <c r="BC57" s="504"/>
      <c r="BD57" s="9"/>
      <c r="BE57" s="504"/>
      <c r="BF57" s="504"/>
      <c r="BG57" s="504"/>
      <c r="BH57" s="504"/>
      <c r="BI57" s="504"/>
      <c r="BJ57" s="504"/>
      <c r="BK57" s="504"/>
      <c r="BL57" s="9"/>
      <c r="BM57" s="504"/>
      <c r="BN57" s="504"/>
      <c r="BO57" s="504"/>
      <c r="BP57" s="504"/>
      <c r="BQ57" s="504"/>
      <c r="BR57" s="504"/>
      <c r="BS57" s="504"/>
      <c r="BT57" s="504"/>
      <c r="BU57" s="504"/>
      <c r="BV57" s="504"/>
      <c r="BW57" s="504"/>
      <c r="BX57" s="9"/>
      <c r="BY57" s="504"/>
      <c r="BZ57" s="504"/>
      <c r="CA57" s="504"/>
      <c r="CB57" s="504"/>
      <c r="CC57" s="504"/>
      <c r="CD57" s="504"/>
      <c r="CE57" s="504"/>
      <c r="CF57" s="504"/>
      <c r="CG57" s="504"/>
      <c r="CH57" s="504"/>
      <c r="CI57" s="9"/>
      <c r="CJ57" s="504"/>
      <c r="CK57" s="504"/>
      <c r="CL57" s="504"/>
      <c r="CM57" s="504"/>
      <c r="CN57" s="504"/>
      <c r="CO57" s="504"/>
      <c r="CP57" s="504"/>
      <c r="CQ57" s="504"/>
      <c r="CR57" s="504"/>
      <c r="CS57" s="504"/>
      <c r="CT57" s="504"/>
      <c r="CU57" s="504"/>
      <c r="CV57" s="504"/>
      <c r="CW57" s="504"/>
      <c r="CX57" s="504"/>
      <c r="CY57" s="504"/>
      <c r="CZ57" s="504"/>
      <c r="DA57" s="504"/>
      <c r="DB57" s="504"/>
      <c r="DC57" s="504"/>
      <c r="DD57" s="504"/>
      <c r="DE57" s="504"/>
      <c r="DF57" s="504"/>
      <c r="DG57" s="504"/>
      <c r="DH57" s="504"/>
      <c r="DI57" s="504"/>
      <c r="DJ57" s="504"/>
      <c r="DK57" s="504"/>
      <c r="DL57" s="504"/>
      <c r="DM57" s="504"/>
      <c r="DN57" s="504"/>
      <c r="DO57" s="504"/>
      <c r="DP57" s="504"/>
      <c r="DQ57" s="504"/>
      <c r="DR57" s="9"/>
      <c r="DS57" s="504"/>
      <c r="DT57" s="504"/>
      <c r="DU57" s="504"/>
      <c r="DV57" s="504"/>
      <c r="DW57" s="504"/>
      <c r="DX57" s="504"/>
      <c r="DY57" s="504"/>
      <c r="DZ57" s="504"/>
      <c r="EA57" s="504"/>
      <c r="EB57" s="504"/>
      <c r="EC57" s="504"/>
      <c r="ED57" s="504"/>
      <c r="EE57" s="505"/>
      <c r="EF57" s="504"/>
      <c r="EG57" s="504"/>
      <c r="EH57" s="504"/>
      <c r="EI57" s="504"/>
      <c r="EJ57" s="504"/>
      <c r="EK57" s="504"/>
      <c r="EL57" s="504"/>
      <c r="EM57" s="504"/>
      <c r="EN57" s="504"/>
      <c r="EO57" s="504"/>
      <c r="EP57" s="504"/>
      <c r="EQ57" s="504"/>
      <c r="ER57" s="504"/>
      <c r="ES57" s="504"/>
      <c r="ET57" s="504"/>
      <c r="EU57" s="504"/>
      <c r="EV57" s="504"/>
      <c r="EW57" s="504"/>
      <c r="EX57" s="504"/>
      <c r="EY57" s="504"/>
      <c r="EZ57" s="504"/>
      <c r="FA57" s="504"/>
      <c r="FB57" s="504"/>
      <c r="FC57" s="504"/>
      <c r="FD57" s="504"/>
      <c r="FE57" s="504"/>
      <c r="FF57" s="504"/>
      <c r="FG57" s="504"/>
      <c r="FH57" s="504"/>
      <c r="FI57" s="504"/>
      <c r="FJ57" s="504"/>
      <c r="FK57" s="504"/>
      <c r="FL57" s="504"/>
      <c r="FM57" s="504"/>
      <c r="FN57" s="504"/>
      <c r="FO57" s="504"/>
      <c r="FP57" s="504"/>
      <c r="FQ57" s="504"/>
      <c r="FR57" s="504"/>
      <c r="FS57" s="504"/>
      <c r="FT57" s="504"/>
      <c r="FU57" s="504"/>
      <c r="FV57" s="504"/>
      <c r="FW57" s="504"/>
      <c r="FX57" s="504"/>
      <c r="FY57" s="504"/>
      <c r="FZ57" s="504"/>
      <c r="GA57" s="504"/>
      <c r="GB57" s="504"/>
      <c r="GC57" s="504"/>
      <c r="GD57" s="504"/>
      <c r="GE57" s="504"/>
      <c r="GF57" s="504"/>
      <c r="GG57" s="504"/>
      <c r="GH57" s="504"/>
      <c r="GI57" s="504"/>
      <c r="GJ57" s="504"/>
      <c r="GK57" s="504"/>
      <c r="GL57" s="504"/>
      <c r="GM57" s="504"/>
      <c r="GN57" s="504"/>
      <c r="GO57" s="504"/>
      <c r="GP57" s="504"/>
      <c r="GQ57" s="504"/>
      <c r="GR57" s="504"/>
      <c r="GS57" s="504"/>
      <c r="GT57" s="504"/>
      <c r="GU57" s="504"/>
      <c r="GV57" s="504"/>
      <c r="GW57" s="504"/>
      <c r="GX57" s="504"/>
      <c r="GY57" s="504"/>
      <c r="GZ57" s="504"/>
      <c r="HA57" s="504"/>
      <c r="HB57" s="504"/>
      <c r="HC57" s="504"/>
      <c r="HD57" s="504"/>
      <c r="HE57" s="504"/>
      <c r="HF57" s="504"/>
      <c r="HG57" s="504"/>
      <c r="HH57" s="504"/>
      <c r="HI57" s="504"/>
      <c r="HJ57" s="504"/>
      <c r="HK57" s="504"/>
      <c r="HL57" s="504"/>
      <c r="HM57" s="504"/>
      <c r="HN57" s="504"/>
      <c r="HO57" s="504"/>
      <c r="HP57" s="504"/>
      <c r="HQ57" s="504"/>
      <c r="HR57" s="504"/>
      <c r="HS57" s="504"/>
      <c r="HT57" s="504"/>
      <c r="HU57" s="504"/>
      <c r="HV57" s="504"/>
      <c r="HW57" s="504"/>
      <c r="HX57" s="504"/>
      <c r="HY57" s="504"/>
      <c r="HZ57" s="504"/>
      <c r="IA57" s="504"/>
      <c r="IB57" s="504"/>
      <c r="IC57" s="504"/>
      <c r="ID57" s="504"/>
      <c r="IE57" s="504"/>
      <c r="IF57" s="504"/>
      <c r="IG57" s="504"/>
      <c r="IH57" s="504"/>
      <c r="II57" s="504"/>
      <c r="IJ57" s="504"/>
      <c r="IK57" s="504"/>
      <c r="IL57" s="504"/>
      <c r="IM57" s="504"/>
      <c r="IN57" s="504"/>
      <c r="IO57" s="504"/>
      <c r="IP57" s="504"/>
      <c r="IQ57" s="504"/>
      <c r="IR57" s="504"/>
      <c r="IS57" s="504"/>
      <c r="IT57" s="504"/>
      <c r="IU57" s="504"/>
      <c r="IV57" s="504"/>
      <c r="IW57" s="504"/>
      <c r="IX57" s="504"/>
      <c r="IY57" s="504"/>
      <c r="IZ57" s="504"/>
      <c r="JA57" s="9"/>
      <c r="JB57" s="504"/>
      <c r="JC57" s="504"/>
      <c r="JD57" s="504"/>
      <c r="JE57" s="504"/>
      <c r="JF57" s="504"/>
      <c r="JG57" s="504"/>
      <c r="JH57" s="504"/>
      <c r="JI57" s="504"/>
      <c r="JJ57" s="504"/>
      <c r="JK57" s="504"/>
      <c r="JL57" s="504"/>
      <c r="JM57" s="504"/>
      <c r="JN57" s="504"/>
      <c r="JO57" s="504"/>
      <c r="JP57" s="504"/>
      <c r="JQ57" s="504"/>
      <c r="JR57" s="504"/>
      <c r="JS57" s="504"/>
      <c r="JT57" s="504"/>
      <c r="JU57" s="504"/>
      <c r="JV57" s="504"/>
      <c r="JW57" s="504"/>
      <c r="JX57" s="504"/>
      <c r="JY57" s="504"/>
      <c r="JZ57" s="504"/>
      <c r="KA57" s="504"/>
      <c r="KB57" s="504"/>
      <c r="KC57" s="504"/>
      <c r="KD57" s="504"/>
      <c r="KE57" s="504"/>
      <c r="KF57" s="504"/>
      <c r="KG57" s="504"/>
      <c r="KH57" s="504"/>
      <c r="KI57" s="504"/>
      <c r="KJ57" s="504"/>
      <c r="KK57" s="504"/>
      <c r="KL57" s="504"/>
      <c r="KM57" s="504"/>
      <c r="KN57" s="504"/>
      <c r="KO57" s="504"/>
      <c r="KP57" s="504"/>
      <c r="KQ57" s="9"/>
      <c r="KR57" s="504"/>
      <c r="KS57" s="504"/>
      <c r="KT57" s="504"/>
      <c r="KU57" s="504"/>
      <c r="KV57" s="504"/>
      <c r="KW57" s="504"/>
      <c r="KX57" s="504"/>
      <c r="KY57" s="504"/>
      <c r="KZ57" s="504"/>
      <c r="LA57" s="504"/>
      <c r="LB57" s="504"/>
      <c r="LC57" s="504"/>
      <c r="LD57" s="504"/>
      <c r="LE57" s="504"/>
      <c r="LF57" s="504"/>
      <c r="LG57" s="504"/>
      <c r="LH57" s="504"/>
      <c r="LI57" s="504"/>
      <c r="LJ57" s="504"/>
      <c r="LK57" s="504"/>
      <c r="LL57" s="504"/>
      <c r="LM57" s="504"/>
      <c r="LN57" s="504"/>
      <c r="LO57" s="504"/>
      <c r="LP57" s="504"/>
      <c r="LQ57" s="504"/>
      <c r="LR57" s="504"/>
      <c r="LS57" s="504"/>
      <c r="LT57" s="504"/>
      <c r="LU57" s="504"/>
      <c r="LV57" s="504"/>
      <c r="LW57" s="504"/>
      <c r="LX57" s="504"/>
      <c r="LY57" s="504"/>
      <c r="LZ57" s="504"/>
      <c r="MA57" s="504"/>
      <c r="MB57" s="578"/>
      <c r="MC57" s="578"/>
      <c r="MD57" s="578"/>
      <c r="ME57" s="504"/>
      <c r="MF57" s="504"/>
      <c r="MG57" s="504"/>
      <c r="MH57" s="504"/>
      <c r="MI57" s="504"/>
      <c r="MJ57" s="504"/>
      <c r="MK57" s="504"/>
      <c r="ML57" s="504"/>
      <c r="MM57" s="504"/>
      <c r="MN57" s="504"/>
      <c r="MO57" s="504"/>
      <c r="MP57" s="504"/>
      <c r="MQ57" s="504"/>
      <c r="MR57" s="504"/>
      <c r="MS57" s="504"/>
      <c r="MT57" s="9"/>
      <c r="MU57" s="504"/>
      <c r="MV57" s="504"/>
      <c r="MW57" s="504"/>
      <c r="MX57" s="504"/>
      <c r="MY57" s="504"/>
      <c r="MZ57" s="504"/>
      <c r="NA57" s="504"/>
      <c r="NB57" s="9"/>
      <c r="NC57" s="504"/>
      <c r="ND57" s="504"/>
      <c r="NE57" s="504"/>
      <c r="NF57" s="504"/>
      <c r="NG57" s="504"/>
      <c r="NH57" s="504"/>
      <c r="NI57" s="504"/>
      <c r="NJ57" s="504"/>
      <c r="NK57" s="504"/>
      <c r="NL57" s="504"/>
      <c r="NM57" s="504"/>
      <c r="NN57" s="504"/>
      <c r="NO57" s="504"/>
      <c r="NP57" s="504"/>
      <c r="NQ57" s="504"/>
      <c r="NR57" s="504"/>
      <c r="NS57" s="504"/>
      <c r="NT57" s="504"/>
      <c r="NU57" s="504"/>
      <c r="NV57" s="504"/>
      <c r="NW57" s="504"/>
      <c r="NX57" s="9"/>
      <c r="NY57" s="504"/>
      <c r="NZ57" s="504"/>
      <c r="OA57" s="504"/>
      <c r="OB57" s="504"/>
      <c r="OC57" s="504"/>
      <c r="OD57" s="504"/>
      <c r="OE57" s="504"/>
      <c r="OF57" s="504"/>
      <c r="OG57" s="504"/>
      <c r="OH57" s="504"/>
      <c r="OI57" s="504"/>
      <c r="OJ57" s="504"/>
      <c r="OK57" s="504"/>
      <c r="OL57" s="504"/>
      <c r="OM57" s="504"/>
      <c r="ON57" s="504"/>
      <c r="OO57" s="504"/>
      <c r="OP57" s="504"/>
      <c r="OQ57" s="504"/>
      <c r="OR57" s="504"/>
      <c r="OS57" s="504"/>
      <c r="OT57" s="504"/>
      <c r="OU57" s="504"/>
      <c r="OV57" s="504"/>
      <c r="OW57" s="504"/>
      <c r="OX57" s="504"/>
      <c r="OY57" s="504"/>
      <c r="OZ57" s="504"/>
      <c r="PA57" s="504"/>
      <c r="PB57" s="504"/>
      <c r="PC57" s="504"/>
      <c r="PD57" s="504"/>
      <c r="PE57" s="504"/>
      <c r="PF57" s="504"/>
      <c r="PG57" s="504"/>
      <c r="PH57" s="504"/>
      <c r="PI57" s="504"/>
      <c r="PJ57" s="504"/>
      <c r="PK57" s="504"/>
      <c r="PL57" s="504"/>
      <c r="PM57" s="504"/>
      <c r="PN57" s="504"/>
      <c r="PO57" s="504"/>
      <c r="PP57" s="504"/>
      <c r="PQ57" s="504"/>
      <c r="PR57" s="504"/>
      <c r="PS57" s="504"/>
      <c r="PT57" s="504"/>
      <c r="PU57" s="504"/>
      <c r="PV57" s="504"/>
      <c r="PW57" s="504"/>
      <c r="PX57" s="504"/>
      <c r="PY57" s="504"/>
      <c r="PZ57" s="504"/>
      <c r="QA57" s="504"/>
      <c r="QB57" s="504"/>
      <c r="QC57" s="504"/>
      <c r="QD57" s="504"/>
      <c r="QE57" s="504"/>
      <c r="QF57" s="504"/>
      <c r="QG57" s="504"/>
      <c r="QH57" s="504"/>
      <c r="QI57" s="504"/>
      <c r="QJ57" s="504"/>
      <c r="QK57" s="504"/>
      <c r="QL57" s="504"/>
      <c r="QM57" s="504"/>
      <c r="QN57" s="504"/>
      <c r="QO57" s="504"/>
      <c r="QP57" s="504"/>
      <c r="QQ57" s="504"/>
      <c r="QR57" s="504"/>
      <c r="QS57" s="504"/>
      <c r="QT57" s="504"/>
      <c r="QU57" s="504"/>
      <c r="QV57" s="504"/>
      <c r="QW57" s="504"/>
      <c r="QX57" s="504"/>
      <c r="QY57" s="504"/>
      <c r="QZ57" s="504"/>
      <c r="RA57" s="504"/>
      <c r="RB57" s="504"/>
      <c r="RC57" s="504"/>
      <c r="RD57" s="504"/>
      <c r="RE57" s="504"/>
      <c r="RF57" s="504"/>
      <c r="RG57" s="504"/>
      <c r="RH57" s="504"/>
      <c r="RI57" s="504"/>
      <c r="RJ57" s="504"/>
      <c r="RK57" s="504"/>
      <c r="RL57" s="504"/>
      <c r="RM57" s="504"/>
      <c r="RN57" s="504"/>
      <c r="RO57" s="504"/>
      <c r="RP57" s="504"/>
      <c r="RQ57" s="504"/>
      <c r="RR57" s="504"/>
      <c r="RS57" s="504"/>
      <c r="RT57" s="504"/>
      <c r="RU57" s="504"/>
      <c r="RV57" s="504"/>
      <c r="RW57" s="504"/>
      <c r="RX57" s="504"/>
      <c r="RY57" s="504"/>
      <c r="RZ57" s="504"/>
      <c r="SA57" s="504"/>
      <c r="SB57" s="504"/>
      <c r="SC57" s="504"/>
      <c r="SD57" s="504"/>
      <c r="SE57" s="504"/>
      <c r="SF57" s="504"/>
      <c r="SG57" s="504"/>
      <c r="SH57" s="504"/>
      <c r="SI57" s="504"/>
      <c r="SJ57" s="504"/>
      <c r="SK57" s="504"/>
      <c r="SL57" s="504"/>
      <c r="SM57" s="504"/>
      <c r="SN57" s="504"/>
      <c r="SO57" s="504"/>
      <c r="SP57" s="504"/>
      <c r="SQ57" s="504"/>
      <c r="SR57" s="504"/>
      <c r="SS57" s="504"/>
      <c r="ST57" s="504"/>
      <c r="SU57" s="504"/>
      <c r="SV57" s="504"/>
      <c r="SW57" s="504"/>
      <c r="SX57" s="504"/>
      <c r="SY57" s="504"/>
      <c r="SZ57" s="504"/>
      <c r="TA57" s="504"/>
      <c r="TB57" s="504"/>
      <c r="TC57" s="504"/>
      <c r="TD57" s="504"/>
      <c r="TE57" s="504"/>
      <c r="TF57" s="504"/>
      <c r="TG57" s="504"/>
      <c r="TH57" s="504"/>
      <c r="TI57" s="504"/>
      <c r="TJ57" s="504"/>
      <c r="TK57" s="504"/>
      <c r="TL57" s="504"/>
      <c r="TM57" s="504"/>
      <c r="TN57" s="504"/>
      <c r="TO57" s="504"/>
      <c r="TP57" s="504"/>
      <c r="TQ57" s="504"/>
      <c r="TR57" s="504"/>
      <c r="TS57" s="504"/>
      <c r="TT57" s="504"/>
      <c r="TU57" s="504"/>
      <c r="TV57" s="504"/>
      <c r="TW57" s="504"/>
      <c r="TX57" s="504"/>
      <c r="TY57" s="504"/>
      <c r="TZ57" s="504"/>
      <c r="UA57" s="504"/>
      <c r="UB57" s="504"/>
      <c r="UC57" s="504"/>
      <c r="UD57" s="504"/>
      <c r="UE57" s="504"/>
      <c r="UF57" s="504"/>
      <c r="UG57" s="504"/>
      <c r="UH57" s="504"/>
      <c r="UI57" s="504"/>
      <c r="UJ57" s="504"/>
      <c r="UK57" s="504"/>
      <c r="UL57" s="504"/>
      <c r="UM57" s="504"/>
      <c r="UN57" s="504"/>
      <c r="UO57" s="504"/>
      <c r="UP57" s="504"/>
      <c r="UQ57" s="504"/>
      <c r="UR57" s="504"/>
      <c r="US57" s="504"/>
      <c r="UT57" s="504"/>
      <c r="UU57" s="504"/>
      <c r="UV57" s="504"/>
      <c r="UW57" s="504"/>
      <c r="UX57" s="504"/>
      <c r="UY57" s="504"/>
      <c r="UZ57" s="504"/>
      <c r="VA57" s="504"/>
      <c r="VB57" s="504"/>
      <c r="VC57" s="504"/>
      <c r="VD57" s="23">
        <v>0</v>
      </c>
    </row>
    <row r="58" spans="1:576" outlineLevel="2">
      <c r="A58" s="21">
        <f>ROW(A58)-5</f>
        <v>53</v>
      </c>
      <c r="B58" s="21"/>
      <c r="D58" s="504"/>
      <c r="E58" t="b">
        <v>0</v>
      </c>
      <c r="G58" s="29" t="s">
        <v>1757</v>
      </c>
      <c r="N58" s="574">
        <f>PRODUCT($P57:$P57)</f>
        <v>2</v>
      </c>
      <c r="O58" s="211"/>
      <c r="P58" s="570">
        <f>PRODUCT($U57:$U57)</f>
        <v>1</v>
      </c>
      <c r="Q58" s="211"/>
      <c r="R58" s="211"/>
      <c r="S58" s="211"/>
      <c r="T58" s="211"/>
      <c r="U58" s="571">
        <f>PRODUCT($V57:$V57)</f>
        <v>1</v>
      </c>
      <c r="V58" s="572">
        <f>PRODUCT($W57:$W57)</f>
        <v>1</v>
      </c>
      <c r="W58" s="573">
        <f>PRODUCT($X57:$X57)</f>
        <v>3</v>
      </c>
      <c r="X58" s="268">
        <v>1</v>
      </c>
      <c r="Y58" s="211"/>
      <c r="Z58" s="211"/>
      <c r="AA58" s="211"/>
      <c r="AB58" s="211"/>
      <c r="AD58" s="211"/>
      <c r="AE58" s="211"/>
      <c r="AF58" s="211"/>
      <c r="AG58" s="211"/>
      <c r="AH58" s="211"/>
      <c r="AI58" s="211"/>
      <c r="AJ58" s="211"/>
      <c r="AK58" s="211"/>
      <c r="AR58">
        <f>PRODUCT($H57:$AR57)</f>
        <v>12</v>
      </c>
      <c r="AS58" s="551" t="str">
        <f>AS57&amp;" "&amp;$AR58&amp;" trials (if complete)"</f>
        <v>Optimise_farm 12 trials (if complete)</v>
      </c>
      <c r="AT58" s="9" t="str">
        <f ca="1">IF(COUNTIF(AS$5:AS58,AS58)=1,"-","Dup")</f>
        <v>-</v>
      </c>
      <c r="AU58" s="9"/>
      <c r="AV58" s="504"/>
      <c r="AW58" s="504"/>
      <c r="AX58" s="504"/>
      <c r="AY58" s="504"/>
      <c r="AZ58" s="504"/>
      <c r="BA58" s="504"/>
      <c r="BB58" s="504"/>
      <c r="BC58" s="504"/>
      <c r="BD58" s="9"/>
      <c r="BE58" s="504"/>
      <c r="BF58" s="504"/>
      <c r="BG58" s="504"/>
      <c r="BH58" s="504"/>
      <c r="BI58" s="504"/>
      <c r="BJ58" s="504"/>
      <c r="BK58" s="504"/>
      <c r="BL58" s="9"/>
      <c r="BM58" s="504"/>
      <c r="BN58" s="504"/>
      <c r="BO58" s="504"/>
      <c r="BP58" s="504"/>
      <c r="BQ58" s="504"/>
      <c r="BR58" s="504"/>
      <c r="BS58" s="504"/>
      <c r="BT58" s="504"/>
      <c r="BU58" s="504"/>
      <c r="BV58" s="504"/>
      <c r="BW58" s="504"/>
      <c r="BX58" s="9"/>
      <c r="BY58" s="504"/>
      <c r="BZ58" s="504"/>
      <c r="CA58" s="504"/>
      <c r="CB58" s="504"/>
      <c r="CC58" s="504"/>
      <c r="CD58" s="504"/>
      <c r="CE58" s="504"/>
      <c r="CF58" s="504"/>
      <c r="CG58" s="504"/>
      <c r="CH58" s="504"/>
      <c r="CI58" s="9"/>
      <c r="CJ58" s="504"/>
      <c r="CK58" s="504"/>
      <c r="CL58" s="504"/>
      <c r="CM58" s="504"/>
      <c r="CN58" s="504"/>
      <c r="CO58" s="504"/>
      <c r="CP58" s="504"/>
      <c r="CQ58" s="504"/>
      <c r="CR58" s="504"/>
      <c r="CS58" s="504"/>
      <c r="CT58" s="504"/>
      <c r="CU58" s="504"/>
      <c r="CV58" s="504"/>
      <c r="CW58" s="504"/>
      <c r="CX58" s="504"/>
      <c r="CY58" s="504"/>
      <c r="CZ58" s="504"/>
      <c r="DA58" s="504"/>
      <c r="DB58" s="504"/>
      <c r="DC58" s="504"/>
      <c r="DD58" s="504"/>
      <c r="DE58" s="504"/>
      <c r="DF58" s="504"/>
      <c r="DG58" s="504"/>
      <c r="DH58" s="504"/>
      <c r="DI58" s="504"/>
      <c r="DJ58" s="504"/>
      <c r="DK58" s="504"/>
      <c r="DL58" s="504"/>
      <c r="DM58" s="504"/>
      <c r="DN58" s="504"/>
      <c r="DO58" s="504"/>
      <c r="DP58" s="504"/>
      <c r="DQ58" s="504"/>
      <c r="DR58" s="9"/>
      <c r="DS58" s="504"/>
      <c r="DT58" s="504"/>
      <c r="DU58" s="504"/>
      <c r="DV58" s="504"/>
      <c r="DW58" s="504"/>
      <c r="DX58" s="504"/>
      <c r="DY58" s="504"/>
      <c r="DZ58" s="504"/>
      <c r="EA58" s="504"/>
      <c r="EB58" s="504"/>
      <c r="EC58" s="504"/>
      <c r="ED58" s="504"/>
      <c r="EE58" s="505"/>
      <c r="EF58" s="504"/>
      <c r="EG58" s="504"/>
      <c r="EH58" s="504"/>
      <c r="EI58" s="504"/>
      <c r="EJ58" s="504"/>
      <c r="EK58" s="504"/>
      <c r="EL58" s="504"/>
      <c r="EM58" s="504"/>
      <c r="EN58" s="504"/>
      <c r="EO58" s="504"/>
      <c r="EP58" s="504"/>
      <c r="EQ58" s="504"/>
      <c r="ER58" s="504"/>
      <c r="ES58" s="504"/>
      <c r="ET58" s="504"/>
      <c r="EU58" s="504"/>
      <c r="EV58" s="504"/>
      <c r="EW58" s="504"/>
      <c r="EX58" s="504"/>
      <c r="EY58" s="504"/>
      <c r="EZ58" s="504"/>
      <c r="FA58" s="504"/>
      <c r="FB58" s="504"/>
      <c r="FC58" s="504"/>
      <c r="FD58" s="504"/>
      <c r="FE58" s="504"/>
      <c r="FF58" s="504"/>
      <c r="FG58" s="504"/>
      <c r="FH58" s="504"/>
      <c r="FI58" s="504"/>
      <c r="FJ58" s="504"/>
      <c r="FK58" s="504"/>
      <c r="FL58" s="504"/>
      <c r="FM58" s="504"/>
      <c r="FN58" s="504"/>
      <c r="FO58" s="504"/>
      <c r="FP58" s="504"/>
      <c r="FQ58" s="504"/>
      <c r="FR58" s="504"/>
      <c r="FS58" s="504"/>
      <c r="FT58" s="504"/>
      <c r="FU58" s="504"/>
      <c r="FV58" s="504"/>
      <c r="FW58" s="504"/>
      <c r="FX58" s="504"/>
      <c r="FY58" s="504"/>
      <c r="FZ58" s="504"/>
      <c r="GA58" s="504"/>
      <c r="GB58" s="504"/>
      <c r="GC58" s="504"/>
      <c r="GD58" s="504"/>
      <c r="GE58" s="504"/>
      <c r="GF58" s="504"/>
      <c r="GG58" s="504"/>
      <c r="GH58" s="504"/>
      <c r="GI58" s="504"/>
      <c r="GJ58" s="504"/>
      <c r="GK58" s="504"/>
      <c r="GL58" s="504"/>
      <c r="GM58" s="504"/>
      <c r="GN58" s="504"/>
      <c r="GO58" s="504"/>
      <c r="GP58" s="504"/>
      <c r="GQ58" s="504"/>
      <c r="GR58" s="504"/>
      <c r="GS58" s="504"/>
      <c r="GT58" s="504"/>
      <c r="GU58" s="504"/>
      <c r="GV58" s="504"/>
      <c r="GW58" s="504"/>
      <c r="GX58" s="504"/>
      <c r="GY58" s="504"/>
      <c r="GZ58" s="504"/>
      <c r="HA58" s="504"/>
      <c r="HB58" s="504"/>
      <c r="HC58" s="504"/>
      <c r="HD58" s="504"/>
      <c r="HE58" s="504"/>
      <c r="HF58" s="504"/>
      <c r="HG58" s="504"/>
      <c r="HH58" s="504"/>
      <c r="HI58" s="504"/>
      <c r="HJ58" s="504"/>
      <c r="HK58" s="504"/>
      <c r="HL58" s="504"/>
      <c r="HM58" s="504"/>
      <c r="HN58" s="504"/>
      <c r="HO58" s="504"/>
      <c r="HP58" s="504"/>
      <c r="HQ58" s="504"/>
      <c r="HR58" s="504"/>
      <c r="HS58" s="504"/>
      <c r="HT58" s="504"/>
      <c r="HU58" s="504"/>
      <c r="HV58" s="504"/>
      <c r="HW58" s="504"/>
      <c r="HX58" s="504"/>
      <c r="HY58" s="504"/>
      <c r="HZ58" s="504"/>
      <c r="IA58" s="504"/>
      <c r="IB58" s="504"/>
      <c r="IC58" s="504"/>
      <c r="ID58" s="504"/>
      <c r="IE58" s="504"/>
      <c r="IF58" s="504"/>
      <c r="IG58" s="504"/>
      <c r="IH58" s="504"/>
      <c r="II58" s="504"/>
      <c r="IJ58" s="504"/>
      <c r="IK58" s="504"/>
      <c r="IL58" s="504"/>
      <c r="IM58" s="504"/>
      <c r="IN58" s="504"/>
      <c r="IO58" s="504"/>
      <c r="IP58" s="504"/>
      <c r="IQ58" s="504"/>
      <c r="IR58" s="504"/>
      <c r="IS58" s="504"/>
      <c r="IT58" s="504"/>
      <c r="IU58" s="504"/>
      <c r="IV58" s="504"/>
      <c r="IW58" s="504"/>
      <c r="IX58" s="504"/>
      <c r="IY58" s="504"/>
      <c r="IZ58" s="504"/>
      <c r="JA58" s="9"/>
      <c r="JB58" s="504"/>
      <c r="JC58" s="504"/>
      <c r="JD58" s="504"/>
      <c r="JE58" s="504"/>
      <c r="JF58" s="504"/>
      <c r="JG58" s="504"/>
      <c r="JH58" s="504"/>
      <c r="JI58" s="504"/>
      <c r="JJ58" s="504"/>
      <c r="JK58" s="504"/>
      <c r="JL58" s="504"/>
      <c r="JM58" s="504"/>
      <c r="JN58" s="504"/>
      <c r="JO58" s="504"/>
      <c r="JP58" s="504"/>
      <c r="JQ58" s="504"/>
      <c r="JR58" s="504"/>
      <c r="JS58" s="504"/>
      <c r="JT58" s="504"/>
      <c r="JU58" s="504"/>
      <c r="JV58" s="504"/>
      <c r="JW58" s="504"/>
      <c r="JX58" s="504"/>
      <c r="JY58" s="504"/>
      <c r="JZ58" s="504"/>
      <c r="KA58" s="504"/>
      <c r="KB58" s="504"/>
      <c r="KC58" s="504"/>
      <c r="KD58" s="504"/>
      <c r="KE58" s="504"/>
      <c r="KF58" s="504"/>
      <c r="KG58" s="504"/>
      <c r="KH58" s="504"/>
      <c r="KI58" s="504"/>
      <c r="KJ58" s="504"/>
      <c r="KK58" s="504"/>
      <c r="KL58" s="504"/>
      <c r="KM58" s="504"/>
      <c r="KN58" s="504"/>
      <c r="KO58" s="504"/>
      <c r="KP58" s="504"/>
      <c r="KQ58" s="9"/>
      <c r="KR58" s="504"/>
      <c r="KS58" s="504"/>
      <c r="KT58" s="504"/>
      <c r="KU58" s="504"/>
      <c r="KV58" s="504"/>
      <c r="KW58" s="504"/>
      <c r="KX58" s="504"/>
      <c r="KY58" s="504"/>
      <c r="KZ58" s="504"/>
      <c r="LA58" s="504"/>
      <c r="LB58" s="504"/>
      <c r="LC58" s="504"/>
      <c r="LD58" s="504"/>
      <c r="LE58" s="504"/>
      <c r="LF58" s="504"/>
      <c r="LG58" s="504"/>
      <c r="LH58" s="504"/>
      <c r="LI58" s="504"/>
      <c r="LJ58" s="504"/>
      <c r="LK58" s="504"/>
      <c r="LL58" s="504"/>
      <c r="LM58" s="504"/>
      <c r="LN58" s="504"/>
      <c r="LO58" s="504"/>
      <c r="LP58" s="504"/>
      <c r="LQ58" s="504"/>
      <c r="LR58" s="504"/>
      <c r="LS58" s="504"/>
      <c r="LT58" s="504"/>
      <c r="LU58" s="504"/>
      <c r="LV58" s="504"/>
      <c r="LW58" s="504"/>
      <c r="LX58" s="504"/>
      <c r="LY58" s="504"/>
      <c r="LZ58" s="504"/>
      <c r="MA58" s="504"/>
      <c r="MB58" s="504"/>
      <c r="MC58" s="504"/>
      <c r="MD58" s="504"/>
      <c r="ME58" s="504"/>
      <c r="MF58" s="504"/>
      <c r="MG58" s="504"/>
      <c r="MH58" s="504"/>
      <c r="MI58" s="504"/>
      <c r="MJ58" s="504"/>
      <c r="MK58" s="504"/>
      <c r="ML58" s="504"/>
      <c r="MM58" s="504"/>
      <c r="MN58" s="504"/>
      <c r="MO58" s="504"/>
      <c r="MP58" s="504"/>
      <c r="MQ58" s="504"/>
      <c r="MR58" s="504"/>
      <c r="MS58" s="504"/>
      <c r="MT58" s="9"/>
      <c r="MU58" s="504"/>
      <c r="MV58" s="504"/>
      <c r="MW58" s="504"/>
      <c r="MX58" s="504"/>
      <c r="MY58" s="504"/>
      <c r="MZ58" s="504"/>
      <c r="NA58" s="504"/>
      <c r="NB58" s="9"/>
      <c r="NC58" s="504"/>
      <c r="ND58" s="504"/>
      <c r="NE58" s="504"/>
      <c r="NF58" s="504"/>
      <c r="NG58" s="504"/>
      <c r="NH58" s="504"/>
      <c r="NI58" s="504"/>
      <c r="NJ58" s="504"/>
      <c r="NK58" s="504"/>
      <c r="NL58" s="504"/>
      <c r="NM58" s="504"/>
      <c r="NN58" s="504"/>
      <c r="NO58" s="504"/>
      <c r="NP58" s="504"/>
      <c r="NQ58" s="504"/>
      <c r="NR58" s="504"/>
      <c r="NS58" s="504"/>
      <c r="NT58" s="504"/>
      <c r="NU58" s="504"/>
      <c r="NV58" s="504"/>
      <c r="NW58" s="504"/>
      <c r="NX58" s="9"/>
      <c r="NY58" s="504"/>
      <c r="NZ58" s="504"/>
      <c r="OA58" s="504"/>
      <c r="OB58" s="504"/>
      <c r="OC58" s="504"/>
      <c r="OD58" s="504"/>
      <c r="OE58" s="504"/>
      <c r="OF58" s="504"/>
      <c r="OG58" s="504"/>
      <c r="OH58" s="504"/>
      <c r="OI58" s="504"/>
      <c r="OJ58" s="504"/>
      <c r="OK58" s="504"/>
      <c r="OL58" s="504"/>
      <c r="OM58" s="504"/>
      <c r="ON58" s="504"/>
      <c r="OO58" s="504"/>
      <c r="OP58" s="504"/>
      <c r="OQ58" s="504"/>
      <c r="OR58" s="504"/>
      <c r="OS58" s="504"/>
      <c r="OT58" s="504"/>
      <c r="OU58" s="504"/>
      <c r="OV58" s="504"/>
      <c r="OW58" s="504"/>
      <c r="OX58" s="504"/>
      <c r="OY58" s="504"/>
      <c r="OZ58" s="504"/>
      <c r="PA58" s="504"/>
      <c r="PB58" s="504"/>
      <c r="PC58" s="504"/>
      <c r="PD58" s="504"/>
      <c r="PE58" s="504"/>
      <c r="PF58" s="504"/>
      <c r="PG58" s="504"/>
      <c r="PH58" s="504"/>
      <c r="PI58" s="504"/>
      <c r="PJ58" s="504"/>
      <c r="PK58" s="504"/>
      <c r="PL58" s="504"/>
      <c r="PM58" s="504"/>
      <c r="PN58" s="504"/>
      <c r="PO58" s="504"/>
      <c r="PP58" s="504"/>
      <c r="PQ58" s="504"/>
      <c r="PR58" s="504"/>
      <c r="PS58" s="504"/>
      <c r="PT58" s="504"/>
      <c r="PU58" s="504"/>
      <c r="PV58" s="504"/>
      <c r="PW58" s="504"/>
      <c r="PX58" s="504"/>
      <c r="PY58" s="504"/>
      <c r="PZ58" s="504"/>
      <c r="QA58" s="504"/>
      <c r="QB58" s="504"/>
      <c r="QC58" s="504"/>
      <c r="QD58" s="504"/>
      <c r="QE58" s="504"/>
      <c r="QF58" s="504"/>
      <c r="QG58" s="504"/>
      <c r="QH58" s="504"/>
      <c r="QI58" s="504"/>
      <c r="QJ58" s="504"/>
      <c r="QK58" s="504"/>
      <c r="QL58" s="504"/>
      <c r="QM58" s="504"/>
      <c r="QN58" s="504"/>
      <c r="QO58" s="504"/>
      <c r="QP58" s="504"/>
      <c r="QQ58" s="504"/>
      <c r="QR58" s="504"/>
      <c r="QS58" s="504"/>
      <c r="QT58" s="504"/>
      <c r="QU58" s="504"/>
      <c r="QV58" s="504"/>
      <c r="QW58" s="504"/>
      <c r="QX58" s="504"/>
      <c r="QY58" s="504"/>
      <c r="QZ58" s="504"/>
      <c r="RA58" s="504"/>
      <c r="RB58" s="504"/>
      <c r="RC58" s="504"/>
      <c r="RD58" s="504"/>
      <c r="RE58" s="504"/>
      <c r="RF58" s="504"/>
      <c r="RG58" s="504"/>
      <c r="RH58" s="504"/>
      <c r="RI58" s="504"/>
      <c r="RJ58" s="504"/>
      <c r="RK58" s="504"/>
      <c r="RL58" s="504"/>
      <c r="RM58" s="504"/>
      <c r="RN58" s="504"/>
      <c r="RO58" s="504"/>
      <c r="RP58" s="504"/>
      <c r="RQ58" s="504"/>
      <c r="RR58" s="504"/>
      <c r="RS58" s="504"/>
      <c r="RT58" s="504"/>
      <c r="RU58" s="504"/>
      <c r="RV58" s="504"/>
      <c r="RW58" s="504"/>
      <c r="RX58" s="504"/>
      <c r="RY58" s="504"/>
      <c r="RZ58" s="504"/>
      <c r="SA58" s="504"/>
      <c r="SB58" s="504"/>
      <c r="SC58" s="504"/>
      <c r="SD58" s="504"/>
      <c r="SE58" s="504"/>
      <c r="SF58" s="504"/>
      <c r="SG58" s="504"/>
      <c r="SH58" s="504"/>
      <c r="SI58" s="504"/>
      <c r="SJ58" s="504"/>
      <c r="SK58" s="504"/>
      <c r="SL58" s="504"/>
      <c r="SM58" s="504"/>
      <c r="SN58" s="504"/>
      <c r="SO58" s="504"/>
      <c r="SP58" s="504"/>
      <c r="SQ58" s="504"/>
      <c r="SR58" s="504"/>
      <c r="SS58" s="504"/>
      <c r="ST58" s="504"/>
      <c r="SU58" s="504"/>
      <c r="SV58" s="504"/>
      <c r="SW58" s="504"/>
      <c r="SX58" s="504"/>
      <c r="SY58" s="504"/>
      <c r="SZ58" s="504"/>
      <c r="TA58" s="504"/>
      <c r="TB58" s="504"/>
      <c r="TC58" s="504"/>
      <c r="TD58" s="504"/>
      <c r="TE58" s="504"/>
      <c r="TF58" s="504"/>
      <c r="TG58" s="504"/>
      <c r="TH58" s="504"/>
      <c r="TI58" s="504"/>
      <c r="TJ58" s="504"/>
      <c r="TK58" s="504"/>
      <c r="TL58" s="504"/>
      <c r="TM58" s="504"/>
      <c r="TN58" s="504"/>
      <c r="TO58" s="504"/>
      <c r="TP58" s="504"/>
      <c r="TQ58" s="504"/>
      <c r="TR58" s="504"/>
      <c r="TS58" s="504"/>
      <c r="TT58" s="504"/>
      <c r="TU58" s="504"/>
      <c r="TV58" s="504"/>
      <c r="TW58" s="504"/>
      <c r="TX58" s="504"/>
      <c r="TY58" s="504"/>
      <c r="TZ58" s="504"/>
      <c r="UA58" s="504"/>
      <c r="UB58" s="504"/>
      <c r="UC58" s="504"/>
      <c r="UD58" s="504"/>
      <c r="UE58" s="504"/>
      <c r="UF58" s="504"/>
      <c r="UG58" s="504"/>
      <c r="UH58" s="504"/>
      <c r="UI58" s="504"/>
      <c r="UJ58" s="504"/>
      <c r="UK58" s="504"/>
      <c r="UL58" s="504"/>
      <c r="UM58" s="504"/>
      <c r="UN58" s="504"/>
      <c r="UO58" s="504"/>
      <c r="UP58" s="504"/>
      <c r="UQ58" s="504"/>
      <c r="UR58" s="504"/>
      <c r="US58" s="504"/>
      <c r="UT58" s="504"/>
      <c r="UU58" s="504"/>
      <c r="UV58" s="504"/>
      <c r="UW58" s="504"/>
      <c r="UX58" s="504"/>
      <c r="UY58" s="504"/>
      <c r="UZ58" s="504"/>
      <c r="VA58" s="504"/>
      <c r="VB58" s="504"/>
      <c r="VC58" s="504"/>
      <c r="VD58" s="23">
        <v>0</v>
      </c>
    </row>
    <row r="59" spans="1:576" outlineLevel="1">
      <c r="A59" s="21">
        <f t="shared" si="93"/>
        <v>54</v>
      </c>
      <c r="B59" s="21">
        <f>$A$23</f>
        <v>18</v>
      </c>
      <c r="C59">
        <v>108</v>
      </c>
      <c r="D59" s="19" t="str">
        <f t="shared" ref="D59" ca="1" si="579">OFFSET(D$5,$B59,0)</f>
        <v>SNSW</v>
      </c>
      <c r="E59" t="b">
        <v>0</v>
      </c>
      <c r="F59" t="b">
        <v>0</v>
      </c>
      <c r="G59" t="b">
        <f t="shared" ref="G59" si="580">E59</f>
        <v>0</v>
      </c>
      <c r="H59" s="26">
        <v>0</v>
      </c>
      <c r="I59" s="26">
        <v>2</v>
      </c>
      <c r="J59" s="26">
        <v>1</v>
      </c>
      <c r="K59" s="26" t="str">
        <f>""</f>
        <v/>
      </c>
      <c r="L59" s="26">
        <v>0</v>
      </c>
      <c r="M59" s="26">
        <f>d.Region</f>
        <v>2</v>
      </c>
      <c r="N59" s="26">
        <v>2</v>
      </c>
      <c r="O59" s="26">
        <v>3</v>
      </c>
      <c r="P59" s="26">
        <v>2</v>
      </c>
      <c r="Q59" s="26">
        <v>0</v>
      </c>
      <c r="R59" s="26">
        <v>0</v>
      </c>
      <c r="S59" s="26">
        <v>0</v>
      </c>
      <c r="T59" s="26">
        <v>0</v>
      </c>
      <c r="U59" s="26">
        <v>1</v>
      </c>
      <c r="V59" s="116">
        <f t="shared" ref="V59:X59" si="581">INDEX(V$7:V$14,MOD(INT($H59/V$31),V$30)+1,1)</f>
        <v>1</v>
      </c>
      <c r="W59" s="116">
        <f t="shared" si="581"/>
        <v>1</v>
      </c>
      <c r="X59" s="116">
        <f t="shared" si="581"/>
        <v>1</v>
      </c>
      <c r="Y59" s="211"/>
      <c r="Z59" s="211"/>
      <c r="AA59" s="211"/>
      <c r="AB59" s="211"/>
      <c r="AC59" s="26">
        <v>1</v>
      </c>
      <c r="AD59" s="211"/>
      <c r="AE59" s="211"/>
      <c r="AF59" s="211"/>
      <c r="AG59" s="211"/>
      <c r="AH59" s="211"/>
      <c r="AI59" s="211"/>
      <c r="AJ59" s="211"/>
      <c r="AK59" s="211"/>
      <c r="AL59" s="136">
        <f t="shared" ref="AL59" si="582">INDEX(i.StdELMan,($M59-1)*12+($N59-1)*3+$O59,AL$16)</f>
        <v>2</v>
      </c>
      <c r="AM59" s="136">
        <f>INDEX(CHOOSE($O59,DataAutumn!i.AdultDrys,DataWinter!i.AdultDrys,DataSpring!i.AdultDrys),1,$N59)</f>
        <v>3</v>
      </c>
      <c r="AN59" s="5">
        <f t="shared" ref="AN59:AO59" si="583">INDEX(i.FlkStrctr,$N59,AN$15)</f>
        <v>2</v>
      </c>
      <c r="AO59" s="5">
        <f t="shared" si="583"/>
        <v>0</v>
      </c>
      <c r="AP59" s="5">
        <f t="shared" ref="AP59" si="584">INDEX(i.StdELMan,($M59-1)*12+($N59-1)*3+$O59,AP$15)</f>
        <v>1</v>
      </c>
      <c r="AQ59" s="211"/>
      <c r="AR59" s="211"/>
      <c r="AS59" s="356" t="str">
        <f t="shared" ref="AS59" ca="1" si="585">LEFT(OFFSET(AS59,-1,0),FIND(" ",OFFSET(AS59,-1,0)))        &amp; TEXT($H59,"00000 ")
&amp; $D59        &amp; IF($JB59=0," FWM","")&amp;IF($JB59=1," MWM","")&amp;IF($JB59=5," Mat","")&amp;IF($JC59=TRUE,"&amp;BBT","    ")        &amp; " Day"&amp;INDEX(i.DOY,$O59,1)
&amp; " Scan"&amp;$P59&amp;"-"&amp;$Q59&amp;$R59&amp;$S59&amp;$T59        &amp; " RR"&amp;TEXT($JV59*100,"000p;-00p;000p;@")
&amp; " GP"&amp;TEXT($NA59*100,"000p")        &amp; " WP"&amp;TEXT($MY59*100,"000p")        &amp; " MP"&amp;TEXT($MZ59*100,"000p")
&amp; " T_" &amp; IF(AND($CJ59,$CL59),"TRUE")        &amp; " (F"&amp;3+COUNTIF($CY59:$DB59,TRUE)&amp;3&amp;"N"&amp;$DD59&amp;$DE59&amp;")"</f>
        <v>Optimise_farm 00000 SNSW MWM     Day204 Scan2-0000 RR000p GP100p WP100p MP100p T_TRUE (F33N11)</v>
      </c>
      <c r="AT59" s="9" t="str">
        <f ca="1">IF(COUNTIF(AS$5:AS59,AS59)=1,"-","Dup")</f>
        <v>-</v>
      </c>
      <c r="AU59" s="9"/>
      <c r="AV59" s="19" t="str">
        <f t="shared" ref="AV59:BC59" ca="1" si="586">OFFSET(AV$5,$B59,0)</f>
        <v>-</v>
      </c>
      <c r="AW59" s="19" t="str">
        <f t="shared" ca="1" si="586"/>
        <v>-</v>
      </c>
      <c r="AX59" s="19" t="str">
        <f t="shared" ca="1" si="586"/>
        <v>-</v>
      </c>
      <c r="AY59" s="19" t="str">
        <f t="shared" ca="1" si="586"/>
        <v>-</v>
      </c>
      <c r="AZ59" s="19" t="str">
        <f t="shared" ca="1" si="586"/>
        <v>-</v>
      </c>
      <c r="BA59" s="19" t="str">
        <f t="shared" ca="1" si="586"/>
        <v>-</v>
      </c>
      <c r="BB59" s="19" t="str">
        <f t="shared" ca="1" si="586"/>
        <v>-</v>
      </c>
      <c r="BC59" s="19" t="str">
        <f t="shared" ca="1" si="586"/>
        <v>-</v>
      </c>
      <c r="BD59" s="9"/>
      <c r="BE59" s="5" t="b">
        <f t="shared" ref="BE59:BJ59" si="587">INDEX(i.model_structure,$I59,BE$15)</f>
        <v>0</v>
      </c>
      <c r="BF59" s="5" t="str">
        <f t="shared" si="587"/>
        <v>-</v>
      </c>
      <c r="BG59" s="5" t="b">
        <f t="shared" si="587"/>
        <v>0</v>
      </c>
      <c r="BH59" s="5" t="b">
        <f t="shared" si="587"/>
        <v>1</v>
      </c>
      <c r="BI59" s="5" t="b">
        <f t="shared" si="587"/>
        <v>1</v>
      </c>
      <c r="BJ59" s="136">
        <f t="shared" si="587"/>
        <v>0</v>
      </c>
      <c r="BK59" s="19" t="b">
        <f t="shared" ref="BK59" ca="1" si="588">OFFSET(BK$5,$B59,0)</f>
        <v>0</v>
      </c>
      <c r="BL59" s="9"/>
      <c r="BM59" s="5" t="str">
        <f t="shared" ref="BM59" ca="1" si="589">IF($N59&lt;&gt;4,OFFSET(BM$5,$B59,0),1)</f>
        <v>-</v>
      </c>
      <c r="BN59" s="19" t="str">
        <f t="shared" ref="BN59:BP59" ca="1" si="590">OFFSET(BN$5,$B59,0)</f>
        <v>-</v>
      </c>
      <c r="BO59" s="19" t="str">
        <f t="shared" ca="1" si="590"/>
        <v>-</v>
      </c>
      <c r="BP59" s="19" t="str">
        <f t="shared" ca="1" si="590"/>
        <v>-</v>
      </c>
      <c r="BQ59" s="5" t="str">
        <f t="shared" ref="BQ59" ca="1" si="591">IF($N59&lt;&gt;4,OFFSET(BQ$5,$B59,0),1)</f>
        <v>-</v>
      </c>
      <c r="BR59" s="19" t="str">
        <f t="shared" ref="BR59" ca="1" si="592">OFFSET(BR$5,$B59,0)</f>
        <v>-</v>
      </c>
      <c r="BS59" s="5" t="str">
        <f t="shared" ref="BS59" ca="1" si="593">IF($N59&lt;&gt;4,OFFSET(BS$5,$B59,0),1)</f>
        <v>-</v>
      </c>
      <c r="BT59" s="19" t="str">
        <f t="shared" ref="BT59:BV59" ca="1" si="594">OFFSET(BT$5,$B59,0)</f>
        <v>-</v>
      </c>
      <c r="BU59" s="19" t="str">
        <f t="shared" ca="1" si="594"/>
        <v>-</v>
      </c>
      <c r="BV59" s="19" t="str">
        <f t="shared" ca="1" si="594"/>
        <v>-</v>
      </c>
      <c r="BW59" s="5" t="str">
        <f t="shared" ref="BW59" ca="1" si="595">IF($N59&lt;&gt;4,OFFSET(BW$5,$B59,0),1)</f>
        <v>-</v>
      </c>
      <c r="BX59" s="9"/>
      <c r="BY59" s="5" t="b">
        <f t="shared" ref="BY59" si="596">$K59&lt;0</f>
        <v>0</v>
      </c>
      <c r="BZ59" s="5" t="str">
        <f t="shared" ref="BZ59" ca="1" si="597">IF($K59="",BZ$23,ABS($K59))</f>
        <v>-</v>
      </c>
      <c r="CA59" s="5" t="str">
        <f t="shared" ref="CA59:CH59" ca="1" si="598">IF($K59="",CA$23,ABS($K59)=CA$15)</f>
        <v>-</v>
      </c>
      <c r="CB59" s="5" t="str">
        <f t="shared" ca="1" si="598"/>
        <v>-</v>
      </c>
      <c r="CC59" s="5" t="str">
        <f t="shared" ca="1" si="598"/>
        <v>-</v>
      </c>
      <c r="CD59" s="5" t="str">
        <f t="shared" ca="1" si="598"/>
        <v>-</v>
      </c>
      <c r="CE59" s="5" t="str">
        <f t="shared" ca="1" si="598"/>
        <v>-</v>
      </c>
      <c r="CF59" s="5" t="str">
        <f t="shared" ca="1" si="598"/>
        <v>-</v>
      </c>
      <c r="CG59" s="5" t="str">
        <f t="shared" ca="1" si="598"/>
        <v>-</v>
      </c>
      <c r="CH59" s="5" t="str">
        <f t="shared" ca="1" si="598"/>
        <v>-</v>
      </c>
      <c r="CI59" s="9"/>
      <c r="CJ59" s="12" t="b">
        <v>1</v>
      </c>
      <c r="CK59" s="12" t="b">
        <v>1</v>
      </c>
      <c r="CL59" s="12" t="b">
        <v>1</v>
      </c>
      <c r="CM59" s="12">
        <f>VALUE($M59&amp;$N59&amp;$O59&amp;$X59&amp;$P59&amp;$Q59&amp;$R59&amp;$S59&amp;$T59&amp;"05")</f>
        <v>22312000005</v>
      </c>
      <c r="CN59" s="12" t="b">
        <v>0</v>
      </c>
      <c r="CO59" s="19" t="str">
        <f t="shared" ref="CO59:DQ59" ca="1" si="599">OFFSET(CO$5,$B59,0)</f>
        <v>-</v>
      </c>
      <c r="CP59" s="19" t="str">
        <f t="shared" ca="1" si="599"/>
        <v>-</v>
      </c>
      <c r="CQ59" s="19" t="str">
        <f t="shared" ca="1" si="599"/>
        <v>-</v>
      </c>
      <c r="CR59" s="433">
        <f t="shared" ref="CR59:CT59" si="600">INDEX(i.UserPeriod0,$AP59,CR$15)</f>
        <v>652</v>
      </c>
      <c r="CS59" s="433">
        <f t="shared" si="600"/>
        <v>686</v>
      </c>
      <c r="CT59" s="433">
        <f t="shared" si="600"/>
        <v>721</v>
      </c>
      <c r="CU59" s="144">
        <f t="shared" ref="CU59:CW59" si="601">7*INDEX(i.end_joining,1,CU$15+($AP59-1)*3)</f>
        <v>378</v>
      </c>
      <c r="CV59" s="144">
        <f t="shared" si="601"/>
        <v>413</v>
      </c>
      <c r="CW59" s="144">
        <f t="shared" si="601"/>
        <v>448</v>
      </c>
      <c r="CX59" s="19" t="str">
        <f t="shared" ref="CX59:DN59" ca="1" si="602">OFFSET(CX$5,$B59,0)</f>
        <v>-</v>
      </c>
      <c r="CY59" s="19" t="str">
        <f t="shared" ca="1" si="602"/>
        <v>-</v>
      </c>
      <c r="CZ59" s="19" t="str">
        <f t="shared" ca="1" si="602"/>
        <v>-</v>
      </c>
      <c r="DA59" s="19" t="str">
        <f t="shared" ca="1" si="602"/>
        <v>-</v>
      </c>
      <c r="DB59" s="19" t="str">
        <f t="shared" ca="1" si="602"/>
        <v>-</v>
      </c>
      <c r="DC59" s="19" t="str">
        <f t="shared" ca="1" si="602"/>
        <v>-</v>
      </c>
      <c r="DD59" s="19">
        <f t="shared" ca="1" si="602"/>
        <v>1</v>
      </c>
      <c r="DE59" s="19">
        <f t="shared" ca="1" si="602"/>
        <v>1</v>
      </c>
      <c r="DF59" s="19">
        <f t="shared" ca="1" si="602"/>
        <v>0</v>
      </c>
      <c r="DG59" s="19" t="str">
        <f t="shared" ca="1" si="602"/>
        <v>-</v>
      </c>
      <c r="DH59" s="19" t="str">
        <f t="shared" ca="1" si="602"/>
        <v>-</v>
      </c>
      <c r="DI59" s="19" t="str">
        <f t="shared" ca="1" si="602"/>
        <v>-</v>
      </c>
      <c r="DJ59" s="19" t="str">
        <f t="shared" ca="1" si="602"/>
        <v>-</v>
      </c>
      <c r="DK59" s="19" t="str">
        <f t="shared" ca="1" si="602"/>
        <v>-</v>
      </c>
      <c r="DL59" s="19">
        <f t="shared" ca="1" si="602"/>
        <v>0</v>
      </c>
      <c r="DM59" s="19" t="str">
        <f t="shared" ca="1" si="602"/>
        <v>-</v>
      </c>
      <c r="DN59" s="19" t="str">
        <f t="shared" ca="1" si="602"/>
        <v>-</v>
      </c>
      <c r="DO59" s="19" t="str">
        <f t="shared" ca="1" si="599"/>
        <v>-</v>
      </c>
      <c r="DP59" s="19">
        <f t="shared" ca="1" si="599"/>
        <v>0</v>
      </c>
      <c r="DQ59" s="19">
        <f t="shared" ca="1" si="599"/>
        <v>0</v>
      </c>
      <c r="DR59" s="9"/>
      <c r="DS59" s="19">
        <f t="shared" ref="DS59:EE59" ca="1" si="603">OFFSET(DS$5,$B59,0)</f>
        <v>0</v>
      </c>
      <c r="DT59" s="19">
        <f t="shared" ca="1" si="603"/>
        <v>0</v>
      </c>
      <c r="DU59" s="19">
        <f t="shared" ca="1" si="603"/>
        <v>0</v>
      </c>
      <c r="DV59" s="19">
        <f t="shared" ca="1" si="603"/>
        <v>0</v>
      </c>
      <c r="DW59" s="19">
        <f t="shared" ca="1" si="603"/>
        <v>0</v>
      </c>
      <c r="DX59" s="19">
        <f t="shared" ca="1" si="603"/>
        <v>0</v>
      </c>
      <c r="DY59" s="19">
        <f t="shared" ca="1" si="603"/>
        <v>0</v>
      </c>
      <c r="DZ59" s="19">
        <f t="shared" ca="1" si="603"/>
        <v>0</v>
      </c>
      <c r="EA59" s="19">
        <f t="shared" ca="1" si="603"/>
        <v>0</v>
      </c>
      <c r="EB59" s="19">
        <f t="shared" ca="1" si="603"/>
        <v>0</v>
      </c>
      <c r="EC59" s="19">
        <f t="shared" ca="1" si="603"/>
        <v>0</v>
      </c>
      <c r="ED59" s="19">
        <f t="shared" ca="1" si="603"/>
        <v>0</v>
      </c>
      <c r="EE59" s="19">
        <f t="shared" ca="1" si="603"/>
        <v>0</v>
      </c>
      <c r="EF59" s="433">
        <f t="shared" ref="EF59:EG59" si="604">IF(AND($O59=EF$19,$AE59&lt;&gt;0,$AP59=EF$21),INDEX(i.LTWFeedLevels,$AE59,MOD(EF$15-1,7)+1),0)</f>
        <v>0</v>
      </c>
      <c r="EG59" s="433">
        <f t="shared" si="604"/>
        <v>0</v>
      </c>
      <c r="EH59" s="116">
        <f t="shared" ref="EH59:EL59" si="605">IF(AND($M59=EH$17,$O59=EH$19,$AH59=EH$16,OR($P59=EH$20,EH$20=1),$AP59=EH$21),INDEX(i.FS_Strategy,$AI59+1,$AH59),0)</f>
        <v>0</v>
      </c>
      <c r="EI59" s="116">
        <f t="shared" ca="1" si="605"/>
        <v>0</v>
      </c>
      <c r="EJ59" s="116">
        <f t="shared" ca="1" si="605"/>
        <v>0</v>
      </c>
      <c r="EK59" s="116">
        <f t="shared" ca="1" si="605"/>
        <v>0</v>
      </c>
      <c r="EL59" s="116">
        <f t="shared" ca="1" si="605"/>
        <v>0</v>
      </c>
      <c r="EM59" s="537">
        <f t="shared" ref="EM59" ca="1" si="606">IF(AND($M59=EM$17,$O59=EM$19,$AH59=EM$16,OR($P59=EM$20,EM$20=1),$AP59=EM$21),INDEX(i.FS_Strategy,$AJ59+1,$AH59),0)</f>
        <v>0</v>
      </c>
      <c r="EN59" s="116">
        <f t="shared" ref="EN59:ER59" ca="1" si="607">IF(AND($M59=EN$17,$O59=EN$19,$AH59=EN$16,OR($P59=EN$20,EN$20=1),$AP59=EN$21),INDEX(i.FS_Strategy,$AI59+1,$AH59),0)</f>
        <v>0</v>
      </c>
      <c r="EO59" s="116">
        <f t="shared" ca="1" si="607"/>
        <v>0</v>
      </c>
      <c r="EP59" s="116">
        <f t="shared" ca="1" si="607"/>
        <v>0</v>
      </c>
      <c r="EQ59" s="116">
        <f t="shared" ca="1" si="607"/>
        <v>0</v>
      </c>
      <c r="ER59" s="116">
        <f t="shared" ca="1" si="607"/>
        <v>0</v>
      </c>
      <c r="ES59" s="537">
        <f t="shared" ref="ES59" ca="1" si="608">IF(AND($M59=ES$17,$O59=ES$19,$AH59=ES$16,OR($P59=ES$20,ES$20=1),$AP59=ES$21),INDEX(i.FS_Strategy,$AJ59+1,$AH59),0)</f>
        <v>0</v>
      </c>
      <c r="ET59" s="116">
        <f t="shared" ref="ET59:EX59" ca="1" si="609">IF(AND($M59=ET$17,$O59=ET$19,$AH59=ET$16,OR($P59=ET$20,ET$20=1),$AP59=ET$21),INDEX(i.FS_Strategy,$AI59+1,$AH59),0)</f>
        <v>0</v>
      </c>
      <c r="EU59" s="116">
        <f t="shared" ca="1" si="609"/>
        <v>0</v>
      </c>
      <c r="EV59" s="116">
        <f t="shared" ca="1" si="609"/>
        <v>0</v>
      </c>
      <c r="EW59" s="116">
        <f t="shared" ca="1" si="609"/>
        <v>0</v>
      </c>
      <c r="EX59" s="116">
        <f t="shared" ca="1" si="609"/>
        <v>0</v>
      </c>
      <c r="EY59" s="537">
        <f t="shared" ref="EY59" ca="1" si="610">IF(AND($M59=EY$17,$O59=EY$19,$AH59=EY$16,OR($P59=EY$20,EY$20=1),$AP59=EY$21),INDEX(i.FS_Strategy,$AJ59+1,$AH59),0)</f>
        <v>0</v>
      </c>
      <c r="EZ59" s="116">
        <f t="shared" ref="EZ59:FD59" ca="1" si="611">IF(AND($M59=EZ$17,$O59=EZ$19,$AH59=EZ$16,OR($P59=EZ$20,EZ$20=1),$AP59=EZ$21),INDEX(i.FS_Strategy,$AI59+1,$AH59),0)</f>
        <v>0</v>
      </c>
      <c r="FA59" s="116">
        <f t="shared" ca="1" si="611"/>
        <v>0</v>
      </c>
      <c r="FB59" s="116">
        <f t="shared" ca="1" si="611"/>
        <v>0</v>
      </c>
      <c r="FC59" s="116">
        <f t="shared" ca="1" si="611"/>
        <v>0</v>
      </c>
      <c r="FD59" s="116">
        <f t="shared" ca="1" si="611"/>
        <v>0</v>
      </c>
      <c r="FE59" s="537">
        <f t="shared" ref="FE59" ca="1" si="612">IF(AND($M59=FE$17,$O59=FE$19,$AH59=FE$16,OR($P59=FE$20,FE$20=1),$AP59=FE$21),INDEX(i.FS_Strategy,$AJ59+1,$AH59),0)</f>
        <v>0</v>
      </c>
      <c r="FF59" s="116">
        <f t="shared" ref="FF59:FJ59" ca="1" si="613">IF(AND($M59=FF$17,$O59=FF$19,$AH59=FF$16,OR($P59=FF$20,FF$20=1),$AP59=FF$21),INDEX(i.FS_Strategy,$AI59+1,$AH59),0)</f>
        <v>0</v>
      </c>
      <c r="FG59" s="116">
        <f t="shared" ca="1" si="613"/>
        <v>0</v>
      </c>
      <c r="FH59" s="116">
        <f t="shared" ca="1" si="613"/>
        <v>0</v>
      </c>
      <c r="FI59" s="116">
        <f t="shared" ca="1" si="613"/>
        <v>0</v>
      </c>
      <c r="FJ59" s="116">
        <f t="shared" ca="1" si="613"/>
        <v>0</v>
      </c>
      <c r="FK59" s="537">
        <f t="shared" ref="FK59" ca="1" si="614">IF(AND($M59=FK$17,$O59=FK$19,$AH59=FK$16,OR($P59=FK$20,FK$20=1),$AP59=FK$21),INDEX(i.FS_Strategy,$AJ59+1,$AH59),0)</f>
        <v>0</v>
      </c>
      <c r="FL59" s="116">
        <f t="shared" ref="FL59:FP59" ca="1" si="615">IF(AND($M59=FL$17,$O59=FL$19,$AH59=FL$16,OR($P59=FL$20,FL$20=1),$AP59=FL$21),INDEX(i.FS_Strategy,$AI59+1,$AH59),0)</f>
        <v>0</v>
      </c>
      <c r="FM59" s="116">
        <f t="shared" ca="1" si="615"/>
        <v>0</v>
      </c>
      <c r="FN59" s="116">
        <f t="shared" ca="1" si="615"/>
        <v>0</v>
      </c>
      <c r="FO59" s="116">
        <f t="shared" ca="1" si="615"/>
        <v>0</v>
      </c>
      <c r="FP59" s="116">
        <f t="shared" ca="1" si="615"/>
        <v>0</v>
      </c>
      <c r="FQ59" s="537">
        <f t="shared" ref="FQ59" ca="1" si="616">IF(AND($M59=FQ$17,$O59=FQ$19,$AH59=FQ$16,OR($P59=FQ$20,FQ$20=1),$AP59=FQ$21),INDEX(i.FS_Strategy,$AJ59+1,$AH59),0)</f>
        <v>0</v>
      </c>
      <c r="FR59" s="117">
        <f t="shared" ref="FR59:FU59" ca="1" si="617">IF(AND($M59=FR$17,$O59=FR$19,$AH59=FR$16,OR($P59=FR$20,FR$20=1)),INDEX(i.FS_Strategy,$AJ59+1,$AH59),0)</f>
        <v>0</v>
      </c>
      <c r="FS59" s="117">
        <f t="shared" ca="1" si="617"/>
        <v>0</v>
      </c>
      <c r="FT59" s="117">
        <f t="shared" ca="1" si="617"/>
        <v>0</v>
      </c>
      <c r="FU59" s="117">
        <f t="shared" ca="1" si="617"/>
        <v>0</v>
      </c>
      <c r="FV59" s="556">
        <f t="shared" ref="FV59:GO59" ca="1" si="618">IF(AND($M59=FV$17,$O59=FV$19,$AH59=FV$16,OR($P59=FV$20,FV$20=1)),INDEX(i.FS_Strategy,$AK59+1,$AH59),0)</f>
        <v>0</v>
      </c>
      <c r="FW59" s="556">
        <f t="shared" ca="1" si="618"/>
        <v>0</v>
      </c>
      <c r="FX59" s="556">
        <f t="shared" ca="1" si="618"/>
        <v>0</v>
      </c>
      <c r="FY59" s="556">
        <f t="shared" ca="1" si="618"/>
        <v>0</v>
      </c>
      <c r="FZ59" s="556">
        <f t="shared" ca="1" si="618"/>
        <v>0</v>
      </c>
      <c r="GA59" s="556">
        <f t="shared" ca="1" si="618"/>
        <v>0</v>
      </c>
      <c r="GB59" s="556">
        <f t="shared" ca="1" si="618"/>
        <v>0</v>
      </c>
      <c r="GC59" s="556">
        <f t="shared" ca="1" si="618"/>
        <v>0</v>
      </c>
      <c r="GD59" s="556">
        <f t="shared" ca="1" si="618"/>
        <v>0</v>
      </c>
      <c r="GE59" s="556">
        <f t="shared" ca="1" si="618"/>
        <v>0</v>
      </c>
      <c r="GF59" s="556">
        <f t="shared" ca="1" si="618"/>
        <v>0</v>
      </c>
      <c r="GG59" s="556">
        <f t="shared" ca="1" si="618"/>
        <v>0</v>
      </c>
      <c r="GH59" s="556">
        <f t="shared" ca="1" si="618"/>
        <v>0</v>
      </c>
      <c r="GI59" s="556">
        <f t="shared" ca="1" si="618"/>
        <v>0</v>
      </c>
      <c r="GJ59" s="556">
        <f t="shared" ca="1" si="618"/>
        <v>0</v>
      </c>
      <c r="GK59" s="556">
        <f t="shared" ca="1" si="618"/>
        <v>0</v>
      </c>
      <c r="GL59" s="556">
        <f t="shared" ca="1" si="618"/>
        <v>0</v>
      </c>
      <c r="GM59" s="556">
        <f t="shared" ca="1" si="618"/>
        <v>0</v>
      </c>
      <c r="GN59" s="556">
        <f t="shared" ca="1" si="618"/>
        <v>0</v>
      </c>
      <c r="GO59" s="556">
        <f t="shared" ca="1" si="618"/>
        <v>0</v>
      </c>
      <c r="GP59" s="19">
        <f t="shared" ref="GP59" ca="1" si="619">OFFSET(GP$5,$B59,0)</f>
        <v>0</v>
      </c>
      <c r="GQ59" s="116">
        <f t="shared" ref="GQ59:GU59" ca="1" si="620">IF(AND($M59=GQ$17,$O59=GQ$19,$AH59=GQ$16,OR($P59=GQ$20,GQ$20=1),$AP59=GQ$21),INDEX(i.FS_Strategy,$AI59+1,$AH59),0)</f>
        <v>0</v>
      </c>
      <c r="GR59" s="116">
        <f t="shared" ca="1" si="620"/>
        <v>0</v>
      </c>
      <c r="GS59" s="116">
        <f t="shared" ca="1" si="620"/>
        <v>0</v>
      </c>
      <c r="GT59" s="116">
        <f t="shared" ca="1" si="620"/>
        <v>0</v>
      </c>
      <c r="GU59" s="116">
        <f t="shared" ca="1" si="620"/>
        <v>0</v>
      </c>
      <c r="GV59" s="537">
        <f t="shared" ref="GV59" ca="1" si="621">IF(AND($M59=GV$17,$O59=GV$19,$AH59=GV$16,OR($P59=GV$20,GV$20=1),$AP59=GV$21),INDEX(i.FS_Strategy,$AJ59+1,$AH59),0)</f>
        <v>0</v>
      </c>
      <c r="GW59" s="116">
        <f t="shared" ref="GW59:HA59" ca="1" si="622">IF(AND($M59=GW$17,$O59=GW$19,$AH59=GW$16,OR($P59=GW$20,GW$20=1),$AP59=GW$21),INDEX(i.FS_Strategy,$AI59+1,$AH59),0)</f>
        <v>0</v>
      </c>
      <c r="GX59" s="116">
        <f t="shared" ca="1" si="622"/>
        <v>0</v>
      </c>
      <c r="GY59" s="116">
        <f t="shared" ca="1" si="622"/>
        <v>0</v>
      </c>
      <c r="GZ59" s="116">
        <f t="shared" ca="1" si="622"/>
        <v>0</v>
      </c>
      <c r="HA59" s="116">
        <f t="shared" ca="1" si="622"/>
        <v>0</v>
      </c>
      <c r="HB59" s="537">
        <f t="shared" ref="HB59" ca="1" si="623">IF(AND($M59=HB$17,$O59=HB$19,$AH59=HB$16,OR($P59=HB$20,HB$20=1),$AP59=HB$21),INDEX(i.FS_Strategy,$AJ59+1,$AH59),0)</f>
        <v>0</v>
      </c>
      <c r="HC59" s="116">
        <f t="shared" ref="HC59:HG59" ca="1" si="624">IF(AND($M59=HC$17,$O59=HC$19,$AH59=HC$16,OR($P59=HC$20,HC$20=1),$AP59=HC$21),INDEX(i.FS_Strategy,$AI59+1,$AH59),0)</f>
        <v>0</v>
      </c>
      <c r="HD59" s="116">
        <f t="shared" ca="1" si="624"/>
        <v>0</v>
      </c>
      <c r="HE59" s="116">
        <f t="shared" ca="1" si="624"/>
        <v>0</v>
      </c>
      <c r="HF59" s="116">
        <f t="shared" ca="1" si="624"/>
        <v>0</v>
      </c>
      <c r="HG59" s="116">
        <f t="shared" ca="1" si="624"/>
        <v>0</v>
      </c>
      <c r="HH59" s="537">
        <f t="shared" ref="HH59" ca="1" si="625">IF(AND($M59=HH$17,$O59=HH$19,$AH59=HH$16,OR($P59=HH$20,HH$20=1),$AP59=HH$21),INDEX(i.FS_Strategy,$AJ59+1,$AH59),0)</f>
        <v>0</v>
      </c>
      <c r="HI59" s="116">
        <f t="shared" ref="HI59:HM59" ca="1" si="626">IF(AND($M59=HI$17,$O59=HI$19,$AH59=HI$16,OR($P59=HI$20,HI$20=1),$AP59=HI$21),INDEX(i.FS_Strategy,$AI59+1,$AH59),0)</f>
        <v>0</v>
      </c>
      <c r="HJ59" s="116">
        <f t="shared" ca="1" si="626"/>
        <v>0</v>
      </c>
      <c r="HK59" s="116">
        <f t="shared" ca="1" si="626"/>
        <v>0</v>
      </c>
      <c r="HL59" s="116">
        <f t="shared" ca="1" si="626"/>
        <v>0</v>
      </c>
      <c r="HM59" s="116">
        <f t="shared" ca="1" si="626"/>
        <v>0</v>
      </c>
      <c r="HN59" s="537">
        <f t="shared" ref="HN59" ca="1" si="627">IF(AND($M59=HN$17,$O59=HN$19,$AH59=HN$16,OR($P59=HN$20,HN$20=1),$AP59=HN$21),INDEX(i.FS_Strategy,$AJ59+1,$AH59),0)</f>
        <v>0</v>
      </c>
      <c r="HO59" s="116">
        <f t="shared" ref="HO59:HS59" ca="1" si="628">IF(AND($M59=HO$17,$O59=HO$19,$AH59=HO$16,OR($P59=HO$20,HO$20=1),$AP59=HO$21),INDEX(i.FS_Strategy,$AI59+1,$AH59),0)</f>
        <v>0</v>
      </c>
      <c r="HP59" s="116">
        <f t="shared" ca="1" si="628"/>
        <v>0</v>
      </c>
      <c r="HQ59" s="116">
        <f t="shared" ca="1" si="628"/>
        <v>0</v>
      </c>
      <c r="HR59" s="116">
        <f t="shared" ca="1" si="628"/>
        <v>0</v>
      </c>
      <c r="HS59" s="116">
        <f t="shared" ca="1" si="628"/>
        <v>0</v>
      </c>
      <c r="HT59" s="537">
        <f t="shared" ref="HT59" ca="1" si="629">IF(AND($M59=HT$17,$O59=HT$19,$AH59=HT$16,OR($P59=HT$20,HT$20=1),$AP59=HT$21),INDEX(i.FS_Strategy,$AJ59+1,$AH59),0)</f>
        <v>0</v>
      </c>
      <c r="HU59" s="116">
        <f t="shared" ref="HU59:HY59" ca="1" si="630">IF(AND($M59=HU$17,$O59=HU$19,$AH59=HU$16,OR($P59=HU$20,HU$20=1),$AP59=HU$21),INDEX(i.FS_Strategy,$AI59+1,$AH59),0)</f>
        <v>0</v>
      </c>
      <c r="HV59" s="116">
        <f t="shared" ca="1" si="630"/>
        <v>0</v>
      </c>
      <c r="HW59" s="116">
        <f t="shared" ca="1" si="630"/>
        <v>0</v>
      </c>
      <c r="HX59" s="116">
        <f t="shared" ca="1" si="630"/>
        <v>0</v>
      </c>
      <c r="HY59" s="116">
        <f t="shared" ca="1" si="630"/>
        <v>0</v>
      </c>
      <c r="HZ59" s="537">
        <f t="shared" ref="HZ59" ca="1" si="631">IF(AND($M59=HZ$17,$O59=HZ$19,$AH59=HZ$16,OR($P59=HZ$20,HZ$20=1),$AP59=HZ$21),INDEX(i.FS_Strategy,$AJ59+1,$AH59),0)</f>
        <v>0</v>
      </c>
      <c r="IA59" s="117">
        <f t="shared" ref="IA59:ID59" ca="1" si="632">IF(AND($M59=IA$17,$O59=IA$19,$AH59=IA$16,OR($P59=IA$20,IA$20=1)),INDEX(i.FS_Strategy,$AJ59+1,$AH59),0)</f>
        <v>0</v>
      </c>
      <c r="IB59" s="117">
        <f t="shared" ca="1" si="632"/>
        <v>0</v>
      </c>
      <c r="IC59" s="117">
        <f t="shared" ca="1" si="632"/>
        <v>0</v>
      </c>
      <c r="ID59" s="117">
        <f t="shared" ca="1" si="632"/>
        <v>0</v>
      </c>
      <c r="IE59" s="556">
        <f t="shared" ref="IE59:IX59" ca="1" si="633">IF(AND($M59=IE$17,$O59=IE$19,$AH59=IE$16,OR($P59=IE$20,IE$20=1)),INDEX(i.FS_Strategy,$AK59+1,$AH59),0)</f>
        <v>0</v>
      </c>
      <c r="IF59" s="556">
        <f t="shared" ca="1" si="633"/>
        <v>0</v>
      </c>
      <c r="IG59" s="556">
        <f t="shared" ca="1" si="633"/>
        <v>0</v>
      </c>
      <c r="IH59" s="556">
        <f t="shared" ca="1" si="633"/>
        <v>0</v>
      </c>
      <c r="II59" s="556">
        <f t="shared" ca="1" si="633"/>
        <v>0</v>
      </c>
      <c r="IJ59" s="556">
        <f t="shared" ca="1" si="633"/>
        <v>0</v>
      </c>
      <c r="IK59" s="556">
        <f t="shared" ca="1" si="633"/>
        <v>0</v>
      </c>
      <c r="IL59" s="556">
        <f t="shared" ca="1" si="633"/>
        <v>0</v>
      </c>
      <c r="IM59" s="556">
        <f t="shared" ca="1" si="633"/>
        <v>0</v>
      </c>
      <c r="IN59" s="556">
        <f t="shared" ca="1" si="633"/>
        <v>0</v>
      </c>
      <c r="IO59" s="556">
        <f t="shared" ca="1" si="633"/>
        <v>0</v>
      </c>
      <c r="IP59" s="556">
        <f t="shared" ca="1" si="633"/>
        <v>0</v>
      </c>
      <c r="IQ59" s="556">
        <f t="shared" ca="1" si="633"/>
        <v>0</v>
      </c>
      <c r="IR59" s="556">
        <f t="shared" ca="1" si="633"/>
        <v>0</v>
      </c>
      <c r="IS59" s="556">
        <f t="shared" ca="1" si="633"/>
        <v>0</v>
      </c>
      <c r="IT59" s="556">
        <f t="shared" ca="1" si="633"/>
        <v>0</v>
      </c>
      <c r="IU59" s="556">
        <f t="shared" ca="1" si="633"/>
        <v>0</v>
      </c>
      <c r="IV59" s="556">
        <f t="shared" ca="1" si="633"/>
        <v>0</v>
      </c>
      <c r="IW59" s="556">
        <f t="shared" ca="1" si="633"/>
        <v>0</v>
      </c>
      <c r="IX59" s="556">
        <f t="shared" ca="1" si="633"/>
        <v>0</v>
      </c>
      <c r="IY59" s="19">
        <f t="shared" ref="IY59" ca="1" si="634">OFFSET(IY$5,$B59,0)</f>
        <v>0</v>
      </c>
      <c r="IZ59" s="5">
        <f t="shared" ref="IZ59" si="635">INDEX(i.TOL,$O59,IZ$15)</f>
        <v>67</v>
      </c>
      <c r="JA59" s="9"/>
      <c r="JB59" s="5">
        <f t="shared" ref="JB59:JC59" si="636">INDEX(i.FlkStrctr,$N59,JB$15)</f>
        <v>1</v>
      </c>
      <c r="JC59" s="5" t="b">
        <f t="shared" si="636"/>
        <v>0</v>
      </c>
      <c r="JD59" s="19">
        <f t="shared" ref="JD59:KP59" ca="1" si="637">OFFSET(JD$5,$B59,0)</f>
        <v>0</v>
      </c>
      <c r="JE59" s="5">
        <f t="shared" ref="JE59" si="638">INDEX(i.RR_scenario,$U59,$N59)</f>
        <v>0</v>
      </c>
      <c r="JF59" s="5">
        <f t="shared" ref="JF59" si="639">INDEX(i.dryman,($AM59-1)*4+$AL59,JF$15)</f>
        <v>1.2500000000000001E-2</v>
      </c>
      <c r="JG59" s="5">
        <f t="shared" ref="JG59" si="640">INDEX(i.Triplets_mortality,$AB59+1,JG$15)</f>
        <v>0</v>
      </c>
      <c r="JH59" s="19">
        <f t="shared" ca="1" si="637"/>
        <v>0</v>
      </c>
      <c r="JI59" s="5">
        <f t="shared" ref="JI59" si="641">INDEX(i.FlkStrctr,$N59,JI$15)</f>
        <v>60</v>
      </c>
      <c r="JJ59" s="5">
        <f t="shared" ref="JJ59" si="642">INDEX(i.Triplet_pi_yatf,$AD59+1,JJ$15)</f>
        <v>1</v>
      </c>
      <c r="JK59" s="19">
        <f t="shared" ca="1" si="637"/>
        <v>0</v>
      </c>
      <c r="JL59" s="19">
        <f t="shared" ca="1" si="637"/>
        <v>0</v>
      </c>
      <c r="JM59" s="19">
        <f t="shared" ca="1" si="637"/>
        <v>0</v>
      </c>
      <c r="JN59" s="19">
        <f t="shared" ca="1" si="637"/>
        <v>0</v>
      </c>
      <c r="JO59" s="19">
        <f t="shared" ca="1" si="637"/>
        <v>0</v>
      </c>
      <c r="JP59" s="19">
        <f t="shared" ca="1" si="637"/>
        <v>0</v>
      </c>
      <c r="JQ59" s="19">
        <f t="shared" ca="1" si="637"/>
        <v>0</v>
      </c>
      <c r="JR59" s="19">
        <f t="shared" ca="1" si="637"/>
        <v>0</v>
      </c>
      <c r="JS59" s="19">
        <f t="shared" ca="1" si="637"/>
        <v>0</v>
      </c>
      <c r="JT59" s="19">
        <f t="shared" ca="1" si="637"/>
        <v>0</v>
      </c>
      <c r="JU59" s="19">
        <f t="shared" ca="1" si="637"/>
        <v>0</v>
      </c>
      <c r="JV59" s="19">
        <f t="shared" ca="1" si="637"/>
        <v>0</v>
      </c>
      <c r="JW59" s="19">
        <f t="shared" ca="1" si="637"/>
        <v>0</v>
      </c>
      <c r="JX59" s="19">
        <f t="shared" ca="1" si="637"/>
        <v>0</v>
      </c>
      <c r="JY59" s="19">
        <f t="shared" ca="1" si="637"/>
        <v>0</v>
      </c>
      <c r="JZ59" s="19">
        <f t="shared" ca="1" si="637"/>
        <v>0</v>
      </c>
      <c r="KA59" s="19">
        <f t="shared" ca="1" si="637"/>
        <v>0</v>
      </c>
      <c r="KB59" s="19">
        <f t="shared" ca="1" si="637"/>
        <v>0</v>
      </c>
      <c r="KC59" s="19">
        <f t="shared" ca="1" si="637"/>
        <v>0</v>
      </c>
      <c r="KD59" s="19">
        <f t="shared" ca="1" si="637"/>
        <v>0</v>
      </c>
      <c r="KE59" s="19">
        <f t="shared" ca="1" si="637"/>
        <v>0</v>
      </c>
      <c r="KF59" s="5">
        <f t="shared" ref="KF59:KI59" si="643">INDEX(i.dryman,($AM59-1)*4+$AL59,KF$16)</f>
        <v>0</v>
      </c>
      <c r="KG59" s="5">
        <f t="shared" si="643"/>
        <v>6.25E-2</v>
      </c>
      <c r="KH59" s="5">
        <f t="shared" si="643"/>
        <v>6.25E-2</v>
      </c>
      <c r="KI59" s="5">
        <f t="shared" si="643"/>
        <v>6.25E-2</v>
      </c>
      <c r="KJ59" s="19">
        <f t="shared" ca="1" si="637"/>
        <v>0</v>
      </c>
      <c r="KK59" s="19">
        <f t="shared" ca="1" si="637"/>
        <v>0</v>
      </c>
      <c r="KL59" s="19">
        <f t="shared" ca="1" si="637"/>
        <v>0</v>
      </c>
      <c r="KM59" s="19">
        <f t="shared" ca="1" si="637"/>
        <v>0</v>
      </c>
      <c r="KN59" s="19">
        <f t="shared" ca="1" si="637"/>
        <v>1</v>
      </c>
      <c r="KO59" s="19">
        <f t="shared" ca="1" si="637"/>
        <v>0</v>
      </c>
      <c r="KP59" s="19">
        <f t="shared" ca="1" si="637"/>
        <v>1</v>
      </c>
      <c r="KQ59" s="9"/>
      <c r="KR59" s="5" t="b">
        <f t="shared" ref="KR59" ca="1" si="644">IF($L59&lt;&gt;0,INDEX(i.cropgraze_inc,$L59,KR$15),OFFSET(KR$5,$B59,0))</f>
        <v>1</v>
      </c>
      <c r="KS59" s="5" t="b">
        <f t="shared" ref="KS59:KU59" si="645">($O59=KS$19)</f>
        <v>0</v>
      </c>
      <c r="KT59" s="5" t="b">
        <f t="shared" si="645"/>
        <v>0</v>
      </c>
      <c r="KU59" s="5" t="b">
        <f t="shared" si="645"/>
        <v>1</v>
      </c>
      <c r="KV59" s="136">
        <f t="shared" ref="KV59:KW59" si="646">$P59</f>
        <v>2</v>
      </c>
      <c r="KW59" s="136">
        <f t="shared" si="646"/>
        <v>2</v>
      </c>
      <c r="KX59" s="5" t="b">
        <f t="shared" ref="KX59:LA59" si="647">INDEX(i.dryman,($AM59-1)*4+$AL59,KX$15)</f>
        <v>0</v>
      </c>
      <c r="KY59" s="5" t="b">
        <f t="shared" si="647"/>
        <v>1</v>
      </c>
      <c r="KZ59" s="5" t="b">
        <f t="shared" si="647"/>
        <v>1</v>
      </c>
      <c r="LA59" s="5" t="b">
        <f t="shared" si="647"/>
        <v>0</v>
      </c>
      <c r="LB59" s="5">
        <f t="shared" ref="LB59:LC59" si="648">INDEX(i.dryman,($AM59-1)*4+$AL59,LB$15+$N59-1)</f>
        <v>1</v>
      </c>
      <c r="LC59" s="5">
        <f t="shared" si="648"/>
        <v>0</v>
      </c>
      <c r="LD59" s="5" t="b">
        <f t="shared" ref="LD59" si="649">AND(INDEX(i.dryman,($AM59-1)*4+$AL59,LD$15),($KW59&gt;0))</f>
        <v>0</v>
      </c>
      <c r="LE59" s="5" t="str" cm="1">
        <f t="array" aca="1" ref="LE59" ca="1">IF(OR(LF59:LM59&lt;&gt;"-"),TRUE,"-")</f>
        <v>-</v>
      </c>
      <c r="LF59" s="19" t="str">
        <f t="shared" ref="LF59:LM59" ca="1" si="650">OFFSET(LF$5,$B59,0)</f>
        <v>-</v>
      </c>
      <c r="LG59" s="19" t="str">
        <f t="shared" ca="1" si="650"/>
        <v>-</v>
      </c>
      <c r="LH59" s="19" t="str">
        <f t="shared" ca="1" si="650"/>
        <v>-</v>
      </c>
      <c r="LI59" s="19" t="str">
        <f t="shared" ca="1" si="650"/>
        <v>-</v>
      </c>
      <c r="LJ59" s="19" t="str">
        <f t="shared" ca="1" si="650"/>
        <v>-</v>
      </c>
      <c r="LK59" s="19" t="str">
        <f t="shared" ca="1" si="650"/>
        <v>-</v>
      </c>
      <c r="LL59" s="19" t="str">
        <f t="shared" ca="1" si="650"/>
        <v>-</v>
      </c>
      <c r="LM59" s="19" t="str">
        <f t="shared" ca="1" si="650"/>
        <v>-</v>
      </c>
      <c r="LN59" s="19" t="s">
        <v>34</v>
      </c>
      <c r="LO59" s="5" t="b">
        <f t="array" aca="1" ref="LO59" ca="1">IF(OR(LP59:LV59&lt;&gt;"-"),TRUE,"-")</f>
        <v>1</v>
      </c>
      <c r="LP59" s="19">
        <f t="shared" ref="LP59:LW59" ca="1" si="651">OFFSET(LP$5,$B59,0)</f>
        <v>0</v>
      </c>
      <c r="LQ59" s="19" t="str">
        <f t="shared" ca="1" si="651"/>
        <v>-</v>
      </c>
      <c r="LR59" s="19">
        <f t="shared" ca="1" si="651"/>
        <v>999999</v>
      </c>
      <c r="LS59" s="19">
        <f t="shared" ca="1" si="651"/>
        <v>999999</v>
      </c>
      <c r="LT59" s="19">
        <f t="shared" ca="1" si="651"/>
        <v>999999</v>
      </c>
      <c r="LU59" s="19">
        <f t="shared" ca="1" si="651"/>
        <v>999999</v>
      </c>
      <c r="LV59" s="19">
        <f t="shared" ca="1" si="651"/>
        <v>999999</v>
      </c>
      <c r="LW59" s="19" t="str">
        <f t="shared" ca="1" si="651"/>
        <v>-</v>
      </c>
      <c r="LX59" s="19" t="str">
        <f ca="1">OFFSET(LX$5,$B59,0)</f>
        <v>-</v>
      </c>
      <c r="LY59" s="19" t="str">
        <f ca="1">OFFSET(LY$5,$B59,0)</f>
        <v>-</v>
      </c>
      <c r="LZ59" s="19" t="b">
        <f t="shared" ref="LZ59:MA59" ca="1" si="652">OFFSET(LZ$5,$B59,0)</f>
        <v>1</v>
      </c>
      <c r="MA59" s="19">
        <f t="shared" ca="1" si="652"/>
        <v>0</v>
      </c>
      <c r="MB59" s="5" t="str">
        <f t="shared" ref="MB59:ME59" si="653">INDEX(i.FlkStrctr,$N59,MB$15)</f>
        <v>-</v>
      </c>
      <c r="MC59" s="5" t="str">
        <f t="shared" si="653"/>
        <v>-</v>
      </c>
      <c r="MD59" s="5" t="str">
        <f t="shared" si="653"/>
        <v>-</v>
      </c>
      <c r="ME59" s="5" t="str">
        <f t="shared" si="653"/>
        <v>-</v>
      </c>
      <c r="MF59" s="19" t="str">
        <f t="shared" ref="MF59:NW59" ca="1" si="654">OFFSET(MF$5,$B59,0)</f>
        <v>-</v>
      </c>
      <c r="MG59" s="19" t="str">
        <f t="shared" ca="1" si="654"/>
        <v>-</v>
      </c>
      <c r="MH59" s="19" t="str">
        <f t="shared" ca="1" si="654"/>
        <v>-</v>
      </c>
      <c r="MI59" s="19" t="str">
        <f t="shared" ca="1" si="654"/>
        <v>-</v>
      </c>
      <c r="MJ59" s="19">
        <f t="shared" ca="1" si="654"/>
        <v>0.5</v>
      </c>
      <c r="MK59" s="19">
        <f t="shared" ca="1" si="654"/>
        <v>0.5</v>
      </c>
      <c r="ML59" s="19" t="str">
        <f t="shared" ca="1" si="654"/>
        <v>-</v>
      </c>
      <c r="MM59" s="5">
        <f t="shared" ref="MM59:MR59" si="655">INDEX(i.FlkStrctr,$N59,MM$15)</f>
        <v>0</v>
      </c>
      <c r="MN59" s="5">
        <f t="shared" si="655"/>
        <v>500</v>
      </c>
      <c r="MO59" s="5">
        <f t="shared" si="655"/>
        <v>500</v>
      </c>
      <c r="MP59" s="5">
        <f t="shared" si="655"/>
        <v>575</v>
      </c>
      <c r="MQ59" s="5">
        <f t="shared" si="655"/>
        <v>240</v>
      </c>
      <c r="MR59" s="5">
        <f t="shared" si="655"/>
        <v>364</v>
      </c>
      <c r="MS59" s="5">
        <f t="shared" ref="MS59" si="656">INDEX(i.conservation,$AC59+1,$O59)</f>
        <v>0.5</v>
      </c>
      <c r="MT59" s="9"/>
      <c r="MU59" s="19">
        <f t="shared" ca="1" si="654"/>
        <v>70</v>
      </c>
      <c r="MV59" s="19">
        <f t="shared" ca="1" si="654"/>
        <v>50</v>
      </c>
      <c r="MW59" s="19">
        <f t="shared" ca="1" si="654"/>
        <v>75</v>
      </c>
      <c r="MX59" s="19">
        <f t="shared" ca="1" si="654"/>
        <v>50</v>
      </c>
      <c r="MY59" s="5">
        <f t="shared" ref="MY59" si="657">INDEX(i.WoolPrices,$W59,MY$15)</f>
        <v>1</v>
      </c>
      <c r="MZ59" s="5">
        <f t="shared" ref="MZ59" si="658">INDEX(i.MeatPrices,$X59,MZ$15)</f>
        <v>1</v>
      </c>
      <c r="NA59" s="5">
        <f t="shared" ref="NA59" si="659">INDEX(i.GrainPrices,$V59,NA$15)</f>
        <v>1</v>
      </c>
      <c r="NB59" s="9"/>
      <c r="NC59" s="19" t="b">
        <f t="shared" ref="NC59:NN59" ca="1" si="660">OFFSET(NC$5,$B59,0)</f>
        <v>0</v>
      </c>
      <c r="ND59" s="19" t="b">
        <f t="shared" ca="1" si="660"/>
        <v>0</v>
      </c>
      <c r="NE59" s="19">
        <f t="shared" ca="1" si="660"/>
        <v>2</v>
      </c>
      <c r="NF59" s="19">
        <f t="shared" ca="1" si="660"/>
        <v>1</v>
      </c>
      <c r="NG59" s="19">
        <f t="shared" ca="1" si="660"/>
        <v>2</v>
      </c>
      <c r="NH59" s="19">
        <f t="shared" ca="1" si="660"/>
        <v>0</v>
      </c>
      <c r="NI59" s="19" t="str">
        <f t="shared" ca="1" si="660"/>
        <v>-</v>
      </c>
      <c r="NJ59" s="19" t="str">
        <f t="shared" ca="1" si="660"/>
        <v>-</v>
      </c>
      <c r="NK59" s="19" t="str">
        <f t="shared" ca="1" si="660"/>
        <v>-</v>
      </c>
      <c r="NL59" s="466" t="b">
        <v>0</v>
      </c>
      <c r="NM59" s="19">
        <f t="shared" ca="1" si="660"/>
        <v>636</v>
      </c>
      <c r="NN59" s="19" t="str">
        <f t="shared" ca="1" si="660"/>
        <v>-</v>
      </c>
      <c r="NO59" s="19">
        <f t="shared" ca="1" si="654"/>
        <v>1</v>
      </c>
      <c r="NP59" s="19">
        <f t="shared" ca="1" si="654"/>
        <v>1</v>
      </c>
      <c r="NQ59" s="19">
        <f t="shared" ca="1" si="654"/>
        <v>1</v>
      </c>
      <c r="NR59" s="19">
        <f t="shared" ca="1" si="654"/>
        <v>1</v>
      </c>
      <c r="NS59" s="19">
        <f t="shared" ca="1" si="654"/>
        <v>1</v>
      </c>
      <c r="NT59" s="19">
        <f t="shared" ca="1" si="654"/>
        <v>1</v>
      </c>
      <c r="NU59" s="19">
        <f t="shared" ca="1" si="654"/>
        <v>1</v>
      </c>
      <c r="NV59" s="19">
        <f t="shared" ca="1" si="654"/>
        <v>1</v>
      </c>
      <c r="NW59" s="19">
        <f t="shared" ca="1" si="654"/>
        <v>1</v>
      </c>
      <c r="NX59" s="9"/>
      <c r="NY59" s="539" t="str">
        <f t="shared" ref="NY59:PH59" si="661">IF(AND($O59=NY$19, $AP59=NY$21),TRUE,"-")</f>
        <v>-</v>
      </c>
      <c r="NZ59" s="539" t="str">
        <f t="shared" si="661"/>
        <v>-</v>
      </c>
      <c r="OA59" s="539" t="str">
        <f t="shared" si="661"/>
        <v>-</v>
      </c>
      <c r="OB59" s="539" t="str">
        <f t="shared" si="661"/>
        <v>-</v>
      </c>
      <c r="OC59" s="539" t="str">
        <f t="shared" si="661"/>
        <v>-</v>
      </c>
      <c r="OD59" s="539" t="str">
        <f t="shared" si="661"/>
        <v>-</v>
      </c>
      <c r="OE59" s="539" t="str">
        <f t="shared" ca="1" si="661"/>
        <v>-</v>
      </c>
      <c r="OF59" s="539" t="str">
        <f t="shared" ca="1" si="661"/>
        <v>-</v>
      </c>
      <c r="OG59" s="539" t="str">
        <f t="shared" ca="1" si="661"/>
        <v>-</v>
      </c>
      <c r="OH59" s="539" t="str">
        <f t="shared" ca="1" si="661"/>
        <v>-</v>
      </c>
      <c r="OI59" s="539" t="str">
        <f t="shared" ca="1" si="661"/>
        <v>-</v>
      </c>
      <c r="OJ59" s="539" t="str">
        <f t="shared" ca="1" si="661"/>
        <v>-</v>
      </c>
      <c r="OK59" s="539" t="str">
        <f t="shared" ca="1" si="661"/>
        <v>-</v>
      </c>
      <c r="OL59" s="539" t="str">
        <f t="shared" ca="1" si="661"/>
        <v>-</v>
      </c>
      <c r="OM59" s="539" t="str">
        <f t="shared" ca="1" si="661"/>
        <v>-</v>
      </c>
      <c r="ON59" s="539" t="str">
        <f t="shared" ca="1" si="661"/>
        <v>-</v>
      </c>
      <c r="OO59" s="539" t="str">
        <f t="shared" ca="1" si="661"/>
        <v>-</v>
      </c>
      <c r="OP59" s="539" t="str">
        <f t="shared" ca="1" si="661"/>
        <v>-</v>
      </c>
      <c r="OQ59" s="539" t="str">
        <f t="shared" ca="1" si="661"/>
        <v>-</v>
      </c>
      <c r="OR59" s="539" t="str">
        <f t="shared" ca="1" si="661"/>
        <v>-</v>
      </c>
      <c r="OS59" s="539" t="str">
        <f t="shared" ca="1" si="661"/>
        <v>-</v>
      </c>
      <c r="OT59" s="539" t="str">
        <f t="shared" ca="1" si="661"/>
        <v>-</v>
      </c>
      <c r="OU59" s="539" t="str">
        <f t="shared" ca="1" si="661"/>
        <v>-</v>
      </c>
      <c r="OV59" s="539" t="str">
        <f t="shared" ca="1" si="661"/>
        <v>-</v>
      </c>
      <c r="OW59" s="539" t="str">
        <f t="shared" ca="1" si="661"/>
        <v>-</v>
      </c>
      <c r="OX59" s="539" t="str">
        <f t="shared" ca="1" si="661"/>
        <v>-</v>
      </c>
      <c r="OY59" s="539" t="str">
        <f t="shared" ca="1" si="661"/>
        <v>-</v>
      </c>
      <c r="OZ59" s="539" t="str">
        <f t="shared" ca="1" si="661"/>
        <v>-</v>
      </c>
      <c r="PA59" s="539" t="str">
        <f t="shared" ca="1" si="661"/>
        <v>-</v>
      </c>
      <c r="PB59" s="539" t="str">
        <f t="shared" ca="1" si="661"/>
        <v>-</v>
      </c>
      <c r="PC59" s="539" t="str">
        <f t="shared" ca="1" si="661"/>
        <v>-</v>
      </c>
      <c r="PD59" s="539" t="str">
        <f t="shared" ca="1" si="661"/>
        <v>-</v>
      </c>
      <c r="PE59" s="539" t="str">
        <f t="shared" ca="1" si="661"/>
        <v>-</v>
      </c>
      <c r="PF59" s="539" t="str">
        <f t="shared" ca="1" si="661"/>
        <v>-</v>
      </c>
      <c r="PG59" s="539" t="str">
        <f t="shared" ca="1" si="661"/>
        <v>-</v>
      </c>
      <c r="PH59" s="539" t="str">
        <f t="shared" ca="1" si="661"/>
        <v>-</v>
      </c>
      <c r="PI59" s="549" t="str">
        <f t="shared" ref="PI59:QH59" si="662">IF($O59=PI$19,TRUE,"-")</f>
        <v>-</v>
      </c>
      <c r="PJ59" s="549" t="str">
        <f t="shared" si="662"/>
        <v>-</v>
      </c>
      <c r="PK59" s="549" t="str">
        <f t="shared" si="662"/>
        <v>-</v>
      </c>
      <c r="PL59" s="549" t="str">
        <f t="shared" si="662"/>
        <v>-</v>
      </c>
      <c r="PM59" s="549" t="str">
        <f t="shared" si="662"/>
        <v>-</v>
      </c>
      <c r="PN59" s="549" t="str">
        <f t="shared" si="662"/>
        <v>-</v>
      </c>
      <c r="PO59" s="549" t="str">
        <f t="shared" si="662"/>
        <v>-</v>
      </c>
      <c r="PP59" s="549" t="str">
        <f t="shared" si="662"/>
        <v>-</v>
      </c>
      <c r="PQ59" s="549" t="str">
        <f t="shared" si="662"/>
        <v>-</v>
      </c>
      <c r="PR59" s="549" t="str">
        <f t="shared" si="662"/>
        <v>-</v>
      </c>
      <c r="PS59" s="549" t="str">
        <f t="shared" si="662"/>
        <v>-</v>
      </c>
      <c r="PT59" s="549" t="str">
        <f t="shared" si="662"/>
        <v>-</v>
      </c>
      <c r="PU59" s="549" t="str">
        <f t="shared" si="662"/>
        <v>-</v>
      </c>
      <c r="PV59" s="549" t="str">
        <f t="shared" si="662"/>
        <v>-</v>
      </c>
      <c r="PW59" s="549" t="str">
        <f t="shared" si="662"/>
        <v>-</v>
      </c>
      <c r="PX59" s="549" t="str">
        <f t="shared" si="662"/>
        <v>-</v>
      </c>
      <c r="PY59" s="549" t="str">
        <f t="shared" si="662"/>
        <v>-</v>
      </c>
      <c r="PZ59" s="549" t="str">
        <f t="shared" si="662"/>
        <v>-</v>
      </c>
      <c r="QA59" s="549" t="str">
        <f t="shared" si="662"/>
        <v>-</v>
      </c>
      <c r="QB59" s="549" t="str">
        <f t="shared" si="662"/>
        <v>-</v>
      </c>
      <c r="QC59" s="549" t="str">
        <f t="shared" si="662"/>
        <v>-</v>
      </c>
      <c r="QD59" s="549" t="str">
        <f t="shared" si="662"/>
        <v>-</v>
      </c>
      <c r="QE59" s="549" t="str">
        <f t="shared" si="662"/>
        <v>-</v>
      </c>
      <c r="QF59" s="549" t="str">
        <f t="shared" si="662"/>
        <v>-</v>
      </c>
      <c r="QG59" s="549" t="str">
        <f t="shared" si="662"/>
        <v>-</v>
      </c>
      <c r="QH59" s="549" t="str">
        <f t="shared" si="662"/>
        <v>-</v>
      </c>
      <c r="QI59" s="539" t="str">
        <f t="shared" ref="QI59:RR59" si="663">IF(AND($O59=QI$19, $AP59=QI$21),TRUE,"-")</f>
        <v>-</v>
      </c>
      <c r="QJ59" s="539" t="str">
        <f t="shared" si="663"/>
        <v>-</v>
      </c>
      <c r="QK59" s="539" t="str">
        <f t="shared" si="663"/>
        <v>-</v>
      </c>
      <c r="QL59" s="539" t="str">
        <f t="shared" si="663"/>
        <v>-</v>
      </c>
      <c r="QM59" s="539" t="str">
        <f t="shared" si="663"/>
        <v>-</v>
      </c>
      <c r="QN59" s="539" t="str">
        <f t="shared" si="663"/>
        <v>-</v>
      </c>
      <c r="QO59" s="539" t="str">
        <f t="shared" ca="1" si="663"/>
        <v>-</v>
      </c>
      <c r="QP59" s="539" t="str">
        <f t="shared" ca="1" si="663"/>
        <v>-</v>
      </c>
      <c r="QQ59" s="539" t="str">
        <f t="shared" ca="1" si="663"/>
        <v>-</v>
      </c>
      <c r="QR59" s="539" t="str">
        <f t="shared" ca="1" si="663"/>
        <v>-</v>
      </c>
      <c r="QS59" s="539" t="str">
        <f t="shared" ca="1" si="663"/>
        <v>-</v>
      </c>
      <c r="QT59" s="539" t="str">
        <f t="shared" ca="1" si="663"/>
        <v>-</v>
      </c>
      <c r="QU59" s="539" t="str">
        <f t="shared" ca="1" si="663"/>
        <v>-</v>
      </c>
      <c r="QV59" s="539" t="str">
        <f t="shared" ca="1" si="663"/>
        <v>-</v>
      </c>
      <c r="QW59" s="539" t="str">
        <f t="shared" ca="1" si="663"/>
        <v>-</v>
      </c>
      <c r="QX59" s="539" t="str">
        <f t="shared" ca="1" si="663"/>
        <v>-</v>
      </c>
      <c r="QY59" s="539" t="str">
        <f t="shared" ca="1" si="663"/>
        <v>-</v>
      </c>
      <c r="QZ59" s="539" t="str">
        <f t="shared" ca="1" si="663"/>
        <v>-</v>
      </c>
      <c r="RA59" s="539" t="str">
        <f t="shared" ca="1" si="663"/>
        <v>-</v>
      </c>
      <c r="RB59" s="539" t="str">
        <f t="shared" ca="1" si="663"/>
        <v>-</v>
      </c>
      <c r="RC59" s="539" t="str">
        <f t="shared" ca="1" si="663"/>
        <v>-</v>
      </c>
      <c r="RD59" s="539" t="str">
        <f t="shared" ca="1" si="663"/>
        <v>-</v>
      </c>
      <c r="RE59" s="539" t="str">
        <f t="shared" ca="1" si="663"/>
        <v>-</v>
      </c>
      <c r="RF59" s="539" t="str">
        <f t="shared" ca="1" si="663"/>
        <v>-</v>
      </c>
      <c r="RG59" s="539" t="str">
        <f t="shared" ca="1" si="663"/>
        <v>-</v>
      </c>
      <c r="RH59" s="539" t="str">
        <f t="shared" ca="1" si="663"/>
        <v>-</v>
      </c>
      <c r="RI59" s="539" t="str">
        <f t="shared" ca="1" si="663"/>
        <v>-</v>
      </c>
      <c r="RJ59" s="539" t="str">
        <f t="shared" ca="1" si="663"/>
        <v>-</v>
      </c>
      <c r="RK59" s="539" t="str">
        <f t="shared" ca="1" si="663"/>
        <v>-</v>
      </c>
      <c r="RL59" s="539" t="str">
        <f t="shared" ca="1" si="663"/>
        <v>-</v>
      </c>
      <c r="RM59" s="539" t="str">
        <f t="shared" ca="1" si="663"/>
        <v>-</v>
      </c>
      <c r="RN59" s="539" t="str">
        <f t="shared" ca="1" si="663"/>
        <v>-</v>
      </c>
      <c r="RO59" s="539" t="str">
        <f t="shared" ca="1" si="663"/>
        <v>-</v>
      </c>
      <c r="RP59" s="539" t="str">
        <f t="shared" ca="1" si="663"/>
        <v>-</v>
      </c>
      <c r="RQ59" s="539" t="str">
        <f t="shared" ca="1" si="663"/>
        <v>-</v>
      </c>
      <c r="RR59" s="539" t="str">
        <f t="shared" ca="1" si="663"/>
        <v>-</v>
      </c>
      <c r="RS59" s="549" t="str">
        <f t="shared" ref="RS59:SR59" si="664">IF($O59=RS$19,TRUE,"-")</f>
        <v>-</v>
      </c>
      <c r="RT59" s="549" t="str">
        <f t="shared" si="664"/>
        <v>-</v>
      </c>
      <c r="RU59" s="549" t="str">
        <f t="shared" si="664"/>
        <v>-</v>
      </c>
      <c r="RV59" s="549" t="str">
        <f t="shared" si="664"/>
        <v>-</v>
      </c>
      <c r="RW59" s="549" t="str">
        <f t="shared" si="664"/>
        <v>-</v>
      </c>
      <c r="RX59" s="549" t="str">
        <f t="shared" si="664"/>
        <v>-</v>
      </c>
      <c r="RY59" s="549" t="str">
        <f t="shared" si="664"/>
        <v>-</v>
      </c>
      <c r="RZ59" s="549" t="str">
        <f t="shared" si="664"/>
        <v>-</v>
      </c>
      <c r="SA59" s="549" t="str">
        <f t="shared" si="664"/>
        <v>-</v>
      </c>
      <c r="SB59" s="549" t="str">
        <f t="shared" si="664"/>
        <v>-</v>
      </c>
      <c r="SC59" s="549" t="str">
        <f t="shared" si="664"/>
        <v>-</v>
      </c>
      <c r="SD59" s="549" t="str">
        <f t="shared" si="664"/>
        <v>-</v>
      </c>
      <c r="SE59" s="549" t="str">
        <f t="shared" si="664"/>
        <v>-</v>
      </c>
      <c r="SF59" s="549" t="str">
        <f t="shared" si="664"/>
        <v>-</v>
      </c>
      <c r="SG59" s="549" t="str">
        <f t="shared" si="664"/>
        <v>-</v>
      </c>
      <c r="SH59" s="549" t="str">
        <f t="shared" si="664"/>
        <v>-</v>
      </c>
      <c r="SI59" s="549" t="str">
        <f t="shared" si="664"/>
        <v>-</v>
      </c>
      <c r="SJ59" s="549" t="str">
        <f t="shared" si="664"/>
        <v>-</v>
      </c>
      <c r="SK59" s="549" t="str">
        <f t="shared" si="664"/>
        <v>-</v>
      </c>
      <c r="SL59" s="549" t="str">
        <f t="shared" si="664"/>
        <v>-</v>
      </c>
      <c r="SM59" s="549" t="str">
        <f t="shared" si="664"/>
        <v>-</v>
      </c>
      <c r="SN59" s="549" t="str">
        <f t="shared" si="664"/>
        <v>-</v>
      </c>
      <c r="SO59" s="549" t="str">
        <f t="shared" si="664"/>
        <v>-</v>
      </c>
      <c r="SP59" s="549" t="str">
        <f t="shared" si="664"/>
        <v>-</v>
      </c>
      <c r="SQ59" s="549" t="str">
        <f t="shared" si="664"/>
        <v>-</v>
      </c>
      <c r="SR59" s="549" t="str">
        <f t="shared" si="664"/>
        <v>-</v>
      </c>
      <c r="SS59" s="539" t="b">
        <f t="shared" ref="SS59:UB59" si="665">IF(AND($O59=SS$19, $AP59=SS$21),TRUE,"-")</f>
        <v>1</v>
      </c>
      <c r="ST59" s="539" t="b">
        <f t="shared" si="665"/>
        <v>1</v>
      </c>
      <c r="SU59" s="539" t="b">
        <f t="shared" si="665"/>
        <v>1</v>
      </c>
      <c r="SV59" s="539" t="b">
        <f t="shared" si="665"/>
        <v>1</v>
      </c>
      <c r="SW59" s="539" t="b">
        <f t="shared" si="665"/>
        <v>1</v>
      </c>
      <c r="SX59" s="539" t="b">
        <f t="shared" si="665"/>
        <v>1</v>
      </c>
      <c r="SY59" s="539" t="str">
        <f t="shared" ca="1" si="665"/>
        <v>-</v>
      </c>
      <c r="SZ59" s="539" t="str">
        <f t="shared" ca="1" si="665"/>
        <v>-</v>
      </c>
      <c r="TA59" s="539" t="str">
        <f t="shared" ca="1" si="665"/>
        <v>-</v>
      </c>
      <c r="TB59" s="539" t="str">
        <f t="shared" ca="1" si="665"/>
        <v>-</v>
      </c>
      <c r="TC59" s="539" t="str">
        <f t="shared" ca="1" si="665"/>
        <v>-</v>
      </c>
      <c r="TD59" s="539" t="str">
        <f t="shared" ca="1" si="665"/>
        <v>-</v>
      </c>
      <c r="TE59" s="539" t="str">
        <f t="shared" ca="1" si="665"/>
        <v>-</v>
      </c>
      <c r="TF59" s="539" t="str">
        <f t="shared" ca="1" si="665"/>
        <v>-</v>
      </c>
      <c r="TG59" s="539" t="str">
        <f t="shared" ca="1" si="665"/>
        <v>-</v>
      </c>
      <c r="TH59" s="539" t="str">
        <f t="shared" ca="1" si="665"/>
        <v>-</v>
      </c>
      <c r="TI59" s="539" t="str">
        <f t="shared" ca="1" si="665"/>
        <v>-</v>
      </c>
      <c r="TJ59" s="539" t="str">
        <f t="shared" ca="1" si="665"/>
        <v>-</v>
      </c>
      <c r="TK59" s="539" t="str">
        <f t="shared" ca="1" si="665"/>
        <v>-</v>
      </c>
      <c r="TL59" s="539" t="str">
        <f t="shared" ca="1" si="665"/>
        <v>-</v>
      </c>
      <c r="TM59" s="539" t="str">
        <f t="shared" ca="1" si="665"/>
        <v>-</v>
      </c>
      <c r="TN59" s="539" t="str">
        <f t="shared" ca="1" si="665"/>
        <v>-</v>
      </c>
      <c r="TO59" s="539" t="str">
        <f t="shared" ca="1" si="665"/>
        <v>-</v>
      </c>
      <c r="TP59" s="539" t="str">
        <f t="shared" ca="1" si="665"/>
        <v>-</v>
      </c>
      <c r="TQ59" s="539" t="str">
        <f t="shared" ca="1" si="665"/>
        <v>-</v>
      </c>
      <c r="TR59" s="539" t="str">
        <f t="shared" ca="1" si="665"/>
        <v>-</v>
      </c>
      <c r="TS59" s="539" t="str">
        <f t="shared" ca="1" si="665"/>
        <v>-</v>
      </c>
      <c r="TT59" s="539" t="str">
        <f t="shared" ca="1" si="665"/>
        <v>-</v>
      </c>
      <c r="TU59" s="539" t="str">
        <f t="shared" ca="1" si="665"/>
        <v>-</v>
      </c>
      <c r="TV59" s="539" t="str">
        <f t="shared" ca="1" si="665"/>
        <v>-</v>
      </c>
      <c r="TW59" s="539" t="str">
        <f t="shared" ca="1" si="665"/>
        <v>-</v>
      </c>
      <c r="TX59" s="539" t="str">
        <f t="shared" ca="1" si="665"/>
        <v>-</v>
      </c>
      <c r="TY59" s="539" t="str">
        <f t="shared" ca="1" si="665"/>
        <v>-</v>
      </c>
      <c r="TZ59" s="539" t="str">
        <f t="shared" ca="1" si="665"/>
        <v>-</v>
      </c>
      <c r="UA59" s="539" t="str">
        <f t="shared" ca="1" si="665"/>
        <v>-</v>
      </c>
      <c r="UB59" s="539" t="str">
        <f t="shared" ca="1" si="665"/>
        <v>-</v>
      </c>
      <c r="UC59" s="549" t="b">
        <f t="shared" ref="UC59:VB59" si="666">IF($O59=UC$19,TRUE,"-")</f>
        <v>1</v>
      </c>
      <c r="UD59" s="549" t="b">
        <f t="shared" si="666"/>
        <v>1</v>
      </c>
      <c r="UE59" s="549" t="b">
        <f t="shared" si="666"/>
        <v>1</v>
      </c>
      <c r="UF59" s="549" t="b">
        <f t="shared" si="666"/>
        <v>1</v>
      </c>
      <c r="UG59" s="549" t="b">
        <f t="shared" si="666"/>
        <v>1</v>
      </c>
      <c r="UH59" s="549" t="b">
        <f t="shared" si="666"/>
        <v>1</v>
      </c>
      <c r="UI59" s="549" t="b">
        <f t="shared" si="666"/>
        <v>1</v>
      </c>
      <c r="UJ59" s="549" t="b">
        <f t="shared" si="666"/>
        <v>1</v>
      </c>
      <c r="UK59" s="549" t="b">
        <f t="shared" si="666"/>
        <v>1</v>
      </c>
      <c r="UL59" s="549" t="b">
        <f t="shared" si="666"/>
        <v>1</v>
      </c>
      <c r="UM59" s="549" t="b">
        <f t="shared" si="666"/>
        <v>1</v>
      </c>
      <c r="UN59" s="549" t="b">
        <f t="shared" si="666"/>
        <v>1</v>
      </c>
      <c r="UO59" s="549" t="b">
        <f t="shared" si="666"/>
        <v>1</v>
      </c>
      <c r="UP59" s="549" t="b">
        <f t="shared" si="666"/>
        <v>1</v>
      </c>
      <c r="UQ59" s="549" t="b">
        <f t="shared" si="666"/>
        <v>1</v>
      </c>
      <c r="UR59" s="549" t="b">
        <f t="shared" si="666"/>
        <v>1</v>
      </c>
      <c r="US59" s="549" t="b">
        <f t="shared" si="666"/>
        <v>1</v>
      </c>
      <c r="UT59" s="549" t="b">
        <f t="shared" si="666"/>
        <v>1</v>
      </c>
      <c r="UU59" s="549" t="b">
        <f t="shared" si="666"/>
        <v>1</v>
      </c>
      <c r="UV59" s="549" t="b">
        <f t="shared" si="666"/>
        <v>1</v>
      </c>
      <c r="UW59" s="549" t="b">
        <f t="shared" si="666"/>
        <v>1</v>
      </c>
      <c r="UX59" s="549" t="b">
        <f t="shared" si="666"/>
        <v>1</v>
      </c>
      <c r="UY59" s="549" t="b">
        <f t="shared" si="666"/>
        <v>1</v>
      </c>
      <c r="UZ59" s="549" t="b">
        <f t="shared" si="666"/>
        <v>1</v>
      </c>
      <c r="VA59" s="549" t="b">
        <f t="shared" si="666"/>
        <v>1</v>
      </c>
      <c r="VB59" s="549" t="b">
        <f t="shared" si="666"/>
        <v>1</v>
      </c>
      <c r="VC59" s="19">
        <f t="shared" ref="VC59" ca="1" si="667">OFFSET(VC$5,$B59,0)</f>
        <v>0</v>
      </c>
      <c r="VD59" s="23">
        <v>0</v>
      </c>
    </row>
    <row r="60" spans="1:576" outlineLevel="2">
      <c r="A60" s="21">
        <f t="shared" si="93"/>
        <v>55</v>
      </c>
      <c r="B60" s="21"/>
      <c r="D60" s="14"/>
      <c r="E60" t="b">
        <v>0</v>
      </c>
      <c r="H60" s="211"/>
      <c r="I60" s="21"/>
      <c r="J60" s="21"/>
      <c r="K60" s="21"/>
      <c r="L60" s="21"/>
      <c r="M60" s="21"/>
      <c r="N60" s="21"/>
      <c r="O60" s="21"/>
      <c r="P60" s="21"/>
      <c r="Q60" s="21"/>
      <c r="R60" s="21"/>
      <c r="S60" s="21"/>
      <c r="T60" s="21"/>
      <c r="U60" s="21"/>
      <c r="V60" s="21"/>
      <c r="W60" s="21"/>
      <c r="X60" s="21"/>
      <c r="Y60" s="211"/>
      <c r="Z60" s="211"/>
      <c r="AA60" s="211"/>
      <c r="AB60" s="211"/>
      <c r="AC60" s="21"/>
      <c r="AD60" s="211"/>
      <c r="AE60" s="211"/>
      <c r="AF60" s="211"/>
      <c r="AG60" s="211"/>
      <c r="AH60" s="211"/>
      <c r="AI60" s="211"/>
      <c r="AJ60" s="211"/>
      <c r="AK60" s="211"/>
      <c r="AQ60" s="211"/>
      <c r="AR60" s="211"/>
      <c r="AS60" s="228" t="str">
        <f ca="1">"blank "&amp;TEXT(RAND(),"0.000")</f>
        <v>blank 0.776</v>
      </c>
      <c r="AT60" s="9" t="str">
        <f ca="1">IF(COUNTIF(AS$5:AS60,AS60)=1,"-","Dup")</f>
        <v>-</v>
      </c>
      <c r="AU60" s="9"/>
      <c r="AV60" s="14"/>
      <c r="AW60" s="14"/>
      <c r="AX60" s="14"/>
      <c r="AY60" s="14"/>
      <c r="AZ60" s="14"/>
      <c r="BA60" s="14"/>
      <c r="BB60" s="14"/>
      <c r="BC60" s="14"/>
      <c r="BD60" s="9"/>
      <c r="BE60" s="14"/>
      <c r="BF60" s="14"/>
      <c r="BG60" s="14"/>
      <c r="BH60" s="14"/>
      <c r="BI60" s="14"/>
      <c r="BJ60" s="14"/>
      <c r="BK60" s="14"/>
      <c r="BL60" s="9"/>
      <c r="BM60" s="14"/>
      <c r="BN60" s="14"/>
      <c r="BO60" s="14"/>
      <c r="BP60" s="14"/>
      <c r="BQ60" s="14"/>
      <c r="BR60" s="14"/>
      <c r="BS60" s="14"/>
      <c r="BT60" s="14"/>
      <c r="BU60" s="14"/>
      <c r="BV60" s="14"/>
      <c r="BW60" s="14"/>
      <c r="BX60" s="9"/>
      <c r="BY60" s="14"/>
      <c r="BZ60" s="14"/>
      <c r="CA60" s="14"/>
      <c r="CB60" s="14"/>
      <c r="CC60" s="14"/>
      <c r="CD60" s="14"/>
      <c r="CE60" s="14"/>
      <c r="CF60" s="14"/>
      <c r="CG60" s="14"/>
      <c r="CH60" s="14"/>
      <c r="CI60" s="9"/>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9"/>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14"/>
      <c r="IW60" s="14"/>
      <c r="IX60" s="14"/>
      <c r="IY60" s="14"/>
      <c r="IZ60" s="14"/>
      <c r="JA60" s="9"/>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9"/>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14"/>
      <c r="LU60" s="14"/>
      <c r="LV60" s="14"/>
      <c r="LW60" s="14"/>
      <c r="LX60" s="14"/>
      <c r="LY60" s="14"/>
      <c r="LZ60" s="14"/>
      <c r="MA60" s="14"/>
      <c r="MB60" s="14"/>
      <c r="MC60" s="14"/>
      <c r="MD60" s="14"/>
      <c r="ME60" s="14"/>
      <c r="MF60" s="14"/>
      <c r="MG60" s="14"/>
      <c r="MH60" s="14"/>
      <c r="MI60" s="14"/>
      <c r="MJ60" s="14"/>
      <c r="MK60" s="14"/>
      <c r="ML60" s="14"/>
      <c r="MM60" s="14"/>
      <c r="MN60" s="14"/>
      <c r="MO60" s="14"/>
      <c r="MP60" s="14"/>
      <c r="MQ60" s="14"/>
      <c r="MR60" s="14"/>
      <c r="MS60" s="14"/>
      <c r="MT60" s="9"/>
      <c r="MU60" s="14"/>
      <c r="MV60" s="14"/>
      <c r="MW60" s="14"/>
      <c r="MX60" s="14"/>
      <c r="MY60" s="14"/>
      <c r="MZ60" s="14"/>
      <c r="NA60" s="14"/>
      <c r="NB60" s="9"/>
      <c r="NC60" s="14"/>
      <c r="ND60" s="14"/>
      <c r="NE60" s="14"/>
      <c r="NF60" s="14"/>
      <c r="NG60" s="14"/>
      <c r="NH60" s="14"/>
      <c r="NI60" s="14"/>
      <c r="NJ60" s="14"/>
      <c r="NK60" s="14"/>
      <c r="NL60" s="14"/>
      <c r="NM60" s="14"/>
      <c r="NN60" s="14"/>
      <c r="NO60" s="14"/>
      <c r="NP60" s="14"/>
      <c r="NQ60" s="14"/>
      <c r="NR60" s="14"/>
      <c r="NS60" s="14"/>
      <c r="NT60" s="14"/>
      <c r="NU60" s="14"/>
      <c r="NV60" s="14"/>
      <c r="NW60" s="14"/>
      <c r="NX60" s="9"/>
      <c r="NY60" s="14"/>
      <c r="NZ60" s="14"/>
      <c r="OA60" s="14"/>
      <c r="OB60" s="14"/>
      <c r="OC60" s="14"/>
      <c r="OD60" s="14"/>
      <c r="OE60" s="14"/>
      <c r="OF60" s="14"/>
      <c r="OG60" s="14"/>
      <c r="OH60" s="14"/>
      <c r="OI60" s="14"/>
      <c r="OJ60" s="14"/>
      <c r="OK60" s="14"/>
      <c r="OL60" s="14"/>
      <c r="OM60" s="14"/>
      <c r="ON60" s="14"/>
      <c r="OO60" s="14"/>
      <c r="OP60" s="14"/>
      <c r="OQ60" s="14"/>
      <c r="OR60" s="14"/>
      <c r="OS60" s="14"/>
      <c r="OT60" s="14"/>
      <c r="OU60" s="14"/>
      <c r="OV60" s="14"/>
      <c r="OW60" s="14"/>
      <c r="OX60" s="14"/>
      <c r="OY60" s="14"/>
      <c r="OZ60" s="14"/>
      <c r="PA60" s="14"/>
      <c r="PB60" s="14"/>
      <c r="PC60" s="14"/>
      <c r="PD60" s="14"/>
      <c r="PE60" s="14"/>
      <c r="PF60" s="14"/>
      <c r="PG60" s="14"/>
      <c r="PH60" s="14"/>
      <c r="PI60" s="14"/>
      <c r="PJ60" s="14"/>
      <c r="PK60" s="14"/>
      <c r="PL60" s="14"/>
      <c r="PM60" s="14"/>
      <c r="PN60" s="14"/>
      <c r="PO60" s="14"/>
      <c r="PP60" s="14"/>
      <c r="PQ60" s="14"/>
      <c r="PR60" s="14"/>
      <c r="PS60" s="14"/>
      <c r="PT60" s="14"/>
      <c r="PU60" s="14"/>
      <c r="PV60" s="14"/>
      <c r="PW60" s="14"/>
      <c r="PX60" s="14"/>
      <c r="PY60" s="14"/>
      <c r="PZ60" s="14"/>
      <c r="QA60" s="14"/>
      <c r="QB60" s="14"/>
      <c r="QC60" s="14"/>
      <c r="QD60" s="14"/>
      <c r="QE60" s="14"/>
      <c r="QF60" s="14"/>
      <c r="QG60" s="14"/>
      <c r="QH60" s="14"/>
      <c r="QI60" s="14"/>
      <c r="QJ60" s="14"/>
      <c r="QK60" s="14"/>
      <c r="QL60" s="14"/>
      <c r="QM60" s="14"/>
      <c r="QN60" s="14"/>
      <c r="QO60" s="14"/>
      <c r="QP60" s="14"/>
      <c r="QQ60" s="14"/>
      <c r="QR60" s="14"/>
      <c r="QS60" s="14"/>
      <c r="QT60" s="14"/>
      <c r="QU60" s="14"/>
      <c r="QV60" s="14"/>
      <c r="QW60" s="14"/>
      <c r="QX60" s="14"/>
      <c r="QY60" s="14"/>
      <c r="QZ60" s="14"/>
      <c r="RA60" s="14"/>
      <c r="RB60" s="14"/>
      <c r="RC60" s="14"/>
      <c r="RD60" s="14"/>
      <c r="RE60" s="14"/>
      <c r="RF60" s="14"/>
      <c r="RG60" s="14"/>
      <c r="RH60" s="14"/>
      <c r="RI60" s="14"/>
      <c r="RJ60" s="14"/>
      <c r="RK60" s="14"/>
      <c r="RL60" s="14"/>
      <c r="RM60" s="14"/>
      <c r="RN60" s="14"/>
      <c r="RO60" s="14"/>
      <c r="RP60" s="14"/>
      <c r="RQ60" s="14"/>
      <c r="RR60" s="14"/>
      <c r="RS60" s="14"/>
      <c r="RT60" s="14"/>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23">
        <v>0</v>
      </c>
    </row>
    <row r="61" spans="1:576">
      <c r="A61" s="21">
        <f>ROW(A61)-5</f>
        <v>56</v>
      </c>
      <c r="B61" s="21"/>
      <c r="D61" s="504"/>
      <c r="E61" t="b">
        <v>0</v>
      </c>
      <c r="G61" s="29" t="s">
        <v>1875</v>
      </c>
      <c r="N61" s="268">
        <v>2</v>
      </c>
      <c r="O61" s="211"/>
      <c r="P61" s="268">
        <v>2</v>
      </c>
      <c r="Q61" s="211"/>
      <c r="R61" s="211"/>
      <c r="S61" s="211"/>
      <c r="T61" s="211"/>
      <c r="U61" s="268">
        <v>1</v>
      </c>
      <c r="V61" s="268">
        <v>1</v>
      </c>
      <c r="W61" s="268">
        <v>1</v>
      </c>
      <c r="X61" s="268">
        <v>3</v>
      </c>
      <c r="Y61" s="211"/>
      <c r="Z61" s="211"/>
      <c r="AA61" s="211"/>
      <c r="AB61" s="211"/>
      <c r="AD61" s="211"/>
      <c r="AE61" s="211"/>
      <c r="AF61" s="211"/>
      <c r="AG61" s="211"/>
      <c r="AH61" s="211"/>
      <c r="AI61" s="211"/>
      <c r="AJ61" s="211"/>
      <c r="AK61" s="211"/>
      <c r="AR61" s="211"/>
      <c r="AS61" s="26" t="s">
        <v>1885</v>
      </c>
      <c r="AT61" s="9" t="str">
        <f ca="1">IF(COUNTIF(AS$5:AS61,AS61)=1,"-","Dup")</f>
        <v>-</v>
      </c>
      <c r="AU61" s="9"/>
      <c r="AV61" s="504"/>
      <c r="AW61" s="504"/>
      <c r="AX61" s="504"/>
      <c r="AY61" s="504"/>
      <c r="AZ61" s="504"/>
      <c r="BA61" s="504"/>
      <c r="BB61" s="504"/>
      <c r="BC61" s="504"/>
      <c r="BD61" s="9"/>
      <c r="BE61" s="504"/>
      <c r="BF61" s="504"/>
      <c r="BG61" s="504"/>
      <c r="BH61" s="504"/>
      <c r="BI61" s="504"/>
      <c r="BJ61" s="504"/>
      <c r="BK61" s="504"/>
      <c r="BL61" s="9"/>
      <c r="BM61" s="504"/>
      <c r="BN61" s="504"/>
      <c r="BO61" s="504"/>
      <c r="BP61" s="504"/>
      <c r="BQ61" s="504"/>
      <c r="BR61" s="504"/>
      <c r="BS61" s="504"/>
      <c r="BT61" s="504"/>
      <c r="BU61" s="504"/>
      <c r="BV61" s="504"/>
      <c r="BW61" s="504"/>
      <c r="BX61" s="9"/>
      <c r="BY61" s="504"/>
      <c r="BZ61" s="504"/>
      <c r="CA61" s="504"/>
      <c r="CB61" s="504"/>
      <c r="CC61" s="504"/>
      <c r="CD61" s="504"/>
      <c r="CE61" s="504"/>
      <c r="CF61" s="504"/>
      <c r="CG61" s="504"/>
      <c r="CH61" s="504"/>
      <c r="CI61" s="9"/>
      <c r="CJ61" s="504"/>
      <c r="CK61" s="504"/>
      <c r="CL61" s="504"/>
      <c r="CM61" s="504"/>
      <c r="CN61" s="504"/>
      <c r="CO61" s="504"/>
      <c r="CP61" s="504"/>
      <c r="CQ61" s="504"/>
      <c r="CR61" s="504"/>
      <c r="CS61" s="504"/>
      <c r="CT61" s="504"/>
      <c r="CU61" s="504"/>
      <c r="CV61" s="504"/>
      <c r="CW61" s="504"/>
      <c r="CX61" s="504"/>
      <c r="CY61" s="504"/>
      <c r="CZ61" s="504"/>
      <c r="DA61" s="504"/>
      <c r="DB61" s="504"/>
      <c r="DC61" s="504"/>
      <c r="DD61" s="504"/>
      <c r="DE61" s="504"/>
      <c r="DF61" s="504"/>
      <c r="DG61" s="504"/>
      <c r="DH61" s="504"/>
      <c r="DI61" s="504"/>
      <c r="DJ61" s="504"/>
      <c r="DK61" s="504"/>
      <c r="DL61" s="504"/>
      <c r="DM61" s="504"/>
      <c r="DN61" s="504"/>
      <c r="DO61" s="504"/>
      <c r="DP61" s="504"/>
      <c r="DQ61" s="504"/>
      <c r="DR61" s="9"/>
      <c r="DS61" s="504"/>
      <c r="DT61" s="504"/>
      <c r="DU61" s="504"/>
      <c r="DV61" s="504"/>
      <c r="DW61" s="504"/>
      <c r="DX61" s="504"/>
      <c r="DY61" s="504"/>
      <c r="DZ61" s="504"/>
      <c r="EA61" s="504"/>
      <c r="EB61" s="504"/>
      <c r="EC61" s="504"/>
      <c r="ED61" s="504"/>
      <c r="EE61" s="505"/>
      <c r="EF61" s="504"/>
      <c r="EG61" s="504"/>
      <c r="EH61" s="504"/>
      <c r="EI61" s="504"/>
      <c r="EJ61" s="504"/>
      <c r="EK61" s="504"/>
      <c r="EL61" s="504"/>
      <c r="EM61" s="504"/>
      <c r="EN61" s="504"/>
      <c r="EO61" s="504"/>
      <c r="EP61" s="504"/>
      <c r="EQ61" s="504"/>
      <c r="ER61" s="504"/>
      <c r="ES61" s="504"/>
      <c r="ET61" s="504"/>
      <c r="EU61" s="504"/>
      <c r="EV61" s="504"/>
      <c r="EW61" s="504"/>
      <c r="EX61" s="504"/>
      <c r="EY61" s="504"/>
      <c r="EZ61" s="504"/>
      <c r="FA61" s="504"/>
      <c r="FB61" s="504"/>
      <c r="FC61" s="504"/>
      <c r="FD61" s="504"/>
      <c r="FE61" s="504"/>
      <c r="FF61" s="504"/>
      <c r="FG61" s="504"/>
      <c r="FH61" s="504"/>
      <c r="FI61" s="504"/>
      <c r="FJ61" s="504"/>
      <c r="FK61" s="504"/>
      <c r="FL61" s="504"/>
      <c r="FM61" s="504"/>
      <c r="FN61" s="504"/>
      <c r="FO61" s="504"/>
      <c r="FP61" s="504"/>
      <c r="FQ61" s="504"/>
      <c r="FR61" s="504"/>
      <c r="FS61" s="504"/>
      <c r="FT61" s="504"/>
      <c r="FU61" s="504"/>
      <c r="FV61" s="504"/>
      <c r="FW61" s="504"/>
      <c r="FX61" s="504"/>
      <c r="FY61" s="504"/>
      <c r="FZ61" s="504"/>
      <c r="GA61" s="504"/>
      <c r="GB61" s="504"/>
      <c r="GC61" s="504"/>
      <c r="GD61" s="504"/>
      <c r="GE61" s="504"/>
      <c r="GF61" s="504"/>
      <c r="GG61" s="504"/>
      <c r="GH61" s="504"/>
      <c r="GI61" s="504"/>
      <c r="GJ61" s="504"/>
      <c r="GK61" s="504"/>
      <c r="GL61" s="504"/>
      <c r="GM61" s="504"/>
      <c r="GN61" s="504"/>
      <c r="GO61" s="504"/>
      <c r="GP61" s="504"/>
      <c r="GQ61" s="504"/>
      <c r="GR61" s="504"/>
      <c r="GS61" s="504"/>
      <c r="GT61" s="504"/>
      <c r="GU61" s="504"/>
      <c r="GV61" s="504"/>
      <c r="GW61" s="504"/>
      <c r="GX61" s="504"/>
      <c r="GY61" s="504"/>
      <c r="GZ61" s="504"/>
      <c r="HA61" s="504"/>
      <c r="HB61" s="504"/>
      <c r="HC61" s="504"/>
      <c r="HD61" s="504"/>
      <c r="HE61" s="504"/>
      <c r="HF61" s="504"/>
      <c r="HG61" s="504"/>
      <c r="HH61" s="504"/>
      <c r="HI61" s="504"/>
      <c r="HJ61" s="504"/>
      <c r="HK61" s="504"/>
      <c r="HL61" s="504"/>
      <c r="HM61" s="504"/>
      <c r="HN61" s="504"/>
      <c r="HO61" s="504"/>
      <c r="HP61" s="504"/>
      <c r="HQ61" s="504"/>
      <c r="HR61" s="504"/>
      <c r="HS61" s="504"/>
      <c r="HT61" s="504"/>
      <c r="HU61" s="504"/>
      <c r="HV61" s="504"/>
      <c r="HW61" s="504"/>
      <c r="HX61" s="504"/>
      <c r="HY61" s="504"/>
      <c r="HZ61" s="504"/>
      <c r="IA61" s="504"/>
      <c r="IB61" s="504"/>
      <c r="IC61" s="504"/>
      <c r="ID61" s="504"/>
      <c r="IE61" s="504"/>
      <c r="IF61" s="504"/>
      <c r="IG61" s="504"/>
      <c r="IH61" s="504"/>
      <c r="II61" s="504"/>
      <c r="IJ61" s="504"/>
      <c r="IK61" s="504"/>
      <c r="IL61" s="504"/>
      <c r="IM61" s="504"/>
      <c r="IN61" s="504"/>
      <c r="IO61" s="504"/>
      <c r="IP61" s="504"/>
      <c r="IQ61" s="504"/>
      <c r="IR61" s="504"/>
      <c r="IS61" s="504"/>
      <c r="IT61" s="504"/>
      <c r="IU61" s="504"/>
      <c r="IV61" s="504"/>
      <c r="IW61" s="504"/>
      <c r="IX61" s="504"/>
      <c r="IY61" s="504"/>
      <c r="IZ61" s="504"/>
      <c r="JA61" s="9"/>
      <c r="JB61" s="504"/>
      <c r="JC61" s="504"/>
      <c r="JD61" s="504"/>
      <c r="JE61" s="504"/>
      <c r="JF61" s="504"/>
      <c r="JG61" s="504"/>
      <c r="JH61" s="504"/>
      <c r="JI61" s="504"/>
      <c r="JJ61" s="504"/>
      <c r="JK61" s="504"/>
      <c r="JL61" s="504"/>
      <c r="JM61" s="504"/>
      <c r="JN61" s="504"/>
      <c r="JO61" s="504"/>
      <c r="JP61" s="504"/>
      <c r="JQ61" s="504"/>
      <c r="JR61" s="504"/>
      <c r="JS61" s="504"/>
      <c r="JT61" s="504"/>
      <c r="JU61" s="504"/>
      <c r="JV61" s="504"/>
      <c r="JW61" s="504"/>
      <c r="JX61" s="504"/>
      <c r="JY61" s="504"/>
      <c r="JZ61" s="504"/>
      <c r="KA61" s="504"/>
      <c r="KB61" s="504"/>
      <c r="KC61" s="504"/>
      <c r="KD61" s="504"/>
      <c r="KE61" s="504"/>
      <c r="KF61" s="504"/>
      <c r="KG61" s="504"/>
      <c r="KH61" s="504"/>
      <c r="KI61" s="504"/>
      <c r="KJ61" s="504"/>
      <c r="KK61" s="504"/>
      <c r="KL61" s="504"/>
      <c r="KM61" s="504"/>
      <c r="KN61" s="504"/>
      <c r="KO61" s="504"/>
      <c r="KP61" s="504"/>
      <c r="KQ61" s="9"/>
      <c r="KR61" s="504"/>
      <c r="KS61" s="504"/>
      <c r="KT61" s="504"/>
      <c r="KU61" s="504"/>
      <c r="KV61" s="504"/>
      <c r="KW61" s="504"/>
      <c r="KX61" s="504"/>
      <c r="KY61" s="504"/>
      <c r="KZ61" s="504"/>
      <c r="LA61" s="504"/>
      <c r="LB61" s="504"/>
      <c r="LC61" s="504"/>
      <c r="LD61" s="504"/>
      <c r="LE61" s="504"/>
      <c r="LF61" s="504"/>
      <c r="LG61" s="504"/>
      <c r="LH61" s="504"/>
      <c r="LI61" s="504"/>
      <c r="LJ61" s="504"/>
      <c r="LK61" s="504"/>
      <c r="LL61" s="504"/>
      <c r="LM61" s="504"/>
      <c r="LN61" s="504"/>
      <c r="LO61" s="504"/>
      <c r="LP61" s="504"/>
      <c r="LQ61" s="504"/>
      <c r="LR61" s="504"/>
      <c r="LS61" s="504"/>
      <c r="LT61" s="504"/>
      <c r="LU61" s="504"/>
      <c r="LV61" s="504"/>
      <c r="LW61" s="504"/>
      <c r="LX61" s="504"/>
      <c r="LY61" s="504"/>
      <c r="LZ61" s="504"/>
      <c r="MA61" s="504"/>
      <c r="MB61" s="504"/>
      <c r="MC61" s="504"/>
      <c r="MD61" s="504"/>
      <c r="ME61" s="504"/>
      <c r="MF61" s="504"/>
      <c r="MG61" s="504"/>
      <c r="MH61" s="504"/>
      <c r="MI61" s="504"/>
      <c r="MJ61" s="504"/>
      <c r="MK61" s="504"/>
      <c r="ML61" s="504"/>
      <c r="MM61" s="504"/>
      <c r="MN61" s="504"/>
      <c r="MO61" s="504"/>
      <c r="MP61" s="504"/>
      <c r="MQ61" s="504"/>
      <c r="MR61" s="504"/>
      <c r="MS61" s="504"/>
      <c r="MT61" s="9"/>
      <c r="MU61" s="504"/>
      <c r="MV61" s="504"/>
      <c r="MW61" s="504"/>
      <c r="MX61" s="504"/>
      <c r="MY61" s="504"/>
      <c r="MZ61" s="504"/>
      <c r="NA61" s="504"/>
      <c r="NB61" s="9"/>
      <c r="NC61" s="504"/>
      <c r="ND61" s="504"/>
      <c r="NE61" s="504"/>
      <c r="NF61" s="504"/>
      <c r="NG61" s="504"/>
      <c r="NH61" s="504"/>
      <c r="NI61" s="504"/>
      <c r="NJ61" s="504"/>
      <c r="NK61" s="504"/>
      <c r="NL61" s="504"/>
      <c r="NM61" s="504"/>
      <c r="NN61" s="504"/>
      <c r="NO61" s="504"/>
      <c r="NP61" s="504"/>
      <c r="NQ61" s="504"/>
      <c r="NR61" s="504"/>
      <c r="NS61" s="504"/>
      <c r="NT61" s="504"/>
      <c r="NU61" s="504"/>
      <c r="NV61" s="504"/>
      <c r="NW61" s="504"/>
      <c r="NX61" s="9"/>
      <c r="NY61" s="504"/>
      <c r="NZ61" s="504"/>
      <c r="OA61" s="504"/>
      <c r="OB61" s="504"/>
      <c r="OC61" s="504"/>
      <c r="OD61" s="504"/>
      <c r="OE61" s="504"/>
      <c r="OF61" s="504"/>
      <c r="OG61" s="504"/>
      <c r="OH61" s="504"/>
      <c r="OI61" s="504"/>
      <c r="OJ61" s="504"/>
      <c r="OK61" s="504"/>
      <c r="OL61" s="504"/>
      <c r="OM61" s="504"/>
      <c r="ON61" s="504"/>
      <c r="OO61" s="504"/>
      <c r="OP61" s="504"/>
      <c r="OQ61" s="504"/>
      <c r="OR61" s="504"/>
      <c r="OS61" s="504"/>
      <c r="OT61" s="504"/>
      <c r="OU61" s="504"/>
      <c r="OV61" s="504"/>
      <c r="OW61" s="504"/>
      <c r="OX61" s="504"/>
      <c r="OY61" s="504"/>
      <c r="OZ61" s="504"/>
      <c r="PA61" s="504"/>
      <c r="PB61" s="504"/>
      <c r="PC61" s="504"/>
      <c r="PD61" s="504"/>
      <c r="PE61" s="504"/>
      <c r="PF61" s="504"/>
      <c r="PG61" s="504"/>
      <c r="PH61" s="504"/>
      <c r="PI61" s="504"/>
      <c r="PJ61" s="504"/>
      <c r="PK61" s="504"/>
      <c r="PL61" s="504"/>
      <c r="PM61" s="504"/>
      <c r="PN61" s="504"/>
      <c r="PO61" s="504"/>
      <c r="PP61" s="504"/>
      <c r="PQ61" s="504"/>
      <c r="PR61" s="504"/>
      <c r="PS61" s="504"/>
      <c r="PT61" s="504"/>
      <c r="PU61" s="504"/>
      <c r="PV61" s="504"/>
      <c r="PW61" s="504"/>
      <c r="PX61" s="504"/>
      <c r="PY61" s="504"/>
      <c r="PZ61" s="504"/>
      <c r="QA61" s="504"/>
      <c r="QB61" s="504"/>
      <c r="QC61" s="504"/>
      <c r="QD61" s="504"/>
      <c r="QE61" s="504"/>
      <c r="QF61" s="504"/>
      <c r="QG61" s="504"/>
      <c r="QH61" s="504"/>
      <c r="QI61" s="504"/>
      <c r="QJ61" s="504"/>
      <c r="QK61" s="504"/>
      <c r="QL61" s="504"/>
      <c r="QM61" s="504"/>
      <c r="QN61" s="504"/>
      <c r="QO61" s="504"/>
      <c r="QP61" s="504"/>
      <c r="QQ61" s="504"/>
      <c r="QR61" s="504"/>
      <c r="QS61" s="504"/>
      <c r="QT61" s="504"/>
      <c r="QU61" s="504"/>
      <c r="QV61" s="504"/>
      <c r="QW61" s="504"/>
      <c r="QX61" s="504"/>
      <c r="QY61" s="504"/>
      <c r="QZ61" s="504"/>
      <c r="RA61" s="504"/>
      <c r="RB61" s="504"/>
      <c r="RC61" s="504"/>
      <c r="RD61" s="504"/>
      <c r="RE61" s="504"/>
      <c r="RF61" s="504"/>
      <c r="RG61" s="504"/>
      <c r="RH61" s="504"/>
      <c r="RI61" s="504"/>
      <c r="RJ61" s="504"/>
      <c r="RK61" s="504"/>
      <c r="RL61" s="504"/>
      <c r="RM61" s="504"/>
      <c r="RN61" s="504"/>
      <c r="RO61" s="504"/>
      <c r="RP61" s="504"/>
      <c r="RQ61" s="504"/>
      <c r="RR61" s="504"/>
      <c r="RS61" s="504"/>
      <c r="RT61" s="504"/>
      <c r="RU61" s="504"/>
      <c r="RV61" s="504"/>
      <c r="RW61" s="504"/>
      <c r="RX61" s="504"/>
      <c r="RY61" s="504"/>
      <c r="RZ61" s="504"/>
      <c r="SA61" s="504"/>
      <c r="SB61" s="504"/>
      <c r="SC61" s="504"/>
      <c r="SD61" s="504"/>
      <c r="SE61" s="504"/>
      <c r="SF61" s="504"/>
      <c r="SG61" s="504"/>
      <c r="SH61" s="504"/>
      <c r="SI61" s="504"/>
      <c r="SJ61" s="504"/>
      <c r="SK61" s="504"/>
      <c r="SL61" s="504"/>
      <c r="SM61" s="504"/>
      <c r="SN61" s="504"/>
      <c r="SO61" s="504"/>
      <c r="SP61" s="504"/>
      <c r="SQ61" s="504"/>
      <c r="SR61" s="504"/>
      <c r="SS61" s="504"/>
      <c r="ST61" s="504"/>
      <c r="SU61" s="504"/>
      <c r="SV61" s="504"/>
      <c r="SW61" s="504"/>
      <c r="SX61" s="504"/>
      <c r="SY61" s="504"/>
      <c r="SZ61" s="504"/>
      <c r="TA61" s="504"/>
      <c r="TB61" s="504"/>
      <c r="TC61" s="504"/>
      <c r="TD61" s="504"/>
      <c r="TE61" s="504"/>
      <c r="TF61" s="504"/>
      <c r="TG61" s="504"/>
      <c r="TH61" s="504"/>
      <c r="TI61" s="504"/>
      <c r="TJ61" s="504"/>
      <c r="TK61" s="504"/>
      <c r="TL61" s="504"/>
      <c r="TM61" s="504"/>
      <c r="TN61" s="504"/>
      <c r="TO61" s="504"/>
      <c r="TP61" s="504"/>
      <c r="TQ61" s="504"/>
      <c r="TR61" s="504"/>
      <c r="TS61" s="504"/>
      <c r="TT61" s="504"/>
      <c r="TU61" s="504"/>
      <c r="TV61" s="504"/>
      <c r="TW61" s="504"/>
      <c r="TX61" s="504"/>
      <c r="TY61" s="504"/>
      <c r="TZ61" s="504"/>
      <c r="UA61" s="504"/>
      <c r="UB61" s="504"/>
      <c r="UC61" s="504"/>
      <c r="UD61" s="504"/>
      <c r="UE61" s="504"/>
      <c r="UF61" s="504"/>
      <c r="UG61" s="504"/>
      <c r="UH61" s="504"/>
      <c r="UI61" s="504"/>
      <c r="UJ61" s="504"/>
      <c r="UK61" s="504"/>
      <c r="UL61" s="504"/>
      <c r="UM61" s="504"/>
      <c r="UN61" s="504"/>
      <c r="UO61" s="504"/>
      <c r="UP61" s="504"/>
      <c r="UQ61" s="504"/>
      <c r="UR61" s="504"/>
      <c r="US61" s="504"/>
      <c r="UT61" s="504"/>
      <c r="UU61" s="504"/>
      <c r="UV61" s="504"/>
      <c r="UW61" s="504"/>
      <c r="UX61" s="504"/>
      <c r="UY61" s="504"/>
      <c r="UZ61" s="504"/>
      <c r="VA61" s="504"/>
      <c r="VB61" s="504"/>
      <c r="VC61" s="504"/>
      <c r="VD61" s="23">
        <v>0</v>
      </c>
    </row>
    <row r="62" spans="1:576" outlineLevel="2">
      <c r="A62" s="21">
        <f>ROW(A62)-5</f>
        <v>57</v>
      </c>
      <c r="B62" s="21"/>
      <c r="D62" s="504"/>
      <c r="E62" t="b">
        <v>0</v>
      </c>
      <c r="G62" s="29" t="s">
        <v>1757</v>
      </c>
      <c r="N62" s="574">
        <f>PRODUCT($P61:$P61)</f>
        <v>2</v>
      </c>
      <c r="O62" s="211"/>
      <c r="P62" s="570">
        <f>PRODUCT($U61:$U61)</f>
        <v>1</v>
      </c>
      <c r="Q62" s="211"/>
      <c r="R62" s="211"/>
      <c r="S62" s="211"/>
      <c r="T62" s="211"/>
      <c r="U62" s="571">
        <f>PRODUCT($V61:$V61)</f>
        <v>1</v>
      </c>
      <c r="V62" s="572">
        <f>PRODUCT($W61:$W61)</f>
        <v>1</v>
      </c>
      <c r="W62" s="573">
        <f>PRODUCT($X61:$X61)</f>
        <v>3</v>
      </c>
      <c r="X62" s="268">
        <v>1</v>
      </c>
      <c r="Y62" s="211"/>
      <c r="Z62" s="211"/>
      <c r="AA62" s="211"/>
      <c r="AB62" s="211"/>
      <c r="AD62" s="211"/>
      <c r="AE62" s="211"/>
      <c r="AF62" s="211"/>
      <c r="AG62" s="211"/>
      <c r="AH62" s="211"/>
      <c r="AI62" s="211"/>
      <c r="AJ62" s="211"/>
      <c r="AK62" s="211"/>
      <c r="AR62">
        <f>PRODUCT($H61:$AR61)</f>
        <v>12</v>
      </c>
      <c r="AS62" s="551" t="str">
        <f>AS61&amp;" "&amp;$AR62&amp;" trials (if complete)"</f>
        <v>optimum_carry  12 trials (if complete)</v>
      </c>
      <c r="AT62" s="9" t="str">
        <f ca="1">IF(COUNTIF(AS$5:AS62,AS62)=1,"-","Dup")</f>
        <v>-</v>
      </c>
      <c r="AU62" s="9"/>
      <c r="AV62" s="504"/>
      <c r="AW62" s="504"/>
      <c r="AX62" s="504"/>
      <c r="AY62" s="504"/>
      <c r="AZ62" s="504"/>
      <c r="BA62" s="504"/>
      <c r="BB62" s="504"/>
      <c r="BC62" s="504"/>
      <c r="BD62" s="9"/>
      <c r="BE62" s="504"/>
      <c r="BF62" s="504"/>
      <c r="BG62" s="504"/>
      <c r="BH62" s="504"/>
      <c r="BI62" s="504"/>
      <c r="BJ62" s="504"/>
      <c r="BK62" s="504"/>
      <c r="BL62" s="9"/>
      <c r="BM62" s="504"/>
      <c r="BN62" s="504"/>
      <c r="BO62" s="504"/>
      <c r="BP62" s="504"/>
      <c r="BQ62" s="504"/>
      <c r="BR62" s="504"/>
      <c r="BS62" s="504"/>
      <c r="BT62" s="504"/>
      <c r="BU62" s="504"/>
      <c r="BV62" s="504"/>
      <c r="BW62" s="504"/>
      <c r="BX62" s="9"/>
      <c r="BY62" s="504"/>
      <c r="BZ62" s="504"/>
      <c r="CA62" s="504"/>
      <c r="CB62" s="504"/>
      <c r="CC62" s="504"/>
      <c r="CD62" s="504"/>
      <c r="CE62" s="504"/>
      <c r="CF62" s="504"/>
      <c r="CG62" s="504"/>
      <c r="CH62" s="504"/>
      <c r="CI62" s="9"/>
      <c r="CJ62" s="504"/>
      <c r="CK62" s="504"/>
      <c r="CL62" s="504"/>
      <c r="CM62" s="504"/>
      <c r="CN62" s="504"/>
      <c r="CO62" s="504"/>
      <c r="CP62" s="504"/>
      <c r="CQ62" s="504"/>
      <c r="CR62" s="504"/>
      <c r="CS62" s="504"/>
      <c r="CT62" s="504"/>
      <c r="CU62" s="504"/>
      <c r="CV62" s="504"/>
      <c r="CW62" s="504"/>
      <c r="CX62" s="504"/>
      <c r="CY62" s="504"/>
      <c r="CZ62" s="504"/>
      <c r="DA62" s="504"/>
      <c r="DB62" s="504"/>
      <c r="DC62" s="504"/>
      <c r="DD62" s="504"/>
      <c r="DE62" s="504"/>
      <c r="DF62" s="504"/>
      <c r="DG62" s="504"/>
      <c r="DH62" s="504"/>
      <c r="DI62" s="504"/>
      <c r="DJ62" s="504"/>
      <c r="DK62" s="504"/>
      <c r="DL62" s="504"/>
      <c r="DM62" s="504"/>
      <c r="DN62" s="504"/>
      <c r="DO62" s="504"/>
      <c r="DP62" s="504"/>
      <c r="DQ62" s="504"/>
      <c r="DR62" s="9"/>
      <c r="DS62" s="504"/>
      <c r="DT62" s="504"/>
      <c r="DU62" s="504"/>
      <c r="DV62" s="504"/>
      <c r="DW62" s="504"/>
      <c r="DX62" s="504"/>
      <c r="DY62" s="504"/>
      <c r="DZ62" s="504"/>
      <c r="EA62" s="504"/>
      <c r="EB62" s="504"/>
      <c r="EC62" s="504"/>
      <c r="ED62" s="504"/>
      <c r="EE62" s="505"/>
      <c r="EF62" s="504"/>
      <c r="EG62" s="504"/>
      <c r="EH62" s="504"/>
      <c r="EI62" s="504"/>
      <c r="EJ62" s="504"/>
      <c r="EK62" s="504"/>
      <c r="EL62" s="504"/>
      <c r="EM62" s="504"/>
      <c r="EN62" s="504"/>
      <c r="EO62" s="504"/>
      <c r="EP62" s="504"/>
      <c r="EQ62" s="504"/>
      <c r="ER62" s="504"/>
      <c r="ES62" s="504"/>
      <c r="ET62" s="504"/>
      <c r="EU62" s="504"/>
      <c r="EV62" s="504"/>
      <c r="EW62" s="504"/>
      <c r="EX62" s="504"/>
      <c r="EY62" s="504"/>
      <c r="EZ62" s="504"/>
      <c r="FA62" s="504"/>
      <c r="FB62" s="504"/>
      <c r="FC62" s="504"/>
      <c r="FD62" s="504"/>
      <c r="FE62" s="504"/>
      <c r="FF62" s="504"/>
      <c r="FG62" s="504"/>
      <c r="FH62" s="504"/>
      <c r="FI62" s="504"/>
      <c r="FJ62" s="504"/>
      <c r="FK62" s="504"/>
      <c r="FL62" s="504"/>
      <c r="FM62" s="504"/>
      <c r="FN62" s="504"/>
      <c r="FO62" s="504"/>
      <c r="FP62" s="504"/>
      <c r="FQ62" s="504"/>
      <c r="FR62" s="504"/>
      <c r="FS62" s="504"/>
      <c r="FT62" s="504"/>
      <c r="FU62" s="504"/>
      <c r="FV62" s="504"/>
      <c r="FW62" s="504"/>
      <c r="FX62" s="504"/>
      <c r="FY62" s="504"/>
      <c r="FZ62" s="504"/>
      <c r="GA62" s="504"/>
      <c r="GB62" s="504"/>
      <c r="GC62" s="504"/>
      <c r="GD62" s="504"/>
      <c r="GE62" s="504"/>
      <c r="GF62" s="504"/>
      <c r="GG62" s="504"/>
      <c r="GH62" s="504"/>
      <c r="GI62" s="504"/>
      <c r="GJ62" s="504"/>
      <c r="GK62" s="504"/>
      <c r="GL62" s="504"/>
      <c r="GM62" s="504"/>
      <c r="GN62" s="504"/>
      <c r="GO62" s="504"/>
      <c r="GP62" s="504"/>
      <c r="GQ62" s="504"/>
      <c r="GR62" s="504"/>
      <c r="GS62" s="504"/>
      <c r="GT62" s="504"/>
      <c r="GU62" s="504"/>
      <c r="GV62" s="504"/>
      <c r="GW62" s="504"/>
      <c r="GX62" s="504"/>
      <c r="GY62" s="504"/>
      <c r="GZ62" s="504"/>
      <c r="HA62" s="504"/>
      <c r="HB62" s="504"/>
      <c r="HC62" s="504"/>
      <c r="HD62" s="504"/>
      <c r="HE62" s="504"/>
      <c r="HF62" s="504"/>
      <c r="HG62" s="504"/>
      <c r="HH62" s="504"/>
      <c r="HI62" s="504"/>
      <c r="HJ62" s="504"/>
      <c r="HK62" s="504"/>
      <c r="HL62" s="504"/>
      <c r="HM62" s="504"/>
      <c r="HN62" s="504"/>
      <c r="HO62" s="504"/>
      <c r="HP62" s="504"/>
      <c r="HQ62" s="504"/>
      <c r="HR62" s="504"/>
      <c r="HS62" s="504"/>
      <c r="HT62" s="504"/>
      <c r="HU62" s="504"/>
      <c r="HV62" s="504"/>
      <c r="HW62" s="504"/>
      <c r="HX62" s="504"/>
      <c r="HY62" s="504"/>
      <c r="HZ62" s="504"/>
      <c r="IA62" s="504"/>
      <c r="IB62" s="504"/>
      <c r="IC62" s="504"/>
      <c r="ID62" s="504"/>
      <c r="IE62" s="504"/>
      <c r="IF62" s="504"/>
      <c r="IG62" s="504"/>
      <c r="IH62" s="504"/>
      <c r="II62" s="504"/>
      <c r="IJ62" s="504"/>
      <c r="IK62" s="504"/>
      <c r="IL62" s="504"/>
      <c r="IM62" s="504"/>
      <c r="IN62" s="504"/>
      <c r="IO62" s="504"/>
      <c r="IP62" s="504"/>
      <c r="IQ62" s="504"/>
      <c r="IR62" s="504"/>
      <c r="IS62" s="504"/>
      <c r="IT62" s="504"/>
      <c r="IU62" s="504"/>
      <c r="IV62" s="504"/>
      <c r="IW62" s="504"/>
      <c r="IX62" s="504"/>
      <c r="IY62" s="504"/>
      <c r="IZ62" s="504"/>
      <c r="JA62" s="9"/>
      <c r="JB62" s="504"/>
      <c r="JC62" s="504"/>
      <c r="JD62" s="504"/>
      <c r="JE62" s="504"/>
      <c r="JF62" s="504"/>
      <c r="JG62" s="504"/>
      <c r="JH62" s="504"/>
      <c r="JI62" s="504"/>
      <c r="JJ62" s="504"/>
      <c r="JK62" s="504"/>
      <c r="JL62" s="504"/>
      <c r="JM62" s="504"/>
      <c r="JN62" s="504"/>
      <c r="JO62" s="504"/>
      <c r="JP62" s="504"/>
      <c r="JQ62" s="504"/>
      <c r="JR62" s="504"/>
      <c r="JS62" s="504"/>
      <c r="JT62" s="504"/>
      <c r="JU62" s="504"/>
      <c r="JV62" s="504"/>
      <c r="JW62" s="504"/>
      <c r="JX62" s="504"/>
      <c r="JY62" s="504"/>
      <c r="JZ62" s="504"/>
      <c r="KA62" s="504"/>
      <c r="KB62" s="504"/>
      <c r="KC62" s="504"/>
      <c r="KD62" s="504"/>
      <c r="KE62" s="504"/>
      <c r="KF62" s="504"/>
      <c r="KG62" s="504"/>
      <c r="KH62" s="504"/>
      <c r="KI62" s="504"/>
      <c r="KJ62" s="504"/>
      <c r="KK62" s="504"/>
      <c r="KL62" s="504"/>
      <c r="KM62" s="504"/>
      <c r="KN62" s="504"/>
      <c r="KO62" s="504"/>
      <c r="KP62" s="504"/>
      <c r="KQ62" s="9"/>
      <c r="KR62" s="504"/>
      <c r="KS62" s="504"/>
      <c r="KT62" s="504"/>
      <c r="KU62" s="504"/>
      <c r="KV62" s="504"/>
      <c r="KW62" s="504"/>
      <c r="KX62" s="504"/>
      <c r="KY62" s="504"/>
      <c r="KZ62" s="504"/>
      <c r="LA62" s="504"/>
      <c r="LB62" s="504"/>
      <c r="LC62" s="504"/>
      <c r="LD62" s="504"/>
      <c r="LE62" s="504"/>
      <c r="LF62" s="504"/>
      <c r="LG62" s="504"/>
      <c r="LH62" s="504"/>
      <c r="LI62" s="504"/>
      <c r="LJ62" s="504"/>
      <c r="LK62" s="504"/>
      <c r="LL62" s="504"/>
      <c r="LM62" s="504"/>
      <c r="LN62" s="504"/>
      <c r="LO62" s="504"/>
      <c r="LP62" s="504"/>
      <c r="LQ62" s="504"/>
      <c r="LR62" s="504"/>
      <c r="LS62" s="504"/>
      <c r="LT62" s="504"/>
      <c r="LU62" s="504"/>
      <c r="LV62" s="504"/>
      <c r="LW62" s="504"/>
      <c r="LX62" s="504"/>
      <c r="LY62" s="504"/>
      <c r="LZ62" s="504"/>
      <c r="MA62" s="504"/>
      <c r="MB62" s="504"/>
      <c r="MC62" s="504"/>
      <c r="MD62" s="504"/>
      <c r="ME62" s="504"/>
      <c r="MF62" s="504"/>
      <c r="MG62" s="504"/>
      <c r="MH62" s="504"/>
      <c r="MI62" s="504"/>
      <c r="MJ62" s="504"/>
      <c r="MK62" s="504"/>
      <c r="ML62" s="504"/>
      <c r="MM62" s="504"/>
      <c r="MN62" s="504"/>
      <c r="MO62" s="504"/>
      <c r="MP62" s="504"/>
      <c r="MQ62" s="504"/>
      <c r="MR62" s="504"/>
      <c r="MS62" s="504"/>
      <c r="MT62" s="9"/>
      <c r="MU62" s="504"/>
      <c r="MV62" s="504"/>
      <c r="MW62" s="504"/>
      <c r="MX62" s="504"/>
      <c r="MY62" s="504"/>
      <c r="MZ62" s="504"/>
      <c r="NA62" s="504"/>
      <c r="NB62" s="9"/>
      <c r="NC62" s="504"/>
      <c r="ND62" s="504"/>
      <c r="NE62" s="504"/>
      <c r="NF62" s="504"/>
      <c r="NG62" s="504"/>
      <c r="NH62" s="504"/>
      <c r="NI62" s="504"/>
      <c r="NJ62" s="504"/>
      <c r="NK62" s="504"/>
      <c r="NL62" s="504"/>
      <c r="NM62" s="504">
        <v>1000</v>
      </c>
      <c r="NN62" s="504"/>
      <c r="NO62" s="504"/>
      <c r="NP62" s="504"/>
      <c r="NQ62" s="504"/>
      <c r="NR62" s="504"/>
      <c r="NS62" s="504"/>
      <c r="NT62" s="504"/>
      <c r="NU62" s="504"/>
      <c r="NV62" s="504"/>
      <c r="NW62" s="504"/>
      <c r="NX62" s="9"/>
      <c r="NY62" s="504"/>
      <c r="NZ62" s="504"/>
      <c r="OA62" s="504"/>
      <c r="OB62" s="504"/>
      <c r="OC62" s="504"/>
      <c r="OD62" s="504"/>
      <c r="OE62" s="504"/>
      <c r="OF62" s="504"/>
      <c r="OG62" s="504"/>
      <c r="OH62" s="504"/>
      <c r="OI62" s="504"/>
      <c r="OJ62" s="504"/>
      <c r="OK62" s="504"/>
      <c r="OL62" s="504"/>
      <c r="OM62" s="504"/>
      <c r="ON62" s="504"/>
      <c r="OO62" s="504"/>
      <c r="OP62" s="504"/>
      <c r="OQ62" s="504"/>
      <c r="OR62" s="504"/>
      <c r="OS62" s="504"/>
      <c r="OT62" s="504"/>
      <c r="OU62" s="504"/>
      <c r="OV62" s="504"/>
      <c r="OW62" s="504"/>
      <c r="OX62" s="504"/>
      <c r="OY62" s="504"/>
      <c r="OZ62" s="504"/>
      <c r="PA62" s="504"/>
      <c r="PB62" s="504"/>
      <c r="PC62" s="504"/>
      <c r="PD62" s="504"/>
      <c r="PE62" s="504"/>
      <c r="PF62" s="504"/>
      <c r="PG62" s="504"/>
      <c r="PH62" s="504"/>
      <c r="PI62" s="504"/>
      <c r="PJ62" s="504"/>
      <c r="PK62" s="504"/>
      <c r="PL62" s="504"/>
      <c r="PM62" s="504"/>
      <c r="PN62" s="504"/>
      <c r="PO62" s="504"/>
      <c r="PP62" s="504"/>
      <c r="PQ62" s="504"/>
      <c r="PR62" s="504"/>
      <c r="PS62" s="504"/>
      <c r="PT62" s="504"/>
      <c r="PU62" s="504"/>
      <c r="PV62" s="504"/>
      <c r="PW62" s="504"/>
      <c r="PX62" s="504"/>
      <c r="PY62" s="504"/>
      <c r="PZ62" s="504"/>
      <c r="QA62" s="504"/>
      <c r="QB62" s="504"/>
      <c r="QC62" s="504"/>
      <c r="QD62" s="504"/>
      <c r="QE62" s="504"/>
      <c r="QF62" s="504"/>
      <c r="QG62" s="504"/>
      <c r="QH62" s="504"/>
      <c r="QI62" s="504"/>
      <c r="QJ62" s="504"/>
      <c r="QK62" s="504"/>
      <c r="QL62" s="504"/>
      <c r="QM62" s="504"/>
      <c r="QN62" s="504"/>
      <c r="QO62" s="504"/>
      <c r="QP62" s="504"/>
      <c r="QQ62" s="504"/>
      <c r="QR62" s="504"/>
      <c r="QS62" s="504"/>
      <c r="QT62" s="504"/>
      <c r="QU62" s="504"/>
      <c r="QV62" s="504"/>
      <c r="QW62" s="504"/>
      <c r="QX62" s="504"/>
      <c r="QY62" s="504"/>
      <c r="QZ62" s="504"/>
      <c r="RA62" s="504"/>
      <c r="RB62" s="504"/>
      <c r="RC62" s="504"/>
      <c r="RD62" s="504"/>
      <c r="RE62" s="504"/>
      <c r="RF62" s="504"/>
      <c r="RG62" s="504"/>
      <c r="RH62" s="504"/>
      <c r="RI62" s="504"/>
      <c r="RJ62" s="504"/>
      <c r="RK62" s="504"/>
      <c r="RL62" s="504"/>
      <c r="RM62" s="504"/>
      <c r="RN62" s="504"/>
      <c r="RO62" s="504"/>
      <c r="RP62" s="504"/>
      <c r="RQ62" s="504"/>
      <c r="RR62" s="504"/>
      <c r="RS62" s="504"/>
      <c r="RT62" s="504"/>
      <c r="RU62" s="504"/>
      <c r="RV62" s="504"/>
      <c r="RW62" s="504"/>
      <c r="RX62" s="504"/>
      <c r="RY62" s="504"/>
      <c r="RZ62" s="504"/>
      <c r="SA62" s="504"/>
      <c r="SB62" s="504"/>
      <c r="SC62" s="504"/>
      <c r="SD62" s="504"/>
      <c r="SE62" s="504"/>
      <c r="SF62" s="504"/>
      <c r="SG62" s="504"/>
      <c r="SH62" s="504"/>
      <c r="SI62" s="504"/>
      <c r="SJ62" s="504"/>
      <c r="SK62" s="504"/>
      <c r="SL62" s="504"/>
      <c r="SM62" s="504"/>
      <c r="SN62" s="504"/>
      <c r="SO62" s="504"/>
      <c r="SP62" s="504"/>
      <c r="SQ62" s="504"/>
      <c r="SR62" s="504"/>
      <c r="SS62" s="504"/>
      <c r="ST62" s="504"/>
      <c r="SU62" s="504"/>
      <c r="SV62" s="504"/>
      <c r="SW62" s="504"/>
      <c r="SX62" s="504"/>
      <c r="SY62" s="504"/>
      <c r="SZ62" s="504"/>
      <c r="TA62" s="504"/>
      <c r="TB62" s="504"/>
      <c r="TC62" s="504"/>
      <c r="TD62" s="504"/>
      <c r="TE62" s="504"/>
      <c r="TF62" s="504"/>
      <c r="TG62" s="504"/>
      <c r="TH62" s="504"/>
      <c r="TI62" s="504"/>
      <c r="TJ62" s="504"/>
      <c r="TK62" s="504"/>
      <c r="TL62" s="504"/>
      <c r="TM62" s="504"/>
      <c r="TN62" s="504"/>
      <c r="TO62" s="504"/>
      <c r="TP62" s="504"/>
      <c r="TQ62" s="504"/>
      <c r="TR62" s="504"/>
      <c r="TS62" s="504"/>
      <c r="TT62" s="504"/>
      <c r="TU62" s="504"/>
      <c r="TV62" s="504"/>
      <c r="TW62" s="504"/>
      <c r="TX62" s="504"/>
      <c r="TY62" s="504"/>
      <c r="TZ62" s="504"/>
      <c r="UA62" s="504"/>
      <c r="UB62" s="504"/>
      <c r="UC62" s="504"/>
      <c r="UD62" s="504"/>
      <c r="UE62" s="504"/>
      <c r="UF62" s="504"/>
      <c r="UG62" s="504"/>
      <c r="UH62" s="504"/>
      <c r="UI62" s="504"/>
      <c r="UJ62" s="504"/>
      <c r="UK62" s="504"/>
      <c r="UL62" s="504"/>
      <c r="UM62" s="504"/>
      <c r="UN62" s="504"/>
      <c r="UO62" s="504"/>
      <c r="UP62" s="504"/>
      <c r="UQ62" s="504"/>
      <c r="UR62" s="504"/>
      <c r="US62" s="504"/>
      <c r="UT62" s="504"/>
      <c r="UU62" s="504"/>
      <c r="UV62" s="504"/>
      <c r="UW62" s="504"/>
      <c r="UX62" s="504"/>
      <c r="UY62" s="504"/>
      <c r="UZ62" s="504"/>
      <c r="VA62" s="504"/>
      <c r="VB62" s="504"/>
      <c r="VC62" s="504"/>
      <c r="VD62" s="23">
        <v>0</v>
      </c>
    </row>
    <row r="63" spans="1:576" outlineLevel="1">
      <c r="A63" s="21">
        <f t="shared" si="93"/>
        <v>58</v>
      </c>
      <c r="B63" s="21">
        <f>$A$23</f>
        <v>18</v>
      </c>
      <c r="C63">
        <v>108</v>
      </c>
      <c r="D63" s="19" t="str">
        <f t="shared" ref="D63:D98" ca="1" si="668">OFFSET(D$5,$B63,0)</f>
        <v>SNSW</v>
      </c>
      <c r="E63" t="b">
        <v>1</v>
      </c>
      <c r="F63" t="b">
        <v>0</v>
      </c>
      <c r="G63" t="b">
        <f t="shared" ref="G63:G66" si="669">E63</f>
        <v>1</v>
      </c>
      <c r="H63" s="26">
        <v>0</v>
      </c>
      <c r="I63" s="26">
        <v>2</v>
      </c>
      <c r="J63" s="26">
        <v>1</v>
      </c>
      <c r="K63" s="26" t="str">
        <f>""</f>
        <v/>
      </c>
      <c r="L63" s="26">
        <v>0</v>
      </c>
      <c r="M63" s="26">
        <f t="shared" ref="M63:M98" si="670">d.Region</f>
        <v>2</v>
      </c>
      <c r="N63" s="26">
        <v>2</v>
      </c>
      <c r="O63" s="26">
        <v>3</v>
      </c>
      <c r="P63" s="26">
        <v>2</v>
      </c>
      <c r="Q63" s="26">
        <v>0</v>
      </c>
      <c r="R63" s="26">
        <v>0</v>
      </c>
      <c r="S63" s="26">
        <v>0</v>
      </c>
      <c r="T63" s="26">
        <v>0</v>
      </c>
      <c r="U63" s="26">
        <v>1</v>
      </c>
      <c r="V63" s="116">
        <v>1</v>
      </c>
      <c r="W63" s="116">
        <v>1</v>
      </c>
      <c r="X63" s="116">
        <v>1</v>
      </c>
      <c r="Y63" s="211"/>
      <c r="Z63" s="211"/>
      <c r="AA63" s="211"/>
      <c r="AB63" s="211"/>
      <c r="AC63" s="26">
        <v>1</v>
      </c>
      <c r="AD63" s="211"/>
      <c r="AE63" s="211"/>
      <c r="AF63" s="211"/>
      <c r="AG63" s="211"/>
      <c r="AH63" s="211"/>
      <c r="AI63" s="211"/>
      <c r="AJ63" s="211"/>
      <c r="AK63" s="211"/>
      <c r="AL63" s="136">
        <f t="shared" ref="AL63:AL98" si="671">INDEX(i.StdELMan,($M63-1)*12+($N63-1)*3+$O63,AL$16)</f>
        <v>2</v>
      </c>
      <c r="AM63" s="136">
        <f>INDEX(CHOOSE($O63,DataAutumn!i.AdultDrys,DataWinter!i.AdultDrys,DataSpring!i.AdultDrys),1,$N63)</f>
        <v>3</v>
      </c>
      <c r="AN63" s="5">
        <f t="shared" ref="AN63:AO98" si="672">INDEX(i.FlkStrctr,$N63,AN$15)</f>
        <v>2</v>
      </c>
      <c r="AO63" s="5">
        <f t="shared" si="672"/>
        <v>0</v>
      </c>
      <c r="AP63" s="5">
        <f t="shared" ref="AP63:AP98" si="673">INDEX(i.StdELMan,($M63-1)*12+($N63-1)*3+$O63,AP$15)</f>
        <v>1</v>
      </c>
      <c r="AQ63" s="211"/>
      <c r="AR63" s="211"/>
      <c r="AS63" s="356" t="str">
        <f t="shared" ref="AS63:AS98" ca="1" si="674">LEFT(OFFSET(AS63,-1,0),FIND(" ",OFFSET(AS63,-1,0)))        &amp; TEXT($H63,"00000 ")
&amp; $D63        &amp; IF($JB63=0," FWM","")&amp;IF($JB63=1," MWM","")&amp;IF($JB63=5," Mat","")&amp;IF($JC63=TRUE,"&amp;BBT","    ")
&amp;IF(NJ63, "EWEDSE"&amp;NK63,"")&amp;IF(NL63," pasture"&amp;ROUND(NM63,0),"")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00000 SNSW MWM    EWEDSE8.85 pasture230 Day204 Scan2-0000 RR000p GP100p WP100p MP100p T_TRUE (F33N11)</v>
      </c>
      <c r="AT63" s="9" t="str">
        <f ca="1">IF(COUNTIF(AS$5:AS63,AS63)=1,"-","Dup")</f>
        <v>-</v>
      </c>
      <c r="AU63" s="9"/>
      <c r="AV63" s="19" t="str">
        <f t="shared" ref="AV63:BC89" ca="1" si="675">OFFSET(AV$5,$B63,0)</f>
        <v>-</v>
      </c>
      <c r="AW63" s="19" t="str">
        <f t="shared" ca="1" si="675"/>
        <v>-</v>
      </c>
      <c r="AX63" s="19" t="str">
        <f t="shared" ca="1" si="675"/>
        <v>-</v>
      </c>
      <c r="AY63" s="19" t="str">
        <f t="shared" ca="1" si="675"/>
        <v>-</v>
      </c>
      <c r="AZ63" s="19" t="str">
        <f t="shared" ca="1" si="675"/>
        <v>-</v>
      </c>
      <c r="BA63" s="19" t="str">
        <f t="shared" ca="1" si="675"/>
        <v>-</v>
      </c>
      <c r="BB63" s="19" t="str">
        <f t="shared" ca="1" si="675"/>
        <v>-</v>
      </c>
      <c r="BC63" s="19" t="str">
        <f t="shared" ca="1" si="675"/>
        <v>-</v>
      </c>
      <c r="BD63" s="9"/>
      <c r="BE63" s="5" t="b">
        <f t="shared" ref="BE63:BJ95" si="676">INDEX(i.model_structure,$I63,BE$15)</f>
        <v>0</v>
      </c>
      <c r="BF63" s="5" t="str">
        <f t="shared" si="676"/>
        <v>-</v>
      </c>
      <c r="BG63" s="5" t="b">
        <f t="shared" si="676"/>
        <v>0</v>
      </c>
      <c r="BH63" s="5" t="b">
        <f t="shared" si="676"/>
        <v>1</v>
      </c>
      <c r="BI63" s="5" t="b">
        <f t="shared" si="676"/>
        <v>1</v>
      </c>
      <c r="BJ63" s="136">
        <f t="shared" si="676"/>
        <v>0</v>
      </c>
      <c r="BK63" s="19" t="b">
        <f t="shared" ref="BK63:BK98" ca="1" si="677">OFFSET(BK$5,$B63,0)</f>
        <v>0</v>
      </c>
      <c r="BL63" s="9"/>
      <c r="BM63" s="5" t="str">
        <f t="shared" ref="BM63:BM98" ca="1" si="678">IF($N63&lt;&gt;4,OFFSET(BM$5,$B63,0),1)</f>
        <v>-</v>
      </c>
      <c r="BN63" s="19" t="str">
        <f t="shared" ref="BN63:BP98" ca="1" si="679">OFFSET(BN$5,$B63,0)</f>
        <v>-</v>
      </c>
      <c r="BO63" s="19" t="str">
        <f t="shared" ca="1" si="679"/>
        <v>-</v>
      </c>
      <c r="BP63" s="19" t="str">
        <f t="shared" ca="1" si="679"/>
        <v>-</v>
      </c>
      <c r="BQ63" s="5" t="str">
        <f t="shared" ref="BQ63:BQ98" ca="1" si="680">IF($N63&lt;&gt;4,OFFSET(BQ$5,$B63,0),1)</f>
        <v>-</v>
      </c>
      <c r="BR63" s="19" t="str">
        <f t="shared" ref="BR63:BR98" ca="1" si="681">OFFSET(BR$5,$B63,0)</f>
        <v>-</v>
      </c>
      <c r="BS63" s="5" t="str">
        <f t="shared" ref="BS63:BS98" ca="1" si="682">IF($N63&lt;&gt;4,OFFSET(BS$5,$B63,0),1)</f>
        <v>-</v>
      </c>
      <c r="BT63" s="19" t="str">
        <f t="shared" ref="BT63:BV98" ca="1" si="683">OFFSET(BT$5,$B63,0)</f>
        <v>-</v>
      </c>
      <c r="BU63" s="19" t="str">
        <f t="shared" ca="1" si="683"/>
        <v>-</v>
      </c>
      <c r="BV63" s="19" t="str">
        <f t="shared" ca="1" si="683"/>
        <v>-</v>
      </c>
      <c r="BW63" s="5" t="str">
        <f t="shared" ref="BW63:BW98" ca="1" si="684">IF($N63&lt;&gt;4,OFFSET(BW$5,$B63,0),1)</f>
        <v>-</v>
      </c>
      <c r="BX63" s="9"/>
      <c r="BY63" s="5" t="b">
        <f t="shared" ref="BY63:BY98" si="685">$K63&lt;0</f>
        <v>0</v>
      </c>
      <c r="BZ63" s="5" t="str">
        <f t="shared" ref="BZ63:BZ98" ca="1" si="686">IF($K63="",BZ$23,ABS($K63))</f>
        <v>-</v>
      </c>
      <c r="CA63" s="5" t="str">
        <f t="shared" ref="CA63:CH89" ca="1" si="687">IF($K63="",CA$23,ABS($K63)=CA$15)</f>
        <v>-</v>
      </c>
      <c r="CB63" s="5" t="str">
        <f t="shared" ca="1" si="687"/>
        <v>-</v>
      </c>
      <c r="CC63" s="5" t="str">
        <f t="shared" ca="1" si="687"/>
        <v>-</v>
      </c>
      <c r="CD63" s="5" t="str">
        <f t="shared" ca="1" si="687"/>
        <v>-</v>
      </c>
      <c r="CE63" s="5" t="str">
        <f t="shared" ca="1" si="687"/>
        <v>-</v>
      </c>
      <c r="CF63" s="5" t="str">
        <f t="shared" ca="1" si="687"/>
        <v>-</v>
      </c>
      <c r="CG63" s="5" t="str">
        <f t="shared" ca="1" si="687"/>
        <v>-</v>
      </c>
      <c r="CH63" s="5" t="str">
        <f t="shared" ca="1" si="687"/>
        <v>-</v>
      </c>
      <c r="CI63" s="9"/>
      <c r="CJ63" s="12" t="b">
        <v>1</v>
      </c>
      <c r="CK63" s="12" t="b">
        <v>1</v>
      </c>
      <c r="CL63" s="12" t="b">
        <v>1</v>
      </c>
      <c r="CM63" s="12">
        <f>VALUE($M63&amp;$N63&amp;$O63&amp;$X63&amp;$P63&amp;$Q63&amp;$R63&amp;$S63&amp;$T63&amp;"05")</f>
        <v>22312000005</v>
      </c>
      <c r="CN63" s="12" t="b">
        <v>0</v>
      </c>
      <c r="CO63" s="19" t="str">
        <f t="shared" ref="CO63:DQ95" ca="1" si="688">OFFSET(CO$5,$B63,0)</f>
        <v>-</v>
      </c>
      <c r="CP63" s="19" t="str">
        <f t="shared" ca="1" si="688"/>
        <v>-</v>
      </c>
      <c r="CQ63" s="19" t="str">
        <f t="shared" ca="1" si="688"/>
        <v>-</v>
      </c>
      <c r="CR63" s="433">
        <f t="shared" ref="CR63:CT98" si="689">INDEX(i.UserPeriod0,$AP63,CR$15)</f>
        <v>652</v>
      </c>
      <c r="CS63" s="433">
        <f t="shared" si="689"/>
        <v>686</v>
      </c>
      <c r="CT63" s="433">
        <f t="shared" si="689"/>
        <v>721</v>
      </c>
      <c r="CU63" s="144">
        <f t="shared" ref="CU63:CW98" si="690">7*INDEX(i.end_joining,1,CU$15+($AP63-1)*3)</f>
        <v>378</v>
      </c>
      <c r="CV63" s="144">
        <f t="shared" si="690"/>
        <v>413</v>
      </c>
      <c r="CW63" s="144">
        <f t="shared" si="690"/>
        <v>448</v>
      </c>
      <c r="CX63" s="19" t="str">
        <f t="shared" ref="CX63:DN67" ca="1" si="691">OFFSET(CX$5,$B63,0)</f>
        <v>-</v>
      </c>
      <c r="CY63" s="19" t="str">
        <f t="shared" ca="1" si="691"/>
        <v>-</v>
      </c>
      <c r="CZ63" s="19" t="str">
        <f t="shared" ca="1" si="691"/>
        <v>-</v>
      </c>
      <c r="DA63" s="19" t="str">
        <f t="shared" ca="1" si="691"/>
        <v>-</v>
      </c>
      <c r="DB63" s="19" t="str">
        <f t="shared" ca="1" si="691"/>
        <v>-</v>
      </c>
      <c r="DC63" s="19" t="str">
        <f t="shared" ca="1" si="691"/>
        <v>-</v>
      </c>
      <c r="DD63" s="19">
        <f t="shared" ca="1" si="691"/>
        <v>1</v>
      </c>
      <c r="DE63" s="19">
        <f t="shared" ca="1" si="691"/>
        <v>1</v>
      </c>
      <c r="DF63" s="19">
        <f t="shared" ca="1" si="691"/>
        <v>0</v>
      </c>
      <c r="DG63" s="19" t="str">
        <f t="shared" ca="1" si="691"/>
        <v>-</v>
      </c>
      <c r="DH63" s="19" t="str">
        <f t="shared" ca="1" si="691"/>
        <v>-</v>
      </c>
      <c r="DI63" s="19" t="str">
        <f t="shared" ca="1" si="691"/>
        <v>-</v>
      </c>
      <c r="DJ63" s="19" t="str">
        <f t="shared" ca="1" si="691"/>
        <v>-</v>
      </c>
      <c r="DK63" s="19" t="str">
        <f t="shared" ca="1" si="691"/>
        <v>-</v>
      </c>
      <c r="DL63" s="19">
        <f t="shared" ca="1" si="691"/>
        <v>0</v>
      </c>
      <c r="DM63" s="19" t="str">
        <f t="shared" ca="1" si="691"/>
        <v>-</v>
      </c>
      <c r="DN63" s="19" t="str">
        <f t="shared" ca="1" si="691"/>
        <v>-</v>
      </c>
      <c r="DO63" s="19" t="str">
        <f t="shared" ca="1" si="688"/>
        <v>-</v>
      </c>
      <c r="DP63" s="19">
        <f t="shared" ca="1" si="688"/>
        <v>0</v>
      </c>
      <c r="DQ63" s="19">
        <f t="shared" ca="1" si="688"/>
        <v>0</v>
      </c>
      <c r="DR63" s="9"/>
      <c r="DS63" s="19">
        <f t="shared" ref="DS63:EE70" ca="1" si="692">OFFSET(DS$5,$B63,0)</f>
        <v>0</v>
      </c>
      <c r="DT63" s="19">
        <f t="shared" ca="1" si="692"/>
        <v>0</v>
      </c>
      <c r="DU63" s="19">
        <f t="shared" ca="1" si="692"/>
        <v>0</v>
      </c>
      <c r="DV63" s="19">
        <f t="shared" ca="1" si="692"/>
        <v>0</v>
      </c>
      <c r="DW63" s="19">
        <f t="shared" ca="1" si="692"/>
        <v>0</v>
      </c>
      <c r="DX63" s="19">
        <f t="shared" ca="1" si="692"/>
        <v>0</v>
      </c>
      <c r="DY63" s="19">
        <f t="shared" ca="1" si="692"/>
        <v>0</v>
      </c>
      <c r="DZ63" s="19">
        <f t="shared" ca="1" si="692"/>
        <v>0</v>
      </c>
      <c r="EA63" s="19">
        <f t="shared" ca="1" si="692"/>
        <v>0</v>
      </c>
      <c r="EB63" s="19">
        <f t="shared" ca="1" si="692"/>
        <v>0</v>
      </c>
      <c r="EC63" s="19">
        <f t="shared" ca="1" si="692"/>
        <v>0</v>
      </c>
      <c r="ED63" s="19">
        <f t="shared" ca="1" si="692"/>
        <v>0</v>
      </c>
      <c r="EE63" s="19">
        <f t="shared" ca="1" si="692"/>
        <v>0</v>
      </c>
      <c r="EF63" s="433">
        <f t="shared" ref="EF63:EG98" si="693">IF(AND($O63=EF$19,$AE63&lt;&gt;0,$AP63=EF$21),INDEX(i.LTWFeedLevels,$AE63,MOD(EF$15-1,7)+1),0)</f>
        <v>0</v>
      </c>
      <c r="EG63" s="433">
        <f t="shared" si="693"/>
        <v>0</v>
      </c>
      <c r="EH63" s="116">
        <f t="shared" ref="EH63:EL98" si="694">IF(AND($M63=EH$17,$O63=EH$19,$AH63=EH$16,OR($P63=EH$20,EH$20=1),$AP63=EH$21),INDEX(i.FS_Strategy,$AI63+1,$AH63),0)</f>
        <v>0</v>
      </c>
      <c r="EI63" s="116">
        <f t="shared" ca="1" si="694"/>
        <v>0</v>
      </c>
      <c r="EJ63" s="116">
        <f t="shared" ca="1" si="694"/>
        <v>0</v>
      </c>
      <c r="EK63" s="116">
        <f t="shared" ca="1" si="694"/>
        <v>0</v>
      </c>
      <c r="EL63" s="116">
        <f t="shared" ca="1" si="694"/>
        <v>0</v>
      </c>
      <c r="EM63" s="537">
        <f t="shared" ref="EM63:EM98" ca="1" si="695">IF(AND($M63=EM$17,$O63=EM$19,$AH63=EM$16,OR($P63=EM$20,EM$20=1),$AP63=EM$21),INDEX(i.FS_Strategy,$AJ63+1,$AH63),0)</f>
        <v>0</v>
      </c>
      <c r="EN63" s="116">
        <f t="shared" ref="EN63:ER98" ca="1" si="696">IF(AND($M63=EN$17,$O63=EN$19,$AH63=EN$16,OR($P63=EN$20,EN$20=1),$AP63=EN$21),INDEX(i.FS_Strategy,$AI63+1,$AH63),0)</f>
        <v>0</v>
      </c>
      <c r="EO63" s="116">
        <f t="shared" ca="1" si="696"/>
        <v>0</v>
      </c>
      <c r="EP63" s="116">
        <f t="shared" ca="1" si="696"/>
        <v>0</v>
      </c>
      <c r="EQ63" s="116">
        <f t="shared" ca="1" si="696"/>
        <v>0</v>
      </c>
      <c r="ER63" s="116">
        <f t="shared" ca="1" si="696"/>
        <v>0</v>
      </c>
      <c r="ES63" s="537">
        <f t="shared" ref="ES63:ES98" ca="1" si="697">IF(AND($M63=ES$17,$O63=ES$19,$AH63=ES$16,OR($P63=ES$20,ES$20=1),$AP63=ES$21),INDEX(i.FS_Strategy,$AJ63+1,$AH63),0)</f>
        <v>0</v>
      </c>
      <c r="ET63" s="116">
        <f t="shared" ref="ET63:EX98" ca="1" si="698">IF(AND($M63=ET$17,$O63=ET$19,$AH63=ET$16,OR($P63=ET$20,ET$20=1),$AP63=ET$21),INDEX(i.FS_Strategy,$AI63+1,$AH63),0)</f>
        <v>0</v>
      </c>
      <c r="EU63" s="116">
        <f t="shared" ca="1" si="698"/>
        <v>0</v>
      </c>
      <c r="EV63" s="116">
        <f t="shared" ca="1" si="698"/>
        <v>0</v>
      </c>
      <c r="EW63" s="116">
        <f t="shared" ca="1" si="698"/>
        <v>0</v>
      </c>
      <c r="EX63" s="116">
        <f t="shared" ca="1" si="698"/>
        <v>0</v>
      </c>
      <c r="EY63" s="537">
        <f t="shared" ref="EY63:EY98" ca="1" si="699">IF(AND($M63=EY$17,$O63=EY$19,$AH63=EY$16,OR($P63=EY$20,EY$20=1),$AP63=EY$21),INDEX(i.FS_Strategy,$AJ63+1,$AH63),0)</f>
        <v>0</v>
      </c>
      <c r="EZ63" s="116">
        <f t="shared" ref="EZ63:FD98" ca="1" si="700">IF(AND($M63=EZ$17,$O63=EZ$19,$AH63=EZ$16,OR($P63=EZ$20,EZ$20=1),$AP63=EZ$21),INDEX(i.FS_Strategy,$AI63+1,$AH63),0)</f>
        <v>0</v>
      </c>
      <c r="FA63" s="116">
        <f t="shared" ca="1" si="700"/>
        <v>0</v>
      </c>
      <c r="FB63" s="116">
        <f t="shared" ca="1" si="700"/>
        <v>0</v>
      </c>
      <c r="FC63" s="116">
        <f t="shared" ca="1" si="700"/>
        <v>0</v>
      </c>
      <c r="FD63" s="116">
        <f t="shared" ca="1" si="700"/>
        <v>0</v>
      </c>
      <c r="FE63" s="537">
        <f t="shared" ref="FE63:FE98" ca="1" si="701">IF(AND($M63=FE$17,$O63=FE$19,$AH63=FE$16,OR($P63=FE$20,FE$20=1),$AP63=FE$21),INDEX(i.FS_Strategy,$AJ63+1,$AH63),0)</f>
        <v>0</v>
      </c>
      <c r="FF63" s="116">
        <f t="shared" ref="FF63:FJ98" ca="1" si="702">IF(AND($M63=FF$17,$O63=FF$19,$AH63=FF$16,OR($P63=FF$20,FF$20=1),$AP63=FF$21),INDEX(i.FS_Strategy,$AI63+1,$AH63),0)</f>
        <v>0</v>
      </c>
      <c r="FG63" s="116">
        <f t="shared" ca="1" si="702"/>
        <v>0</v>
      </c>
      <c r="FH63" s="116">
        <f t="shared" ca="1" si="702"/>
        <v>0</v>
      </c>
      <c r="FI63" s="116">
        <f t="shared" ca="1" si="702"/>
        <v>0</v>
      </c>
      <c r="FJ63" s="116">
        <f t="shared" ca="1" si="702"/>
        <v>0</v>
      </c>
      <c r="FK63" s="537">
        <f t="shared" ref="FK63:FK98" ca="1" si="703">IF(AND($M63=FK$17,$O63=FK$19,$AH63=FK$16,OR($P63=FK$20,FK$20=1),$AP63=FK$21),INDEX(i.FS_Strategy,$AJ63+1,$AH63),0)</f>
        <v>0</v>
      </c>
      <c r="FL63" s="116">
        <f t="shared" ref="FL63:FP98" ca="1" si="704">IF(AND($M63=FL$17,$O63=FL$19,$AH63=FL$16,OR($P63=FL$20,FL$20=1),$AP63=FL$21),INDEX(i.FS_Strategy,$AI63+1,$AH63),0)</f>
        <v>0</v>
      </c>
      <c r="FM63" s="116">
        <f t="shared" ca="1" si="704"/>
        <v>0</v>
      </c>
      <c r="FN63" s="116">
        <f t="shared" ca="1" si="704"/>
        <v>0</v>
      </c>
      <c r="FO63" s="116">
        <f t="shared" ca="1" si="704"/>
        <v>0</v>
      </c>
      <c r="FP63" s="116">
        <f t="shared" ca="1" si="704"/>
        <v>0</v>
      </c>
      <c r="FQ63" s="537">
        <f t="shared" ref="FQ63:FQ98" ca="1" si="705">IF(AND($M63=FQ$17,$O63=FQ$19,$AH63=FQ$16,OR($P63=FQ$20,FQ$20=1),$AP63=FQ$21),INDEX(i.FS_Strategy,$AJ63+1,$AH63),0)</f>
        <v>0</v>
      </c>
      <c r="FR63" s="117">
        <f t="shared" ref="FR63:FU98" ca="1" si="706">IF(AND($M63=FR$17,$O63=FR$19,$AH63=FR$16,OR($P63=FR$20,FR$20=1)),INDEX(i.FS_Strategy,$AJ63+1,$AH63),0)</f>
        <v>0</v>
      </c>
      <c r="FS63" s="117">
        <f t="shared" ca="1" si="706"/>
        <v>0</v>
      </c>
      <c r="FT63" s="117">
        <f t="shared" ca="1" si="706"/>
        <v>0</v>
      </c>
      <c r="FU63" s="117">
        <f t="shared" ca="1" si="706"/>
        <v>0</v>
      </c>
      <c r="FV63" s="556">
        <f t="shared" ref="FV63:GO67" ca="1" si="707">IF(AND($M63=FV$17,$O63=FV$19,$AH63=FV$16,OR($P63=FV$20,FV$20=1)),INDEX(i.FS_Strategy,$AK63+1,$AH63),0)</f>
        <v>0</v>
      </c>
      <c r="FW63" s="556">
        <f t="shared" ca="1" si="707"/>
        <v>0</v>
      </c>
      <c r="FX63" s="556">
        <f t="shared" ca="1" si="707"/>
        <v>0</v>
      </c>
      <c r="FY63" s="556">
        <f t="shared" ca="1" si="707"/>
        <v>0</v>
      </c>
      <c r="FZ63" s="556">
        <f t="shared" ca="1" si="707"/>
        <v>0</v>
      </c>
      <c r="GA63" s="556">
        <f t="shared" ca="1" si="707"/>
        <v>0</v>
      </c>
      <c r="GB63" s="556">
        <f t="shared" ca="1" si="707"/>
        <v>0</v>
      </c>
      <c r="GC63" s="556">
        <f t="shared" ca="1" si="707"/>
        <v>0</v>
      </c>
      <c r="GD63" s="556">
        <f t="shared" ca="1" si="707"/>
        <v>0</v>
      </c>
      <c r="GE63" s="556">
        <f t="shared" ca="1" si="707"/>
        <v>0</v>
      </c>
      <c r="GF63" s="556">
        <f t="shared" ca="1" si="707"/>
        <v>0</v>
      </c>
      <c r="GG63" s="556">
        <f t="shared" ca="1" si="707"/>
        <v>0</v>
      </c>
      <c r="GH63" s="556">
        <f t="shared" ca="1" si="707"/>
        <v>0</v>
      </c>
      <c r="GI63" s="556">
        <f t="shared" ca="1" si="707"/>
        <v>0</v>
      </c>
      <c r="GJ63" s="556">
        <f t="shared" ca="1" si="707"/>
        <v>0</v>
      </c>
      <c r="GK63" s="556">
        <f t="shared" ca="1" si="707"/>
        <v>0</v>
      </c>
      <c r="GL63" s="556">
        <f t="shared" ca="1" si="707"/>
        <v>0</v>
      </c>
      <c r="GM63" s="556">
        <f t="shared" ca="1" si="707"/>
        <v>0</v>
      </c>
      <c r="GN63" s="556">
        <f t="shared" ca="1" si="707"/>
        <v>0</v>
      </c>
      <c r="GO63" s="556">
        <f t="shared" ca="1" si="707"/>
        <v>0</v>
      </c>
      <c r="GP63" s="19">
        <f t="shared" ref="GP63:GP98" ca="1" si="708">OFFSET(GP$5,$B63,0)</f>
        <v>0</v>
      </c>
      <c r="GQ63" s="116">
        <f t="shared" ref="GQ63:GU98" ca="1" si="709">IF(AND($M63=GQ$17,$O63=GQ$19,$AH63=GQ$16,OR($P63=GQ$20,GQ$20=1),$AP63=GQ$21),INDEX(i.FS_Strategy,$AI63+1,$AH63),0)</f>
        <v>0</v>
      </c>
      <c r="GR63" s="116">
        <f t="shared" ca="1" si="709"/>
        <v>0</v>
      </c>
      <c r="GS63" s="116">
        <f t="shared" ca="1" si="709"/>
        <v>0</v>
      </c>
      <c r="GT63" s="116">
        <f t="shared" ca="1" si="709"/>
        <v>0</v>
      </c>
      <c r="GU63" s="116">
        <f t="shared" ca="1" si="709"/>
        <v>0</v>
      </c>
      <c r="GV63" s="537">
        <f t="shared" ref="GV63:GV98" ca="1" si="710">IF(AND($M63=GV$17,$O63=GV$19,$AH63=GV$16,OR($P63=GV$20,GV$20=1),$AP63=GV$21),INDEX(i.FS_Strategy,$AJ63+1,$AH63),0)</f>
        <v>0</v>
      </c>
      <c r="GW63" s="116">
        <f t="shared" ref="GW63:HA98" ca="1" si="711">IF(AND($M63=GW$17,$O63=GW$19,$AH63=GW$16,OR($P63=GW$20,GW$20=1),$AP63=GW$21),INDEX(i.FS_Strategy,$AI63+1,$AH63),0)</f>
        <v>0</v>
      </c>
      <c r="GX63" s="116">
        <f t="shared" ca="1" si="711"/>
        <v>0</v>
      </c>
      <c r="GY63" s="116">
        <f t="shared" ca="1" si="711"/>
        <v>0</v>
      </c>
      <c r="GZ63" s="116">
        <f t="shared" ca="1" si="711"/>
        <v>0</v>
      </c>
      <c r="HA63" s="116">
        <f t="shared" ca="1" si="711"/>
        <v>0</v>
      </c>
      <c r="HB63" s="537">
        <f t="shared" ref="HB63:HB98" ca="1" si="712">IF(AND($M63=HB$17,$O63=HB$19,$AH63=HB$16,OR($P63=HB$20,HB$20=1),$AP63=HB$21),INDEX(i.FS_Strategy,$AJ63+1,$AH63),0)</f>
        <v>0</v>
      </c>
      <c r="HC63" s="116">
        <f t="shared" ref="HC63:HG98" ca="1" si="713">IF(AND($M63=HC$17,$O63=HC$19,$AH63=HC$16,OR($P63=HC$20,HC$20=1),$AP63=HC$21),INDEX(i.FS_Strategy,$AI63+1,$AH63),0)</f>
        <v>0</v>
      </c>
      <c r="HD63" s="116">
        <f t="shared" ca="1" si="713"/>
        <v>0</v>
      </c>
      <c r="HE63" s="116">
        <f t="shared" ca="1" si="713"/>
        <v>0</v>
      </c>
      <c r="HF63" s="116">
        <f t="shared" ca="1" si="713"/>
        <v>0</v>
      </c>
      <c r="HG63" s="116">
        <f t="shared" ca="1" si="713"/>
        <v>0</v>
      </c>
      <c r="HH63" s="537">
        <f t="shared" ref="HH63:HH98" ca="1" si="714">IF(AND($M63=HH$17,$O63=HH$19,$AH63=HH$16,OR($P63=HH$20,HH$20=1),$AP63=HH$21),INDEX(i.FS_Strategy,$AJ63+1,$AH63),0)</f>
        <v>0</v>
      </c>
      <c r="HI63" s="116">
        <f t="shared" ref="HI63:HM98" ca="1" si="715">IF(AND($M63=HI$17,$O63=HI$19,$AH63=HI$16,OR($P63=HI$20,HI$20=1),$AP63=HI$21),INDEX(i.FS_Strategy,$AI63+1,$AH63),0)</f>
        <v>0</v>
      </c>
      <c r="HJ63" s="116">
        <f t="shared" ca="1" si="715"/>
        <v>0</v>
      </c>
      <c r="HK63" s="116">
        <f t="shared" ca="1" si="715"/>
        <v>0</v>
      </c>
      <c r="HL63" s="116">
        <f t="shared" ca="1" si="715"/>
        <v>0</v>
      </c>
      <c r="HM63" s="116">
        <f t="shared" ca="1" si="715"/>
        <v>0</v>
      </c>
      <c r="HN63" s="537">
        <f t="shared" ref="HN63:HN98" ca="1" si="716">IF(AND($M63=HN$17,$O63=HN$19,$AH63=HN$16,OR($P63=HN$20,HN$20=1),$AP63=HN$21),INDEX(i.FS_Strategy,$AJ63+1,$AH63),0)</f>
        <v>0</v>
      </c>
      <c r="HO63" s="116">
        <f t="shared" ref="HO63:HS98" ca="1" si="717">IF(AND($M63=HO$17,$O63=HO$19,$AH63=HO$16,OR($P63=HO$20,HO$20=1),$AP63=HO$21),INDEX(i.FS_Strategy,$AI63+1,$AH63),0)</f>
        <v>0</v>
      </c>
      <c r="HP63" s="116">
        <f t="shared" ca="1" si="717"/>
        <v>0</v>
      </c>
      <c r="HQ63" s="116">
        <f t="shared" ca="1" si="717"/>
        <v>0</v>
      </c>
      <c r="HR63" s="116">
        <f t="shared" ca="1" si="717"/>
        <v>0</v>
      </c>
      <c r="HS63" s="116">
        <f t="shared" ca="1" si="717"/>
        <v>0</v>
      </c>
      <c r="HT63" s="537">
        <f t="shared" ref="HT63:HT98" ca="1" si="718">IF(AND($M63=HT$17,$O63=HT$19,$AH63=HT$16,OR($P63=HT$20,HT$20=1),$AP63=HT$21),INDEX(i.FS_Strategy,$AJ63+1,$AH63),0)</f>
        <v>0</v>
      </c>
      <c r="HU63" s="116">
        <f t="shared" ref="HU63:HY98" ca="1" si="719">IF(AND($M63=HU$17,$O63=HU$19,$AH63=HU$16,OR($P63=HU$20,HU$20=1),$AP63=HU$21),INDEX(i.FS_Strategy,$AI63+1,$AH63),0)</f>
        <v>0</v>
      </c>
      <c r="HV63" s="116">
        <f t="shared" ca="1" si="719"/>
        <v>0</v>
      </c>
      <c r="HW63" s="116">
        <f t="shared" ca="1" si="719"/>
        <v>0</v>
      </c>
      <c r="HX63" s="116">
        <f t="shared" ca="1" si="719"/>
        <v>0</v>
      </c>
      <c r="HY63" s="116">
        <f t="shared" ca="1" si="719"/>
        <v>0</v>
      </c>
      <c r="HZ63" s="537">
        <f t="shared" ref="HZ63:HZ98" ca="1" si="720">IF(AND($M63=HZ$17,$O63=HZ$19,$AH63=HZ$16,OR($P63=HZ$20,HZ$20=1),$AP63=HZ$21),INDEX(i.FS_Strategy,$AJ63+1,$AH63),0)</f>
        <v>0</v>
      </c>
      <c r="IA63" s="117">
        <f t="shared" ref="IA63:ID98" ca="1" si="721">IF(AND($M63=IA$17,$O63=IA$19,$AH63=IA$16,OR($P63=IA$20,IA$20=1)),INDEX(i.FS_Strategy,$AJ63+1,$AH63),0)</f>
        <v>0</v>
      </c>
      <c r="IB63" s="117">
        <f t="shared" ca="1" si="721"/>
        <v>0</v>
      </c>
      <c r="IC63" s="117">
        <f t="shared" ca="1" si="721"/>
        <v>0</v>
      </c>
      <c r="ID63" s="117">
        <f t="shared" ca="1" si="721"/>
        <v>0</v>
      </c>
      <c r="IE63" s="556">
        <f t="shared" ref="IE63:IX67" ca="1" si="722">IF(AND($M63=IE$17,$O63=IE$19,$AH63=IE$16,OR($P63=IE$20,IE$20=1)),INDEX(i.FS_Strategy,$AK63+1,$AH63),0)</f>
        <v>0</v>
      </c>
      <c r="IF63" s="556">
        <f t="shared" ca="1" si="722"/>
        <v>0</v>
      </c>
      <c r="IG63" s="556">
        <f t="shared" ca="1" si="722"/>
        <v>0</v>
      </c>
      <c r="IH63" s="556">
        <f t="shared" ca="1" si="722"/>
        <v>0</v>
      </c>
      <c r="II63" s="556">
        <f t="shared" ca="1" si="722"/>
        <v>0</v>
      </c>
      <c r="IJ63" s="556">
        <f t="shared" ca="1" si="722"/>
        <v>0</v>
      </c>
      <c r="IK63" s="556">
        <f t="shared" ca="1" si="722"/>
        <v>0</v>
      </c>
      <c r="IL63" s="556">
        <f t="shared" ca="1" si="722"/>
        <v>0</v>
      </c>
      <c r="IM63" s="556">
        <f t="shared" ca="1" si="722"/>
        <v>0</v>
      </c>
      <c r="IN63" s="556">
        <f t="shared" ca="1" si="722"/>
        <v>0</v>
      </c>
      <c r="IO63" s="556">
        <f t="shared" ca="1" si="722"/>
        <v>0</v>
      </c>
      <c r="IP63" s="556">
        <f t="shared" ca="1" si="722"/>
        <v>0</v>
      </c>
      <c r="IQ63" s="556">
        <f t="shared" ca="1" si="722"/>
        <v>0</v>
      </c>
      <c r="IR63" s="556">
        <f t="shared" ca="1" si="722"/>
        <v>0</v>
      </c>
      <c r="IS63" s="556">
        <f t="shared" ca="1" si="722"/>
        <v>0</v>
      </c>
      <c r="IT63" s="556">
        <f t="shared" ca="1" si="722"/>
        <v>0</v>
      </c>
      <c r="IU63" s="556">
        <f t="shared" ca="1" si="722"/>
        <v>0</v>
      </c>
      <c r="IV63" s="556">
        <f t="shared" ca="1" si="722"/>
        <v>0</v>
      </c>
      <c r="IW63" s="556">
        <f t="shared" ca="1" si="722"/>
        <v>0</v>
      </c>
      <c r="IX63" s="556">
        <f t="shared" ca="1" si="722"/>
        <v>0</v>
      </c>
      <c r="IY63" s="19">
        <f t="shared" ref="IY63:IY98" ca="1" si="723">OFFSET(IY$5,$B63,0)</f>
        <v>0</v>
      </c>
      <c r="IZ63" s="5">
        <f t="shared" ref="IZ63:IZ98" si="724">INDEX(i.TOL,$O63,IZ$15)</f>
        <v>67</v>
      </c>
      <c r="JA63" s="9"/>
      <c r="JB63" s="5">
        <f t="shared" ref="JB63:JC98" si="725">INDEX(i.FlkStrctr,$N63,JB$15)</f>
        <v>1</v>
      </c>
      <c r="JC63" s="5" t="b">
        <f t="shared" si="725"/>
        <v>0</v>
      </c>
      <c r="JD63" s="19">
        <f t="shared" ref="JD63:KP67" ca="1" si="726">OFFSET(JD$5,$B63,0)</f>
        <v>0</v>
      </c>
      <c r="JE63" s="5">
        <f t="shared" ref="JE63:JE98" si="727">INDEX(i.RR_scenario,$U63,$N63)</f>
        <v>0</v>
      </c>
      <c r="JF63" s="5">
        <f t="shared" ref="JF63:JF98" si="728">INDEX(i.dryman,($AM63-1)*4+$AL63,JF$15)</f>
        <v>1.2500000000000001E-2</v>
      </c>
      <c r="JG63" s="5">
        <f t="shared" ref="JG63:JG98" si="729">INDEX(i.Triplets_mortality,$AB63+1,JG$15)</f>
        <v>0</v>
      </c>
      <c r="JH63" s="19">
        <f t="shared" ca="1" si="726"/>
        <v>0</v>
      </c>
      <c r="JI63" s="5">
        <f t="shared" ref="JI63:JI98" si="730">INDEX(i.FlkStrctr,$N63,JI$15)</f>
        <v>60</v>
      </c>
      <c r="JJ63" s="5">
        <f t="shared" ref="JJ63:JJ98" si="731">INDEX(i.Triplet_pi_yatf,$AD63+1,JJ$15)</f>
        <v>1</v>
      </c>
      <c r="JK63" s="19">
        <f t="shared" ca="1" si="726"/>
        <v>0</v>
      </c>
      <c r="JL63" s="19">
        <f t="shared" ca="1" si="726"/>
        <v>0</v>
      </c>
      <c r="JM63" s="19">
        <f t="shared" ca="1" si="726"/>
        <v>0</v>
      </c>
      <c r="JN63" s="19">
        <f t="shared" ca="1" si="726"/>
        <v>0</v>
      </c>
      <c r="JO63" s="19">
        <f t="shared" ca="1" si="726"/>
        <v>0</v>
      </c>
      <c r="JP63" s="19">
        <f t="shared" ca="1" si="726"/>
        <v>0</v>
      </c>
      <c r="JQ63" s="19">
        <f t="shared" ca="1" si="726"/>
        <v>0</v>
      </c>
      <c r="JR63" s="19">
        <f t="shared" ca="1" si="726"/>
        <v>0</v>
      </c>
      <c r="JS63" s="19">
        <f t="shared" ca="1" si="726"/>
        <v>0</v>
      </c>
      <c r="JT63" s="19">
        <f t="shared" ca="1" si="726"/>
        <v>0</v>
      </c>
      <c r="JU63" s="19">
        <f t="shared" ca="1" si="726"/>
        <v>0</v>
      </c>
      <c r="JV63" s="19">
        <f t="shared" ca="1" si="726"/>
        <v>0</v>
      </c>
      <c r="JW63" s="19">
        <f t="shared" ca="1" si="726"/>
        <v>0</v>
      </c>
      <c r="JX63" s="19">
        <f t="shared" ca="1" si="726"/>
        <v>0</v>
      </c>
      <c r="JY63" s="19">
        <f t="shared" ca="1" si="726"/>
        <v>0</v>
      </c>
      <c r="JZ63" s="19">
        <f t="shared" ca="1" si="726"/>
        <v>0</v>
      </c>
      <c r="KA63" s="19">
        <f t="shared" ca="1" si="726"/>
        <v>0</v>
      </c>
      <c r="KB63" s="19">
        <f t="shared" ca="1" si="726"/>
        <v>0</v>
      </c>
      <c r="KC63" s="19">
        <f t="shared" ca="1" si="726"/>
        <v>0</v>
      </c>
      <c r="KD63" s="19">
        <f t="shared" ca="1" si="726"/>
        <v>0</v>
      </c>
      <c r="KE63" s="19">
        <f t="shared" ca="1" si="726"/>
        <v>0</v>
      </c>
      <c r="KF63" s="5">
        <f t="shared" ref="KF63:KI98" si="732">INDEX(i.dryman,($AM63-1)*4+$AL63,KF$16)</f>
        <v>0</v>
      </c>
      <c r="KG63" s="5">
        <f t="shared" si="732"/>
        <v>6.25E-2</v>
      </c>
      <c r="KH63" s="5">
        <f t="shared" si="732"/>
        <v>6.25E-2</v>
      </c>
      <c r="KI63" s="5">
        <f t="shared" si="732"/>
        <v>6.25E-2</v>
      </c>
      <c r="KJ63" s="19">
        <f t="shared" ca="1" si="726"/>
        <v>0</v>
      </c>
      <c r="KK63" s="19">
        <f t="shared" ca="1" si="726"/>
        <v>0</v>
      </c>
      <c r="KL63" s="19">
        <f t="shared" ca="1" si="726"/>
        <v>0</v>
      </c>
      <c r="KM63" s="19">
        <f t="shared" ca="1" si="726"/>
        <v>0</v>
      </c>
      <c r="KN63" s="19">
        <f t="shared" ca="1" si="726"/>
        <v>1</v>
      </c>
      <c r="KO63" s="19">
        <f t="shared" ca="1" si="726"/>
        <v>0</v>
      </c>
      <c r="KP63" s="19">
        <f t="shared" ca="1" si="726"/>
        <v>1</v>
      </c>
      <c r="KQ63" s="9"/>
      <c r="KR63" s="5" t="b">
        <f t="shared" ref="KR63:KR98" ca="1" si="733">IF($L63&lt;&gt;0,INDEX(i.cropgraze_inc,$L63,KR$15),OFFSET(KR$5,$B63,0))</f>
        <v>1</v>
      </c>
      <c r="KS63" s="5" t="b">
        <f t="shared" ref="KS63:KU98" si="734">($O63=KS$19)</f>
        <v>0</v>
      </c>
      <c r="KT63" s="5" t="b">
        <f t="shared" si="734"/>
        <v>0</v>
      </c>
      <c r="KU63" s="5" t="b">
        <f t="shared" si="734"/>
        <v>1</v>
      </c>
      <c r="KV63" s="136">
        <f t="shared" ref="KV63:KW98" si="735">$P63</f>
        <v>2</v>
      </c>
      <c r="KW63" s="136">
        <f t="shared" si="735"/>
        <v>2</v>
      </c>
      <c r="KX63" s="5" t="b">
        <f t="shared" ref="KX63:LA98" si="736">INDEX(i.dryman,($AM63-1)*4+$AL63,KX$15)</f>
        <v>0</v>
      </c>
      <c r="KY63" s="5" t="b">
        <f t="shared" si="736"/>
        <v>1</v>
      </c>
      <c r="KZ63" s="5" t="b">
        <f t="shared" si="736"/>
        <v>1</v>
      </c>
      <c r="LA63" s="5" t="b">
        <f t="shared" si="736"/>
        <v>0</v>
      </c>
      <c r="LB63" s="5">
        <f t="shared" ref="LB63:LC98" si="737">INDEX(i.dryman,($AM63-1)*4+$AL63,LB$15+$N63-1)</f>
        <v>1</v>
      </c>
      <c r="LC63" s="5">
        <f t="shared" si="737"/>
        <v>0</v>
      </c>
      <c r="LD63" s="5" t="b">
        <f t="shared" ref="LD63:LD98" si="738">AND(INDEX(i.dryman,($AM63-1)*4+$AL63,LD$15),($KW63&gt;0))</f>
        <v>0</v>
      </c>
      <c r="LE63" s="5" t="str" cm="1">
        <f t="array" aca="1" ref="LE63" ca="1">IF(OR(LF63:LM63&lt;&gt;"-"),TRUE,"-")</f>
        <v>-</v>
      </c>
      <c r="LF63" s="19" t="str">
        <f t="shared" ref="LF63:LN86" ca="1" si="739">OFFSET(LF$5,$B63,0)</f>
        <v>-</v>
      </c>
      <c r="LG63" s="19" t="str">
        <f t="shared" ca="1" si="739"/>
        <v>-</v>
      </c>
      <c r="LH63" s="19" t="str">
        <f t="shared" ca="1" si="739"/>
        <v>-</v>
      </c>
      <c r="LI63" s="19" t="str">
        <f t="shared" ca="1" si="739"/>
        <v>-</v>
      </c>
      <c r="LJ63" s="19" t="str">
        <f t="shared" ca="1" si="739"/>
        <v>-</v>
      </c>
      <c r="LK63" s="19" t="str">
        <f t="shared" ca="1" si="739"/>
        <v>-</v>
      </c>
      <c r="LL63" s="19" t="str">
        <f t="shared" ca="1" si="739"/>
        <v>-</v>
      </c>
      <c r="LM63" s="19" t="str">
        <f t="shared" ca="1" si="739"/>
        <v>-</v>
      </c>
      <c r="LN63" s="466" t="str">
        <f t="shared" ca="1" si="739"/>
        <v>-</v>
      </c>
      <c r="LO63" s="5" t="b">
        <f t="array" aca="1" ref="LO63" ca="1">IF(OR(LP63:LV63&lt;&gt;"-"),TRUE,"-")</f>
        <v>1</v>
      </c>
      <c r="LP63" s="19">
        <f t="shared" ref="LP63:LY77" ca="1" si="740">OFFSET(LP$5,$B63,0)</f>
        <v>0</v>
      </c>
      <c r="LQ63" s="19" t="str">
        <f t="shared" ca="1" si="740"/>
        <v>-</v>
      </c>
      <c r="LR63" s="19">
        <f t="shared" ca="1" si="740"/>
        <v>999999</v>
      </c>
      <c r="LS63" s="19">
        <f t="shared" ca="1" si="740"/>
        <v>999999</v>
      </c>
      <c r="LT63" s="19">
        <f t="shared" ca="1" si="740"/>
        <v>999999</v>
      </c>
      <c r="LU63" s="19">
        <f t="shared" ca="1" si="740"/>
        <v>999999</v>
      </c>
      <c r="LV63" s="19">
        <f t="shared" ca="1" si="740"/>
        <v>999999</v>
      </c>
      <c r="LW63" s="19" t="str">
        <f t="shared" ca="1" si="740"/>
        <v>-</v>
      </c>
      <c r="LX63" s="19" t="str">
        <f ca="1">OFFSET(LX$5,$B63,0)</f>
        <v>-</v>
      </c>
      <c r="LY63" s="19" t="str">
        <f ca="1">OFFSET(LY$5,$B63,0)</f>
        <v>-</v>
      </c>
      <c r="LZ63" s="19" t="b">
        <f t="shared" ref="LZ63:MA98" ca="1" si="741">OFFSET(LZ$5,$B63,0)</f>
        <v>1</v>
      </c>
      <c r="MA63" s="19">
        <f t="shared" ca="1" si="741"/>
        <v>0</v>
      </c>
      <c r="MB63" s="5" t="str">
        <f t="shared" ref="MB63:ME98" si="742">INDEX(i.FlkStrctr,$N63,MB$15)</f>
        <v>-</v>
      </c>
      <c r="MC63" s="5" t="str">
        <f t="shared" si="742"/>
        <v>-</v>
      </c>
      <c r="MD63" s="5" t="str">
        <f t="shared" si="742"/>
        <v>-</v>
      </c>
      <c r="ME63" s="5" t="str">
        <f t="shared" si="742"/>
        <v>-</v>
      </c>
      <c r="MF63" s="19" t="str">
        <f t="shared" ref="MF63:NW67" ca="1" si="743">OFFSET(MF$5,$B63,0)</f>
        <v>-</v>
      </c>
      <c r="MG63" s="19" t="str">
        <f t="shared" ca="1" si="743"/>
        <v>-</v>
      </c>
      <c r="MH63" s="19" t="str">
        <f t="shared" ca="1" si="743"/>
        <v>-</v>
      </c>
      <c r="MI63" s="19" t="str">
        <f t="shared" ca="1" si="743"/>
        <v>-</v>
      </c>
      <c r="MJ63" s="19">
        <f t="shared" ca="1" si="743"/>
        <v>0.5</v>
      </c>
      <c r="MK63" s="19">
        <f t="shared" ca="1" si="743"/>
        <v>0.5</v>
      </c>
      <c r="ML63" s="19" t="str">
        <f t="shared" ca="1" si="743"/>
        <v>-</v>
      </c>
      <c r="MM63" s="5">
        <f t="shared" ref="MM63:MR94" si="744">INDEX(i.FlkStrctr,$N63,MM$15)</f>
        <v>0</v>
      </c>
      <c r="MN63" s="5">
        <f t="shared" si="744"/>
        <v>500</v>
      </c>
      <c r="MO63" s="5">
        <f t="shared" si="744"/>
        <v>500</v>
      </c>
      <c r="MP63" s="5">
        <f t="shared" si="744"/>
        <v>575</v>
      </c>
      <c r="MQ63" s="5">
        <f t="shared" si="744"/>
        <v>240</v>
      </c>
      <c r="MR63" s="5">
        <f t="shared" si="744"/>
        <v>364</v>
      </c>
      <c r="MS63" s="5">
        <f t="shared" ref="MS63:MS98" si="745">INDEX(i.conservation,$AC63+1,$O63)</f>
        <v>0.5</v>
      </c>
      <c r="MT63" s="9"/>
      <c r="MU63" s="19">
        <f t="shared" ca="1" si="743"/>
        <v>70</v>
      </c>
      <c r="MV63" s="19">
        <f t="shared" ca="1" si="743"/>
        <v>50</v>
      </c>
      <c r="MW63" s="19">
        <f t="shared" ca="1" si="743"/>
        <v>75</v>
      </c>
      <c r="MX63" s="19">
        <f t="shared" ca="1" si="743"/>
        <v>50</v>
      </c>
      <c r="MY63" s="5">
        <f t="shared" ref="MY63:MY98" si="746">INDEX(i.WoolPrices,$W63,MY$15)</f>
        <v>1</v>
      </c>
      <c r="MZ63" s="5">
        <f t="shared" ref="MZ63:MZ98" si="747">INDEX(i.MeatPrices,$X63,MZ$15)</f>
        <v>1</v>
      </c>
      <c r="NA63" s="5">
        <f t="shared" ref="NA63:NA98" si="748">INDEX(i.GrainPrices,$V63,NA$15)</f>
        <v>1</v>
      </c>
      <c r="NB63" s="9"/>
      <c r="NC63" s="19" t="b">
        <f t="shared" ref="NC63:NN86" ca="1" si="749">OFFSET(NC$5,$B63,0)</f>
        <v>0</v>
      </c>
      <c r="ND63" s="19" t="b">
        <f t="shared" ca="1" si="749"/>
        <v>0</v>
      </c>
      <c r="NE63" s="19">
        <f t="shared" ca="1" si="749"/>
        <v>2</v>
      </c>
      <c r="NF63" s="19">
        <f t="shared" ca="1" si="749"/>
        <v>1</v>
      </c>
      <c r="NG63" s="19">
        <f t="shared" ca="1" si="749"/>
        <v>2</v>
      </c>
      <c r="NH63" s="19">
        <f t="shared" ca="1" si="749"/>
        <v>0</v>
      </c>
      <c r="NI63" s="19" t="str">
        <f t="shared" ca="1" si="749"/>
        <v>-</v>
      </c>
      <c r="NJ63" s="466" t="b">
        <v>1</v>
      </c>
      <c r="NK63" s="466">
        <f>NK64*0.75</f>
        <v>8.8500000000000014</v>
      </c>
      <c r="NL63" s="466" t="b">
        <v>1</v>
      </c>
      <c r="NM63" s="466">
        <f>$NM$62*0.23</f>
        <v>230</v>
      </c>
      <c r="NN63" s="19" t="str">
        <f t="shared" ca="1" si="749"/>
        <v>-</v>
      </c>
      <c r="NO63" s="19">
        <f t="shared" ca="1" si="743"/>
        <v>1</v>
      </c>
      <c r="NP63" s="19">
        <f t="shared" ca="1" si="743"/>
        <v>1</v>
      </c>
      <c r="NQ63" s="19">
        <f t="shared" ca="1" si="743"/>
        <v>1</v>
      </c>
      <c r="NR63" s="19">
        <f t="shared" ca="1" si="743"/>
        <v>1</v>
      </c>
      <c r="NS63" s="19">
        <f t="shared" ca="1" si="743"/>
        <v>1</v>
      </c>
      <c r="NT63" s="19">
        <f t="shared" ca="1" si="743"/>
        <v>1</v>
      </c>
      <c r="NU63" s="19">
        <f t="shared" ca="1" si="743"/>
        <v>1</v>
      </c>
      <c r="NV63" s="19">
        <f t="shared" ca="1" si="743"/>
        <v>1</v>
      </c>
      <c r="NW63" s="19">
        <f t="shared" ca="1" si="743"/>
        <v>1</v>
      </c>
      <c r="NX63" s="9"/>
      <c r="NY63" s="539" t="str">
        <f t="shared" ref="NY63:PH67" si="750">IF(AND($O63=NY$19, $AP63=NY$21),TRUE,"-")</f>
        <v>-</v>
      </c>
      <c r="NZ63" s="539" t="str">
        <f t="shared" si="750"/>
        <v>-</v>
      </c>
      <c r="OA63" s="539" t="str">
        <f t="shared" si="750"/>
        <v>-</v>
      </c>
      <c r="OB63" s="539" t="str">
        <f t="shared" si="750"/>
        <v>-</v>
      </c>
      <c r="OC63" s="539" t="str">
        <f t="shared" si="750"/>
        <v>-</v>
      </c>
      <c r="OD63" s="539" t="str">
        <f t="shared" si="750"/>
        <v>-</v>
      </c>
      <c r="OE63" s="539" t="str">
        <f t="shared" ca="1" si="750"/>
        <v>-</v>
      </c>
      <c r="OF63" s="539" t="str">
        <f t="shared" ca="1" si="750"/>
        <v>-</v>
      </c>
      <c r="OG63" s="539" t="str">
        <f t="shared" ca="1" si="750"/>
        <v>-</v>
      </c>
      <c r="OH63" s="539" t="str">
        <f t="shared" ca="1" si="750"/>
        <v>-</v>
      </c>
      <c r="OI63" s="539" t="str">
        <f t="shared" ca="1" si="750"/>
        <v>-</v>
      </c>
      <c r="OJ63" s="539" t="str">
        <f t="shared" ca="1" si="750"/>
        <v>-</v>
      </c>
      <c r="OK63" s="539" t="str">
        <f t="shared" ca="1" si="750"/>
        <v>-</v>
      </c>
      <c r="OL63" s="539" t="str">
        <f t="shared" ca="1" si="750"/>
        <v>-</v>
      </c>
      <c r="OM63" s="539" t="str">
        <f t="shared" ca="1" si="750"/>
        <v>-</v>
      </c>
      <c r="ON63" s="539" t="str">
        <f t="shared" ca="1" si="750"/>
        <v>-</v>
      </c>
      <c r="OO63" s="539" t="str">
        <f t="shared" ca="1" si="750"/>
        <v>-</v>
      </c>
      <c r="OP63" s="539" t="str">
        <f t="shared" ca="1" si="750"/>
        <v>-</v>
      </c>
      <c r="OQ63" s="539" t="str">
        <f t="shared" ca="1" si="750"/>
        <v>-</v>
      </c>
      <c r="OR63" s="539" t="str">
        <f t="shared" ca="1" si="750"/>
        <v>-</v>
      </c>
      <c r="OS63" s="539" t="str">
        <f t="shared" ca="1" si="750"/>
        <v>-</v>
      </c>
      <c r="OT63" s="539" t="str">
        <f t="shared" ca="1" si="750"/>
        <v>-</v>
      </c>
      <c r="OU63" s="539" t="str">
        <f t="shared" ca="1" si="750"/>
        <v>-</v>
      </c>
      <c r="OV63" s="539" t="str">
        <f t="shared" ca="1" si="750"/>
        <v>-</v>
      </c>
      <c r="OW63" s="539" t="str">
        <f t="shared" ca="1" si="750"/>
        <v>-</v>
      </c>
      <c r="OX63" s="539" t="str">
        <f t="shared" ca="1" si="750"/>
        <v>-</v>
      </c>
      <c r="OY63" s="539" t="str">
        <f t="shared" ca="1" si="750"/>
        <v>-</v>
      </c>
      <c r="OZ63" s="539" t="str">
        <f t="shared" ca="1" si="750"/>
        <v>-</v>
      </c>
      <c r="PA63" s="539" t="str">
        <f t="shared" ca="1" si="750"/>
        <v>-</v>
      </c>
      <c r="PB63" s="539" t="str">
        <f t="shared" ca="1" si="750"/>
        <v>-</v>
      </c>
      <c r="PC63" s="539" t="str">
        <f t="shared" ca="1" si="750"/>
        <v>-</v>
      </c>
      <c r="PD63" s="539" t="str">
        <f t="shared" ca="1" si="750"/>
        <v>-</v>
      </c>
      <c r="PE63" s="539" t="str">
        <f t="shared" ca="1" si="750"/>
        <v>-</v>
      </c>
      <c r="PF63" s="539" t="str">
        <f t="shared" ca="1" si="750"/>
        <v>-</v>
      </c>
      <c r="PG63" s="539" t="str">
        <f t="shared" ca="1" si="750"/>
        <v>-</v>
      </c>
      <c r="PH63" s="539" t="str">
        <f t="shared" ca="1" si="750"/>
        <v>-</v>
      </c>
      <c r="PI63" s="549" t="str">
        <f t="shared" ref="PI63:QH67" si="751">IF($O63=PI$19,TRUE,"-")</f>
        <v>-</v>
      </c>
      <c r="PJ63" s="549" t="str">
        <f t="shared" si="751"/>
        <v>-</v>
      </c>
      <c r="PK63" s="549" t="str">
        <f t="shared" si="751"/>
        <v>-</v>
      </c>
      <c r="PL63" s="549" t="str">
        <f t="shared" si="751"/>
        <v>-</v>
      </c>
      <c r="PM63" s="549" t="str">
        <f t="shared" si="751"/>
        <v>-</v>
      </c>
      <c r="PN63" s="549" t="str">
        <f t="shared" si="751"/>
        <v>-</v>
      </c>
      <c r="PO63" s="549" t="str">
        <f t="shared" si="751"/>
        <v>-</v>
      </c>
      <c r="PP63" s="549" t="str">
        <f t="shared" si="751"/>
        <v>-</v>
      </c>
      <c r="PQ63" s="549" t="str">
        <f t="shared" si="751"/>
        <v>-</v>
      </c>
      <c r="PR63" s="549" t="str">
        <f t="shared" si="751"/>
        <v>-</v>
      </c>
      <c r="PS63" s="549" t="str">
        <f t="shared" si="751"/>
        <v>-</v>
      </c>
      <c r="PT63" s="549" t="str">
        <f t="shared" si="751"/>
        <v>-</v>
      </c>
      <c r="PU63" s="549" t="str">
        <f t="shared" si="751"/>
        <v>-</v>
      </c>
      <c r="PV63" s="549" t="str">
        <f t="shared" si="751"/>
        <v>-</v>
      </c>
      <c r="PW63" s="549" t="str">
        <f t="shared" si="751"/>
        <v>-</v>
      </c>
      <c r="PX63" s="549" t="str">
        <f t="shared" si="751"/>
        <v>-</v>
      </c>
      <c r="PY63" s="549" t="str">
        <f t="shared" si="751"/>
        <v>-</v>
      </c>
      <c r="PZ63" s="549" t="str">
        <f t="shared" si="751"/>
        <v>-</v>
      </c>
      <c r="QA63" s="549" t="str">
        <f t="shared" si="751"/>
        <v>-</v>
      </c>
      <c r="QB63" s="549" t="str">
        <f t="shared" si="751"/>
        <v>-</v>
      </c>
      <c r="QC63" s="549" t="str">
        <f t="shared" si="751"/>
        <v>-</v>
      </c>
      <c r="QD63" s="549" t="str">
        <f t="shared" si="751"/>
        <v>-</v>
      </c>
      <c r="QE63" s="549" t="str">
        <f t="shared" si="751"/>
        <v>-</v>
      </c>
      <c r="QF63" s="549" t="str">
        <f t="shared" si="751"/>
        <v>-</v>
      </c>
      <c r="QG63" s="549" t="str">
        <f t="shared" si="751"/>
        <v>-</v>
      </c>
      <c r="QH63" s="549" t="str">
        <f t="shared" si="751"/>
        <v>-</v>
      </c>
      <c r="QI63" s="539" t="str">
        <f t="shared" ref="QI63:RR67" si="752">IF(AND($O63=QI$19, $AP63=QI$21),TRUE,"-")</f>
        <v>-</v>
      </c>
      <c r="QJ63" s="539" t="str">
        <f t="shared" si="752"/>
        <v>-</v>
      </c>
      <c r="QK63" s="539" t="str">
        <f t="shared" si="752"/>
        <v>-</v>
      </c>
      <c r="QL63" s="539" t="str">
        <f t="shared" si="752"/>
        <v>-</v>
      </c>
      <c r="QM63" s="539" t="str">
        <f t="shared" si="752"/>
        <v>-</v>
      </c>
      <c r="QN63" s="539" t="str">
        <f t="shared" si="752"/>
        <v>-</v>
      </c>
      <c r="QO63" s="539" t="str">
        <f t="shared" ca="1" si="752"/>
        <v>-</v>
      </c>
      <c r="QP63" s="539" t="str">
        <f t="shared" ca="1" si="752"/>
        <v>-</v>
      </c>
      <c r="QQ63" s="539" t="str">
        <f t="shared" ca="1" si="752"/>
        <v>-</v>
      </c>
      <c r="QR63" s="539" t="str">
        <f t="shared" ca="1" si="752"/>
        <v>-</v>
      </c>
      <c r="QS63" s="539" t="str">
        <f t="shared" ca="1" si="752"/>
        <v>-</v>
      </c>
      <c r="QT63" s="539" t="str">
        <f t="shared" ca="1" si="752"/>
        <v>-</v>
      </c>
      <c r="QU63" s="539" t="str">
        <f t="shared" ca="1" si="752"/>
        <v>-</v>
      </c>
      <c r="QV63" s="539" t="str">
        <f t="shared" ca="1" si="752"/>
        <v>-</v>
      </c>
      <c r="QW63" s="539" t="str">
        <f t="shared" ca="1" si="752"/>
        <v>-</v>
      </c>
      <c r="QX63" s="539" t="str">
        <f t="shared" ca="1" si="752"/>
        <v>-</v>
      </c>
      <c r="QY63" s="539" t="str">
        <f t="shared" ca="1" si="752"/>
        <v>-</v>
      </c>
      <c r="QZ63" s="539" t="str">
        <f t="shared" ca="1" si="752"/>
        <v>-</v>
      </c>
      <c r="RA63" s="539" t="str">
        <f t="shared" ca="1" si="752"/>
        <v>-</v>
      </c>
      <c r="RB63" s="539" t="str">
        <f t="shared" ca="1" si="752"/>
        <v>-</v>
      </c>
      <c r="RC63" s="539" t="str">
        <f t="shared" ca="1" si="752"/>
        <v>-</v>
      </c>
      <c r="RD63" s="539" t="str">
        <f t="shared" ca="1" si="752"/>
        <v>-</v>
      </c>
      <c r="RE63" s="539" t="str">
        <f t="shared" ca="1" si="752"/>
        <v>-</v>
      </c>
      <c r="RF63" s="539" t="str">
        <f t="shared" ca="1" si="752"/>
        <v>-</v>
      </c>
      <c r="RG63" s="539" t="str">
        <f t="shared" ca="1" si="752"/>
        <v>-</v>
      </c>
      <c r="RH63" s="539" t="str">
        <f t="shared" ca="1" si="752"/>
        <v>-</v>
      </c>
      <c r="RI63" s="539" t="str">
        <f t="shared" ca="1" si="752"/>
        <v>-</v>
      </c>
      <c r="RJ63" s="539" t="str">
        <f t="shared" ca="1" si="752"/>
        <v>-</v>
      </c>
      <c r="RK63" s="539" t="str">
        <f t="shared" ca="1" si="752"/>
        <v>-</v>
      </c>
      <c r="RL63" s="539" t="str">
        <f t="shared" ca="1" si="752"/>
        <v>-</v>
      </c>
      <c r="RM63" s="539" t="str">
        <f t="shared" ca="1" si="752"/>
        <v>-</v>
      </c>
      <c r="RN63" s="539" t="str">
        <f t="shared" ca="1" si="752"/>
        <v>-</v>
      </c>
      <c r="RO63" s="539" t="str">
        <f t="shared" ca="1" si="752"/>
        <v>-</v>
      </c>
      <c r="RP63" s="539" t="str">
        <f t="shared" ca="1" si="752"/>
        <v>-</v>
      </c>
      <c r="RQ63" s="539" t="str">
        <f t="shared" ca="1" si="752"/>
        <v>-</v>
      </c>
      <c r="RR63" s="539" t="str">
        <f t="shared" ca="1" si="752"/>
        <v>-</v>
      </c>
      <c r="RS63" s="549" t="str">
        <f t="shared" ref="RS63:SR67" si="753">IF($O63=RS$19,TRUE,"-")</f>
        <v>-</v>
      </c>
      <c r="RT63" s="549" t="str">
        <f t="shared" si="753"/>
        <v>-</v>
      </c>
      <c r="RU63" s="549" t="str">
        <f t="shared" si="753"/>
        <v>-</v>
      </c>
      <c r="RV63" s="549" t="str">
        <f t="shared" si="753"/>
        <v>-</v>
      </c>
      <c r="RW63" s="549" t="str">
        <f t="shared" si="753"/>
        <v>-</v>
      </c>
      <c r="RX63" s="549" t="str">
        <f t="shared" si="753"/>
        <v>-</v>
      </c>
      <c r="RY63" s="549" t="str">
        <f t="shared" si="753"/>
        <v>-</v>
      </c>
      <c r="RZ63" s="549" t="str">
        <f t="shared" si="753"/>
        <v>-</v>
      </c>
      <c r="SA63" s="549" t="str">
        <f t="shared" si="753"/>
        <v>-</v>
      </c>
      <c r="SB63" s="549" t="str">
        <f t="shared" si="753"/>
        <v>-</v>
      </c>
      <c r="SC63" s="549" t="str">
        <f t="shared" si="753"/>
        <v>-</v>
      </c>
      <c r="SD63" s="549" t="str">
        <f t="shared" si="753"/>
        <v>-</v>
      </c>
      <c r="SE63" s="549" t="str">
        <f t="shared" si="753"/>
        <v>-</v>
      </c>
      <c r="SF63" s="549" t="str">
        <f t="shared" si="753"/>
        <v>-</v>
      </c>
      <c r="SG63" s="549" t="str">
        <f t="shared" si="753"/>
        <v>-</v>
      </c>
      <c r="SH63" s="549" t="str">
        <f t="shared" si="753"/>
        <v>-</v>
      </c>
      <c r="SI63" s="549" t="str">
        <f t="shared" si="753"/>
        <v>-</v>
      </c>
      <c r="SJ63" s="549" t="str">
        <f t="shared" si="753"/>
        <v>-</v>
      </c>
      <c r="SK63" s="549" t="str">
        <f t="shared" si="753"/>
        <v>-</v>
      </c>
      <c r="SL63" s="549" t="str">
        <f t="shared" si="753"/>
        <v>-</v>
      </c>
      <c r="SM63" s="549" t="str">
        <f t="shared" si="753"/>
        <v>-</v>
      </c>
      <c r="SN63" s="549" t="str">
        <f t="shared" si="753"/>
        <v>-</v>
      </c>
      <c r="SO63" s="549" t="str">
        <f t="shared" si="753"/>
        <v>-</v>
      </c>
      <c r="SP63" s="549" t="str">
        <f t="shared" si="753"/>
        <v>-</v>
      </c>
      <c r="SQ63" s="549" t="str">
        <f t="shared" si="753"/>
        <v>-</v>
      </c>
      <c r="SR63" s="549" t="str">
        <f t="shared" si="753"/>
        <v>-</v>
      </c>
      <c r="SS63" s="539" t="b">
        <f t="shared" ref="SS63:UB67" si="754">IF(AND($O63=SS$19, $AP63=SS$21),TRUE,"-")</f>
        <v>1</v>
      </c>
      <c r="ST63" s="539" t="b">
        <f t="shared" si="754"/>
        <v>1</v>
      </c>
      <c r="SU63" s="539" t="b">
        <f t="shared" si="754"/>
        <v>1</v>
      </c>
      <c r="SV63" s="539" t="b">
        <f t="shared" si="754"/>
        <v>1</v>
      </c>
      <c r="SW63" s="539" t="b">
        <f t="shared" si="754"/>
        <v>1</v>
      </c>
      <c r="SX63" s="539" t="b">
        <f t="shared" si="754"/>
        <v>1</v>
      </c>
      <c r="SY63" s="539" t="str">
        <f t="shared" ca="1" si="754"/>
        <v>-</v>
      </c>
      <c r="SZ63" s="539" t="str">
        <f t="shared" ca="1" si="754"/>
        <v>-</v>
      </c>
      <c r="TA63" s="539" t="str">
        <f t="shared" ca="1" si="754"/>
        <v>-</v>
      </c>
      <c r="TB63" s="539" t="str">
        <f t="shared" ca="1" si="754"/>
        <v>-</v>
      </c>
      <c r="TC63" s="539" t="str">
        <f t="shared" ca="1" si="754"/>
        <v>-</v>
      </c>
      <c r="TD63" s="539" t="str">
        <f t="shared" ca="1" si="754"/>
        <v>-</v>
      </c>
      <c r="TE63" s="539" t="str">
        <f t="shared" ca="1" si="754"/>
        <v>-</v>
      </c>
      <c r="TF63" s="539" t="str">
        <f t="shared" ca="1" si="754"/>
        <v>-</v>
      </c>
      <c r="TG63" s="539" t="str">
        <f t="shared" ca="1" si="754"/>
        <v>-</v>
      </c>
      <c r="TH63" s="539" t="str">
        <f t="shared" ca="1" si="754"/>
        <v>-</v>
      </c>
      <c r="TI63" s="539" t="str">
        <f t="shared" ca="1" si="754"/>
        <v>-</v>
      </c>
      <c r="TJ63" s="539" t="str">
        <f t="shared" ca="1" si="754"/>
        <v>-</v>
      </c>
      <c r="TK63" s="539" t="str">
        <f t="shared" ca="1" si="754"/>
        <v>-</v>
      </c>
      <c r="TL63" s="539" t="str">
        <f t="shared" ca="1" si="754"/>
        <v>-</v>
      </c>
      <c r="TM63" s="539" t="str">
        <f t="shared" ca="1" si="754"/>
        <v>-</v>
      </c>
      <c r="TN63" s="539" t="str">
        <f t="shared" ca="1" si="754"/>
        <v>-</v>
      </c>
      <c r="TO63" s="539" t="str">
        <f t="shared" ca="1" si="754"/>
        <v>-</v>
      </c>
      <c r="TP63" s="539" t="str">
        <f t="shared" ca="1" si="754"/>
        <v>-</v>
      </c>
      <c r="TQ63" s="539" t="str">
        <f t="shared" ca="1" si="754"/>
        <v>-</v>
      </c>
      <c r="TR63" s="539" t="str">
        <f t="shared" ca="1" si="754"/>
        <v>-</v>
      </c>
      <c r="TS63" s="539" t="str">
        <f t="shared" ca="1" si="754"/>
        <v>-</v>
      </c>
      <c r="TT63" s="539" t="str">
        <f t="shared" ca="1" si="754"/>
        <v>-</v>
      </c>
      <c r="TU63" s="539" t="str">
        <f t="shared" ca="1" si="754"/>
        <v>-</v>
      </c>
      <c r="TV63" s="539" t="str">
        <f t="shared" ca="1" si="754"/>
        <v>-</v>
      </c>
      <c r="TW63" s="539" t="str">
        <f t="shared" ca="1" si="754"/>
        <v>-</v>
      </c>
      <c r="TX63" s="539" t="str">
        <f t="shared" ca="1" si="754"/>
        <v>-</v>
      </c>
      <c r="TY63" s="539" t="str">
        <f t="shared" ca="1" si="754"/>
        <v>-</v>
      </c>
      <c r="TZ63" s="539" t="str">
        <f t="shared" ca="1" si="754"/>
        <v>-</v>
      </c>
      <c r="UA63" s="539" t="str">
        <f t="shared" ca="1" si="754"/>
        <v>-</v>
      </c>
      <c r="UB63" s="539" t="str">
        <f t="shared" ca="1" si="754"/>
        <v>-</v>
      </c>
      <c r="UC63" s="549" t="b">
        <f t="shared" ref="UC63:VB67" si="755">IF($O63=UC$19,TRUE,"-")</f>
        <v>1</v>
      </c>
      <c r="UD63" s="549" t="b">
        <f t="shared" si="755"/>
        <v>1</v>
      </c>
      <c r="UE63" s="549" t="b">
        <f t="shared" si="755"/>
        <v>1</v>
      </c>
      <c r="UF63" s="549" t="b">
        <f t="shared" si="755"/>
        <v>1</v>
      </c>
      <c r="UG63" s="549" t="b">
        <f t="shared" si="755"/>
        <v>1</v>
      </c>
      <c r="UH63" s="549" t="b">
        <f t="shared" si="755"/>
        <v>1</v>
      </c>
      <c r="UI63" s="549" t="b">
        <f t="shared" si="755"/>
        <v>1</v>
      </c>
      <c r="UJ63" s="549" t="b">
        <f t="shared" si="755"/>
        <v>1</v>
      </c>
      <c r="UK63" s="549" t="b">
        <f t="shared" si="755"/>
        <v>1</v>
      </c>
      <c r="UL63" s="549" t="b">
        <f t="shared" si="755"/>
        <v>1</v>
      </c>
      <c r="UM63" s="549" t="b">
        <f t="shared" si="755"/>
        <v>1</v>
      </c>
      <c r="UN63" s="549" t="b">
        <f t="shared" si="755"/>
        <v>1</v>
      </c>
      <c r="UO63" s="549" t="b">
        <f t="shared" si="755"/>
        <v>1</v>
      </c>
      <c r="UP63" s="549" t="b">
        <f t="shared" si="755"/>
        <v>1</v>
      </c>
      <c r="UQ63" s="549" t="b">
        <f t="shared" si="755"/>
        <v>1</v>
      </c>
      <c r="UR63" s="549" t="b">
        <f t="shared" si="755"/>
        <v>1</v>
      </c>
      <c r="US63" s="549" t="b">
        <f t="shared" si="755"/>
        <v>1</v>
      </c>
      <c r="UT63" s="549" t="b">
        <f t="shared" si="755"/>
        <v>1</v>
      </c>
      <c r="UU63" s="549" t="b">
        <f t="shared" si="755"/>
        <v>1</v>
      </c>
      <c r="UV63" s="549" t="b">
        <f t="shared" si="755"/>
        <v>1</v>
      </c>
      <c r="UW63" s="549" t="b">
        <f t="shared" si="755"/>
        <v>1</v>
      </c>
      <c r="UX63" s="549" t="b">
        <f t="shared" si="755"/>
        <v>1</v>
      </c>
      <c r="UY63" s="549" t="b">
        <f t="shared" si="755"/>
        <v>1</v>
      </c>
      <c r="UZ63" s="549" t="b">
        <f t="shared" si="755"/>
        <v>1</v>
      </c>
      <c r="VA63" s="549" t="b">
        <f t="shared" si="755"/>
        <v>1</v>
      </c>
      <c r="VB63" s="549" t="b">
        <f t="shared" si="755"/>
        <v>1</v>
      </c>
      <c r="VC63" s="19">
        <f t="shared" ref="VC63:VC98" ca="1" si="756">OFFSET(VC$5,$B63,0)</f>
        <v>0</v>
      </c>
      <c r="VD63" s="23">
        <v>0</v>
      </c>
    </row>
    <row r="64" spans="1:576" outlineLevel="1">
      <c r="A64" s="21">
        <f t="shared" si="93"/>
        <v>59</v>
      </c>
      <c r="B64" s="21">
        <f>$A$23</f>
        <v>18</v>
      </c>
      <c r="C64">
        <v>108</v>
      </c>
      <c r="D64" s="19" t="str">
        <f t="shared" ca="1" si="668"/>
        <v>SNSW</v>
      </c>
      <c r="E64" t="b">
        <v>1</v>
      </c>
      <c r="F64" t="b">
        <v>0</v>
      </c>
      <c r="G64" t="b">
        <f t="shared" ref="G64" si="757">E64</f>
        <v>1</v>
      </c>
      <c r="H64" s="215">
        <f ca="1">OFFSET(H64,-1,0)+1</f>
        <v>1</v>
      </c>
      <c r="I64" s="26">
        <v>2</v>
      </c>
      <c r="J64" s="26">
        <v>1</v>
      </c>
      <c r="K64" s="26" t="str">
        <f>""</f>
        <v/>
      </c>
      <c r="L64" s="26">
        <v>0</v>
      </c>
      <c r="M64" s="26">
        <f t="shared" si="670"/>
        <v>2</v>
      </c>
      <c r="N64" s="26">
        <v>2</v>
      </c>
      <c r="O64" s="26">
        <v>3</v>
      </c>
      <c r="P64" s="26">
        <v>2</v>
      </c>
      <c r="Q64" s="26">
        <v>0</v>
      </c>
      <c r="R64" s="26">
        <v>0</v>
      </c>
      <c r="S64" s="26">
        <v>0</v>
      </c>
      <c r="T64" s="26">
        <v>0</v>
      </c>
      <c r="U64" s="26">
        <v>1</v>
      </c>
      <c r="V64" s="116">
        <v>1</v>
      </c>
      <c r="W64" s="116">
        <v>1</v>
      </c>
      <c r="X64" s="116">
        <v>1</v>
      </c>
      <c r="Y64" s="211"/>
      <c r="Z64" s="211"/>
      <c r="AA64" s="211"/>
      <c r="AB64" s="211"/>
      <c r="AC64" s="26">
        <v>1</v>
      </c>
      <c r="AD64" s="211"/>
      <c r="AE64" s="211"/>
      <c r="AF64" s="211"/>
      <c r="AG64" s="211"/>
      <c r="AH64" s="211"/>
      <c r="AI64" s="211"/>
      <c r="AJ64" s="211"/>
      <c r="AK64" s="211"/>
      <c r="AL64" s="136">
        <f t="shared" si="671"/>
        <v>2</v>
      </c>
      <c r="AM64" s="136">
        <f>INDEX(CHOOSE($O64,DataAutumn!i.AdultDrys,DataWinter!i.AdultDrys,DataSpring!i.AdultDrys),1,$N64)</f>
        <v>3</v>
      </c>
      <c r="AN64" s="5">
        <f t="shared" si="672"/>
        <v>2</v>
      </c>
      <c r="AO64" s="5">
        <f t="shared" si="672"/>
        <v>0</v>
      </c>
      <c r="AP64" s="5">
        <f t="shared" si="673"/>
        <v>1</v>
      </c>
      <c r="AQ64" s="211"/>
      <c r="AR64" s="211"/>
      <c r="AS64" s="356" t="str">
        <f t="shared" ca="1" si="674"/>
        <v>optimum_carry 00001 SNSW MWM    EWEDSE11.8 pasture230 Day204 Scan2-0000 RR000p GP100p WP100p MP100p T_TRUE (F33N11)</v>
      </c>
      <c r="AT64" s="9" t="str">
        <f ca="1">IF(COUNTIF(AS$5:AS64,AS64)=1,"-","Dup")</f>
        <v>-</v>
      </c>
      <c r="AU64" s="9"/>
      <c r="AV64" s="19" t="str">
        <f t="shared" ca="1" si="675"/>
        <v>-</v>
      </c>
      <c r="AW64" s="19" t="str">
        <f t="shared" ca="1" si="675"/>
        <v>-</v>
      </c>
      <c r="AX64" s="19" t="str">
        <f t="shared" ca="1" si="675"/>
        <v>-</v>
      </c>
      <c r="AY64" s="19" t="str">
        <f t="shared" ca="1" si="675"/>
        <v>-</v>
      </c>
      <c r="AZ64" s="19" t="str">
        <f t="shared" ca="1" si="675"/>
        <v>-</v>
      </c>
      <c r="BA64" s="19" t="str">
        <f t="shared" ca="1" si="675"/>
        <v>-</v>
      </c>
      <c r="BB64" s="19" t="str">
        <f t="shared" ca="1" si="675"/>
        <v>-</v>
      </c>
      <c r="BC64" s="19" t="str">
        <f t="shared" ca="1" si="675"/>
        <v>-</v>
      </c>
      <c r="BD64" s="9"/>
      <c r="BE64" s="5" t="b">
        <f t="shared" si="676"/>
        <v>0</v>
      </c>
      <c r="BF64" s="5" t="str">
        <f t="shared" si="676"/>
        <v>-</v>
      </c>
      <c r="BG64" s="5" t="b">
        <f t="shared" si="676"/>
        <v>0</v>
      </c>
      <c r="BH64" s="5" t="b">
        <f t="shared" si="676"/>
        <v>1</v>
      </c>
      <c r="BI64" s="5" t="b">
        <f t="shared" si="676"/>
        <v>1</v>
      </c>
      <c r="BJ64" s="136">
        <f t="shared" si="676"/>
        <v>0</v>
      </c>
      <c r="BK64" s="19" t="b">
        <f t="shared" ca="1" si="677"/>
        <v>0</v>
      </c>
      <c r="BL64" s="9"/>
      <c r="BM64" s="5" t="str">
        <f t="shared" ca="1" si="678"/>
        <v>-</v>
      </c>
      <c r="BN64" s="19" t="str">
        <f t="shared" ca="1" si="679"/>
        <v>-</v>
      </c>
      <c r="BO64" s="19" t="str">
        <f t="shared" ca="1" si="679"/>
        <v>-</v>
      </c>
      <c r="BP64" s="19" t="str">
        <f t="shared" ca="1" si="679"/>
        <v>-</v>
      </c>
      <c r="BQ64" s="5" t="str">
        <f t="shared" ca="1" si="680"/>
        <v>-</v>
      </c>
      <c r="BR64" s="19" t="str">
        <f t="shared" ca="1" si="681"/>
        <v>-</v>
      </c>
      <c r="BS64" s="5" t="str">
        <f t="shared" ca="1" si="682"/>
        <v>-</v>
      </c>
      <c r="BT64" s="19" t="str">
        <f t="shared" ca="1" si="683"/>
        <v>-</v>
      </c>
      <c r="BU64" s="19" t="str">
        <f t="shared" ca="1" si="683"/>
        <v>-</v>
      </c>
      <c r="BV64" s="19" t="str">
        <f t="shared" ca="1" si="683"/>
        <v>-</v>
      </c>
      <c r="BW64" s="5" t="str">
        <f t="shared" ca="1" si="684"/>
        <v>-</v>
      </c>
      <c r="BX64" s="9"/>
      <c r="BY64" s="5" t="b">
        <f t="shared" si="685"/>
        <v>0</v>
      </c>
      <c r="BZ64" s="5" t="str">
        <f t="shared" ca="1" si="686"/>
        <v>-</v>
      </c>
      <c r="CA64" s="5" t="str">
        <f t="shared" ca="1" si="687"/>
        <v>-</v>
      </c>
      <c r="CB64" s="5" t="str">
        <f t="shared" ca="1" si="687"/>
        <v>-</v>
      </c>
      <c r="CC64" s="5" t="str">
        <f t="shared" ca="1" si="687"/>
        <v>-</v>
      </c>
      <c r="CD64" s="5" t="str">
        <f t="shared" ca="1" si="687"/>
        <v>-</v>
      </c>
      <c r="CE64" s="5" t="str">
        <f t="shared" ca="1" si="687"/>
        <v>-</v>
      </c>
      <c r="CF64" s="5" t="str">
        <f t="shared" ca="1" si="687"/>
        <v>-</v>
      </c>
      <c r="CG64" s="5" t="str">
        <f t="shared" ca="1" si="687"/>
        <v>-</v>
      </c>
      <c r="CH64" s="5" t="str">
        <f t="shared" ca="1" si="687"/>
        <v>-</v>
      </c>
      <c r="CI64" s="9"/>
      <c r="CJ64" s="12" t="b">
        <v>1</v>
      </c>
      <c r="CK64" s="12" t="b">
        <v>1</v>
      </c>
      <c r="CL64" s="12" t="b">
        <v>1</v>
      </c>
      <c r="CM64" s="12">
        <f>VALUE($M64&amp;$N64&amp;$O64&amp;$X64&amp;$P64&amp;$Q64&amp;$R64&amp;$S64&amp;$T64&amp;"05")</f>
        <v>22312000005</v>
      </c>
      <c r="CN64" s="12" t="b">
        <v>0</v>
      </c>
      <c r="CO64" s="19" t="str">
        <f t="shared" ca="1" si="688"/>
        <v>-</v>
      </c>
      <c r="CP64" s="19" t="str">
        <f t="shared" ca="1" si="688"/>
        <v>-</v>
      </c>
      <c r="CQ64" s="19" t="str">
        <f t="shared" ca="1" si="688"/>
        <v>-</v>
      </c>
      <c r="CR64" s="433">
        <f t="shared" si="689"/>
        <v>652</v>
      </c>
      <c r="CS64" s="433">
        <f t="shared" si="689"/>
        <v>686</v>
      </c>
      <c r="CT64" s="433">
        <f t="shared" si="689"/>
        <v>721</v>
      </c>
      <c r="CU64" s="144">
        <f t="shared" si="690"/>
        <v>378</v>
      </c>
      <c r="CV64" s="144">
        <f t="shared" si="690"/>
        <v>413</v>
      </c>
      <c r="CW64" s="144">
        <f t="shared" si="690"/>
        <v>448</v>
      </c>
      <c r="CX64" s="19" t="str">
        <f t="shared" ca="1" si="691"/>
        <v>-</v>
      </c>
      <c r="CY64" s="19" t="str">
        <f t="shared" ca="1" si="691"/>
        <v>-</v>
      </c>
      <c r="CZ64" s="19" t="str">
        <f t="shared" ca="1" si="691"/>
        <v>-</v>
      </c>
      <c r="DA64" s="19" t="str">
        <f t="shared" ca="1" si="691"/>
        <v>-</v>
      </c>
      <c r="DB64" s="19" t="str">
        <f t="shared" ca="1" si="691"/>
        <v>-</v>
      </c>
      <c r="DC64" s="19" t="str">
        <f t="shared" ca="1" si="691"/>
        <v>-</v>
      </c>
      <c r="DD64" s="19">
        <f t="shared" ca="1" si="691"/>
        <v>1</v>
      </c>
      <c r="DE64" s="19">
        <f t="shared" ca="1" si="691"/>
        <v>1</v>
      </c>
      <c r="DF64" s="19">
        <f t="shared" ca="1" si="691"/>
        <v>0</v>
      </c>
      <c r="DG64" s="19" t="str">
        <f t="shared" ca="1" si="691"/>
        <v>-</v>
      </c>
      <c r="DH64" s="19" t="str">
        <f t="shared" ca="1" si="691"/>
        <v>-</v>
      </c>
      <c r="DI64" s="19" t="str">
        <f t="shared" ca="1" si="691"/>
        <v>-</v>
      </c>
      <c r="DJ64" s="19" t="str">
        <f t="shared" ca="1" si="691"/>
        <v>-</v>
      </c>
      <c r="DK64" s="19" t="str">
        <f t="shared" ca="1" si="691"/>
        <v>-</v>
      </c>
      <c r="DL64" s="19">
        <f t="shared" ca="1" si="691"/>
        <v>0</v>
      </c>
      <c r="DM64" s="19" t="str">
        <f t="shared" ca="1" si="691"/>
        <v>-</v>
      </c>
      <c r="DN64" s="19" t="str">
        <f t="shared" ca="1" si="691"/>
        <v>-</v>
      </c>
      <c r="DO64" s="19" t="str">
        <f t="shared" ca="1" si="688"/>
        <v>-</v>
      </c>
      <c r="DP64" s="19">
        <f t="shared" ca="1" si="688"/>
        <v>0</v>
      </c>
      <c r="DQ64" s="19">
        <f t="shared" ca="1" si="688"/>
        <v>0</v>
      </c>
      <c r="DR64" s="9"/>
      <c r="DS64" s="19">
        <f t="shared" ca="1" si="692"/>
        <v>0</v>
      </c>
      <c r="DT64" s="19">
        <f t="shared" ca="1" si="692"/>
        <v>0</v>
      </c>
      <c r="DU64" s="19">
        <f t="shared" ca="1" si="692"/>
        <v>0</v>
      </c>
      <c r="DV64" s="19">
        <f t="shared" ca="1" si="692"/>
        <v>0</v>
      </c>
      <c r="DW64" s="19">
        <f t="shared" ca="1" si="692"/>
        <v>0</v>
      </c>
      <c r="DX64" s="19">
        <f t="shared" ca="1" si="692"/>
        <v>0</v>
      </c>
      <c r="DY64" s="19">
        <f t="shared" ca="1" si="692"/>
        <v>0</v>
      </c>
      <c r="DZ64" s="19">
        <f t="shared" ca="1" si="692"/>
        <v>0</v>
      </c>
      <c r="EA64" s="19">
        <f t="shared" ca="1" si="692"/>
        <v>0</v>
      </c>
      <c r="EB64" s="19">
        <f t="shared" ca="1" si="692"/>
        <v>0</v>
      </c>
      <c r="EC64" s="19">
        <f t="shared" ca="1" si="692"/>
        <v>0</v>
      </c>
      <c r="ED64" s="19">
        <f t="shared" ca="1" si="692"/>
        <v>0</v>
      </c>
      <c r="EE64" s="19">
        <f t="shared" ca="1" si="692"/>
        <v>0</v>
      </c>
      <c r="EF64" s="433">
        <f t="shared" si="693"/>
        <v>0</v>
      </c>
      <c r="EG64" s="433">
        <f t="shared" si="693"/>
        <v>0</v>
      </c>
      <c r="EH64" s="116">
        <f t="shared" si="694"/>
        <v>0</v>
      </c>
      <c r="EI64" s="116">
        <f t="shared" ca="1" si="694"/>
        <v>0</v>
      </c>
      <c r="EJ64" s="116">
        <f t="shared" ca="1" si="694"/>
        <v>0</v>
      </c>
      <c r="EK64" s="116">
        <f t="shared" ca="1" si="694"/>
        <v>0</v>
      </c>
      <c r="EL64" s="116">
        <f t="shared" ca="1" si="694"/>
        <v>0</v>
      </c>
      <c r="EM64" s="537">
        <f t="shared" ca="1" si="695"/>
        <v>0</v>
      </c>
      <c r="EN64" s="116">
        <f t="shared" ca="1" si="696"/>
        <v>0</v>
      </c>
      <c r="EO64" s="116">
        <f t="shared" ca="1" si="696"/>
        <v>0</v>
      </c>
      <c r="EP64" s="116">
        <f t="shared" ca="1" si="696"/>
        <v>0</v>
      </c>
      <c r="EQ64" s="116">
        <f t="shared" ca="1" si="696"/>
        <v>0</v>
      </c>
      <c r="ER64" s="116">
        <f t="shared" ca="1" si="696"/>
        <v>0</v>
      </c>
      <c r="ES64" s="537">
        <f t="shared" ca="1" si="697"/>
        <v>0</v>
      </c>
      <c r="ET64" s="116">
        <f t="shared" ca="1" si="698"/>
        <v>0</v>
      </c>
      <c r="EU64" s="116">
        <f t="shared" ca="1" si="698"/>
        <v>0</v>
      </c>
      <c r="EV64" s="116">
        <f t="shared" ca="1" si="698"/>
        <v>0</v>
      </c>
      <c r="EW64" s="116">
        <f t="shared" ca="1" si="698"/>
        <v>0</v>
      </c>
      <c r="EX64" s="116">
        <f t="shared" ca="1" si="698"/>
        <v>0</v>
      </c>
      <c r="EY64" s="537">
        <f t="shared" ca="1" si="699"/>
        <v>0</v>
      </c>
      <c r="EZ64" s="116">
        <f t="shared" ca="1" si="700"/>
        <v>0</v>
      </c>
      <c r="FA64" s="116">
        <f t="shared" ca="1" si="700"/>
        <v>0</v>
      </c>
      <c r="FB64" s="116">
        <f t="shared" ca="1" si="700"/>
        <v>0</v>
      </c>
      <c r="FC64" s="116">
        <f t="shared" ca="1" si="700"/>
        <v>0</v>
      </c>
      <c r="FD64" s="116">
        <f t="shared" ca="1" si="700"/>
        <v>0</v>
      </c>
      <c r="FE64" s="537">
        <f t="shared" ca="1" si="701"/>
        <v>0</v>
      </c>
      <c r="FF64" s="116">
        <f t="shared" ca="1" si="702"/>
        <v>0</v>
      </c>
      <c r="FG64" s="116">
        <f t="shared" ca="1" si="702"/>
        <v>0</v>
      </c>
      <c r="FH64" s="116">
        <f t="shared" ca="1" si="702"/>
        <v>0</v>
      </c>
      <c r="FI64" s="116">
        <f t="shared" ca="1" si="702"/>
        <v>0</v>
      </c>
      <c r="FJ64" s="116">
        <f t="shared" ca="1" si="702"/>
        <v>0</v>
      </c>
      <c r="FK64" s="537">
        <f t="shared" ca="1" si="703"/>
        <v>0</v>
      </c>
      <c r="FL64" s="116">
        <f t="shared" ca="1" si="704"/>
        <v>0</v>
      </c>
      <c r="FM64" s="116">
        <f t="shared" ca="1" si="704"/>
        <v>0</v>
      </c>
      <c r="FN64" s="116">
        <f t="shared" ca="1" si="704"/>
        <v>0</v>
      </c>
      <c r="FO64" s="116">
        <f t="shared" ca="1" si="704"/>
        <v>0</v>
      </c>
      <c r="FP64" s="116">
        <f t="shared" ca="1" si="704"/>
        <v>0</v>
      </c>
      <c r="FQ64" s="537">
        <f t="shared" ca="1" si="705"/>
        <v>0</v>
      </c>
      <c r="FR64" s="117">
        <f t="shared" ca="1" si="706"/>
        <v>0</v>
      </c>
      <c r="FS64" s="117">
        <f t="shared" ca="1" si="706"/>
        <v>0</v>
      </c>
      <c r="FT64" s="117">
        <f t="shared" ca="1" si="706"/>
        <v>0</v>
      </c>
      <c r="FU64" s="117">
        <f t="shared" ca="1" si="706"/>
        <v>0</v>
      </c>
      <c r="FV64" s="556">
        <f t="shared" ca="1" si="707"/>
        <v>0</v>
      </c>
      <c r="FW64" s="556">
        <f t="shared" ca="1" si="707"/>
        <v>0</v>
      </c>
      <c r="FX64" s="556">
        <f t="shared" ca="1" si="707"/>
        <v>0</v>
      </c>
      <c r="FY64" s="556">
        <f t="shared" ca="1" si="707"/>
        <v>0</v>
      </c>
      <c r="FZ64" s="556">
        <f t="shared" ca="1" si="707"/>
        <v>0</v>
      </c>
      <c r="GA64" s="556">
        <f t="shared" ca="1" si="707"/>
        <v>0</v>
      </c>
      <c r="GB64" s="556">
        <f t="shared" ca="1" si="707"/>
        <v>0</v>
      </c>
      <c r="GC64" s="556">
        <f t="shared" ca="1" si="707"/>
        <v>0</v>
      </c>
      <c r="GD64" s="556">
        <f t="shared" ca="1" si="707"/>
        <v>0</v>
      </c>
      <c r="GE64" s="556">
        <f t="shared" ca="1" si="707"/>
        <v>0</v>
      </c>
      <c r="GF64" s="556">
        <f t="shared" ca="1" si="707"/>
        <v>0</v>
      </c>
      <c r="GG64" s="556">
        <f t="shared" ca="1" si="707"/>
        <v>0</v>
      </c>
      <c r="GH64" s="556">
        <f t="shared" ca="1" si="707"/>
        <v>0</v>
      </c>
      <c r="GI64" s="556">
        <f t="shared" ca="1" si="707"/>
        <v>0</v>
      </c>
      <c r="GJ64" s="556">
        <f t="shared" ca="1" si="707"/>
        <v>0</v>
      </c>
      <c r="GK64" s="556">
        <f t="shared" ca="1" si="707"/>
        <v>0</v>
      </c>
      <c r="GL64" s="556">
        <f t="shared" ca="1" si="707"/>
        <v>0</v>
      </c>
      <c r="GM64" s="556">
        <f t="shared" ca="1" si="707"/>
        <v>0</v>
      </c>
      <c r="GN64" s="556">
        <f t="shared" ca="1" si="707"/>
        <v>0</v>
      </c>
      <c r="GO64" s="556">
        <f t="shared" ca="1" si="707"/>
        <v>0</v>
      </c>
      <c r="GP64" s="19">
        <f t="shared" ca="1" si="708"/>
        <v>0</v>
      </c>
      <c r="GQ64" s="116">
        <f t="shared" ca="1" si="709"/>
        <v>0</v>
      </c>
      <c r="GR64" s="116">
        <f t="shared" ca="1" si="709"/>
        <v>0</v>
      </c>
      <c r="GS64" s="116">
        <f t="shared" ca="1" si="709"/>
        <v>0</v>
      </c>
      <c r="GT64" s="116">
        <f t="shared" ca="1" si="709"/>
        <v>0</v>
      </c>
      <c r="GU64" s="116">
        <f t="shared" ca="1" si="709"/>
        <v>0</v>
      </c>
      <c r="GV64" s="537">
        <f t="shared" ca="1" si="710"/>
        <v>0</v>
      </c>
      <c r="GW64" s="116">
        <f t="shared" ca="1" si="711"/>
        <v>0</v>
      </c>
      <c r="GX64" s="116">
        <f t="shared" ca="1" si="711"/>
        <v>0</v>
      </c>
      <c r="GY64" s="116">
        <f t="shared" ca="1" si="711"/>
        <v>0</v>
      </c>
      <c r="GZ64" s="116">
        <f t="shared" ca="1" si="711"/>
        <v>0</v>
      </c>
      <c r="HA64" s="116">
        <f t="shared" ca="1" si="711"/>
        <v>0</v>
      </c>
      <c r="HB64" s="537">
        <f t="shared" ca="1" si="712"/>
        <v>0</v>
      </c>
      <c r="HC64" s="116">
        <f t="shared" ca="1" si="713"/>
        <v>0</v>
      </c>
      <c r="HD64" s="116">
        <f t="shared" ca="1" si="713"/>
        <v>0</v>
      </c>
      <c r="HE64" s="116">
        <f t="shared" ca="1" si="713"/>
        <v>0</v>
      </c>
      <c r="HF64" s="116">
        <f t="shared" ca="1" si="713"/>
        <v>0</v>
      </c>
      <c r="HG64" s="116">
        <f t="shared" ca="1" si="713"/>
        <v>0</v>
      </c>
      <c r="HH64" s="537">
        <f t="shared" ca="1" si="714"/>
        <v>0</v>
      </c>
      <c r="HI64" s="116">
        <f t="shared" ca="1" si="715"/>
        <v>0</v>
      </c>
      <c r="HJ64" s="116">
        <f t="shared" ca="1" si="715"/>
        <v>0</v>
      </c>
      <c r="HK64" s="116">
        <f t="shared" ca="1" si="715"/>
        <v>0</v>
      </c>
      <c r="HL64" s="116">
        <f t="shared" ca="1" si="715"/>
        <v>0</v>
      </c>
      <c r="HM64" s="116">
        <f t="shared" ca="1" si="715"/>
        <v>0</v>
      </c>
      <c r="HN64" s="537">
        <f t="shared" ca="1" si="716"/>
        <v>0</v>
      </c>
      <c r="HO64" s="116">
        <f t="shared" ca="1" si="717"/>
        <v>0</v>
      </c>
      <c r="HP64" s="116">
        <f t="shared" ca="1" si="717"/>
        <v>0</v>
      </c>
      <c r="HQ64" s="116">
        <f t="shared" ca="1" si="717"/>
        <v>0</v>
      </c>
      <c r="HR64" s="116">
        <f t="shared" ca="1" si="717"/>
        <v>0</v>
      </c>
      <c r="HS64" s="116">
        <f t="shared" ca="1" si="717"/>
        <v>0</v>
      </c>
      <c r="HT64" s="537">
        <f t="shared" ca="1" si="718"/>
        <v>0</v>
      </c>
      <c r="HU64" s="116">
        <f t="shared" ca="1" si="719"/>
        <v>0</v>
      </c>
      <c r="HV64" s="116">
        <f t="shared" ca="1" si="719"/>
        <v>0</v>
      </c>
      <c r="HW64" s="116">
        <f t="shared" ca="1" si="719"/>
        <v>0</v>
      </c>
      <c r="HX64" s="116">
        <f t="shared" ca="1" si="719"/>
        <v>0</v>
      </c>
      <c r="HY64" s="116">
        <f t="shared" ca="1" si="719"/>
        <v>0</v>
      </c>
      <c r="HZ64" s="537">
        <f t="shared" ca="1" si="720"/>
        <v>0</v>
      </c>
      <c r="IA64" s="117">
        <f t="shared" ca="1" si="721"/>
        <v>0</v>
      </c>
      <c r="IB64" s="117">
        <f t="shared" ca="1" si="721"/>
        <v>0</v>
      </c>
      <c r="IC64" s="117">
        <f t="shared" ca="1" si="721"/>
        <v>0</v>
      </c>
      <c r="ID64" s="117">
        <f t="shared" ca="1" si="721"/>
        <v>0</v>
      </c>
      <c r="IE64" s="556">
        <f t="shared" ca="1" si="722"/>
        <v>0</v>
      </c>
      <c r="IF64" s="556">
        <f t="shared" ca="1" si="722"/>
        <v>0</v>
      </c>
      <c r="IG64" s="556">
        <f t="shared" ca="1" si="722"/>
        <v>0</v>
      </c>
      <c r="IH64" s="556">
        <f t="shared" ca="1" si="722"/>
        <v>0</v>
      </c>
      <c r="II64" s="556">
        <f t="shared" ca="1" si="722"/>
        <v>0</v>
      </c>
      <c r="IJ64" s="556">
        <f t="shared" ca="1" si="722"/>
        <v>0</v>
      </c>
      <c r="IK64" s="556">
        <f t="shared" ca="1" si="722"/>
        <v>0</v>
      </c>
      <c r="IL64" s="556">
        <f t="shared" ca="1" si="722"/>
        <v>0</v>
      </c>
      <c r="IM64" s="556">
        <f t="shared" ca="1" si="722"/>
        <v>0</v>
      </c>
      <c r="IN64" s="556">
        <f t="shared" ca="1" si="722"/>
        <v>0</v>
      </c>
      <c r="IO64" s="556">
        <f t="shared" ca="1" si="722"/>
        <v>0</v>
      </c>
      <c r="IP64" s="556">
        <f t="shared" ca="1" si="722"/>
        <v>0</v>
      </c>
      <c r="IQ64" s="556">
        <f t="shared" ca="1" si="722"/>
        <v>0</v>
      </c>
      <c r="IR64" s="556">
        <f t="shared" ca="1" si="722"/>
        <v>0</v>
      </c>
      <c r="IS64" s="556">
        <f t="shared" ca="1" si="722"/>
        <v>0</v>
      </c>
      <c r="IT64" s="556">
        <f t="shared" ca="1" si="722"/>
        <v>0</v>
      </c>
      <c r="IU64" s="556">
        <f t="shared" ca="1" si="722"/>
        <v>0</v>
      </c>
      <c r="IV64" s="556">
        <f t="shared" ca="1" si="722"/>
        <v>0</v>
      </c>
      <c r="IW64" s="556">
        <f t="shared" ca="1" si="722"/>
        <v>0</v>
      </c>
      <c r="IX64" s="556">
        <f t="shared" ca="1" si="722"/>
        <v>0</v>
      </c>
      <c r="IY64" s="19">
        <f t="shared" ca="1" si="723"/>
        <v>0</v>
      </c>
      <c r="IZ64" s="5">
        <f t="shared" si="724"/>
        <v>67</v>
      </c>
      <c r="JA64" s="9"/>
      <c r="JB64" s="5">
        <f t="shared" si="725"/>
        <v>1</v>
      </c>
      <c r="JC64" s="5" t="b">
        <f t="shared" si="725"/>
        <v>0</v>
      </c>
      <c r="JD64" s="19">
        <f t="shared" ca="1" si="726"/>
        <v>0</v>
      </c>
      <c r="JE64" s="5">
        <f t="shared" si="727"/>
        <v>0</v>
      </c>
      <c r="JF64" s="5">
        <f t="shared" si="728"/>
        <v>1.2500000000000001E-2</v>
      </c>
      <c r="JG64" s="5">
        <f t="shared" si="729"/>
        <v>0</v>
      </c>
      <c r="JH64" s="19">
        <f t="shared" ca="1" si="726"/>
        <v>0</v>
      </c>
      <c r="JI64" s="5">
        <f t="shared" si="730"/>
        <v>60</v>
      </c>
      <c r="JJ64" s="5">
        <f t="shared" si="731"/>
        <v>1</v>
      </c>
      <c r="JK64" s="19">
        <f t="shared" ca="1" si="726"/>
        <v>0</v>
      </c>
      <c r="JL64" s="19">
        <f t="shared" ca="1" si="726"/>
        <v>0</v>
      </c>
      <c r="JM64" s="19">
        <f t="shared" ca="1" si="726"/>
        <v>0</v>
      </c>
      <c r="JN64" s="19">
        <f t="shared" ca="1" si="726"/>
        <v>0</v>
      </c>
      <c r="JO64" s="19">
        <f t="shared" ca="1" si="726"/>
        <v>0</v>
      </c>
      <c r="JP64" s="19">
        <f t="shared" ca="1" si="726"/>
        <v>0</v>
      </c>
      <c r="JQ64" s="19">
        <f t="shared" ca="1" si="726"/>
        <v>0</v>
      </c>
      <c r="JR64" s="19">
        <f t="shared" ca="1" si="726"/>
        <v>0</v>
      </c>
      <c r="JS64" s="19">
        <f t="shared" ca="1" si="726"/>
        <v>0</v>
      </c>
      <c r="JT64" s="19">
        <f t="shared" ca="1" si="726"/>
        <v>0</v>
      </c>
      <c r="JU64" s="19">
        <f t="shared" ca="1" si="726"/>
        <v>0</v>
      </c>
      <c r="JV64" s="19">
        <f t="shared" ca="1" si="726"/>
        <v>0</v>
      </c>
      <c r="JW64" s="19">
        <f t="shared" ca="1" si="726"/>
        <v>0</v>
      </c>
      <c r="JX64" s="19">
        <f t="shared" ca="1" si="726"/>
        <v>0</v>
      </c>
      <c r="JY64" s="19">
        <f t="shared" ca="1" si="726"/>
        <v>0</v>
      </c>
      <c r="JZ64" s="19">
        <f t="shared" ca="1" si="726"/>
        <v>0</v>
      </c>
      <c r="KA64" s="19">
        <f t="shared" ca="1" si="726"/>
        <v>0</v>
      </c>
      <c r="KB64" s="19">
        <f t="shared" ca="1" si="726"/>
        <v>0</v>
      </c>
      <c r="KC64" s="19">
        <f t="shared" ca="1" si="726"/>
        <v>0</v>
      </c>
      <c r="KD64" s="19">
        <f t="shared" ca="1" si="726"/>
        <v>0</v>
      </c>
      <c r="KE64" s="19">
        <f t="shared" ca="1" si="726"/>
        <v>0</v>
      </c>
      <c r="KF64" s="5">
        <f t="shared" si="732"/>
        <v>0</v>
      </c>
      <c r="KG64" s="5">
        <f t="shared" si="732"/>
        <v>6.25E-2</v>
      </c>
      <c r="KH64" s="5">
        <f t="shared" si="732"/>
        <v>6.25E-2</v>
      </c>
      <c r="KI64" s="5">
        <f t="shared" si="732"/>
        <v>6.25E-2</v>
      </c>
      <c r="KJ64" s="19">
        <f t="shared" ca="1" si="726"/>
        <v>0</v>
      </c>
      <c r="KK64" s="19">
        <f t="shared" ca="1" si="726"/>
        <v>0</v>
      </c>
      <c r="KL64" s="19">
        <f t="shared" ca="1" si="726"/>
        <v>0</v>
      </c>
      <c r="KM64" s="19">
        <f t="shared" ca="1" si="726"/>
        <v>0</v>
      </c>
      <c r="KN64" s="19">
        <f t="shared" ca="1" si="726"/>
        <v>1</v>
      </c>
      <c r="KO64" s="19">
        <f t="shared" ca="1" si="726"/>
        <v>0</v>
      </c>
      <c r="KP64" s="19">
        <f t="shared" ca="1" si="726"/>
        <v>1</v>
      </c>
      <c r="KQ64" s="9"/>
      <c r="KR64" s="5" t="b">
        <f t="shared" ca="1" si="733"/>
        <v>1</v>
      </c>
      <c r="KS64" s="5" t="b">
        <f t="shared" si="734"/>
        <v>0</v>
      </c>
      <c r="KT64" s="5" t="b">
        <f t="shared" si="734"/>
        <v>0</v>
      </c>
      <c r="KU64" s="5" t="b">
        <f t="shared" si="734"/>
        <v>1</v>
      </c>
      <c r="KV64" s="136">
        <f t="shared" si="735"/>
        <v>2</v>
      </c>
      <c r="KW64" s="136">
        <f t="shared" si="735"/>
        <v>2</v>
      </c>
      <c r="KX64" s="5" t="b">
        <f t="shared" si="736"/>
        <v>0</v>
      </c>
      <c r="KY64" s="5" t="b">
        <f t="shared" si="736"/>
        <v>1</v>
      </c>
      <c r="KZ64" s="5" t="b">
        <f t="shared" si="736"/>
        <v>1</v>
      </c>
      <c r="LA64" s="5" t="b">
        <f t="shared" si="736"/>
        <v>0</v>
      </c>
      <c r="LB64" s="5">
        <f t="shared" si="737"/>
        <v>1</v>
      </c>
      <c r="LC64" s="5">
        <f t="shared" si="737"/>
        <v>0</v>
      </c>
      <c r="LD64" s="5" t="b">
        <f t="shared" si="738"/>
        <v>0</v>
      </c>
      <c r="LE64" s="5" t="str" cm="1">
        <f t="array" aca="1" ref="LE64" ca="1">IF(OR(LF64:LM64&lt;&gt;"-"),TRUE,"-")</f>
        <v>-</v>
      </c>
      <c r="LF64" s="19" t="str">
        <f t="shared" ca="1" si="739"/>
        <v>-</v>
      </c>
      <c r="LG64" s="19" t="str">
        <f t="shared" ca="1" si="739"/>
        <v>-</v>
      </c>
      <c r="LH64" s="19" t="str">
        <f t="shared" ca="1" si="739"/>
        <v>-</v>
      </c>
      <c r="LI64" s="19" t="str">
        <f t="shared" ca="1" si="739"/>
        <v>-</v>
      </c>
      <c r="LJ64" s="19" t="str">
        <f t="shared" ca="1" si="739"/>
        <v>-</v>
      </c>
      <c r="LK64" s="19" t="str">
        <f t="shared" ca="1" si="739"/>
        <v>-</v>
      </c>
      <c r="LL64" s="19" t="str">
        <f t="shared" ca="1" si="739"/>
        <v>-</v>
      </c>
      <c r="LM64" s="19" t="str">
        <f t="shared" ca="1" si="739"/>
        <v>-</v>
      </c>
      <c r="LN64" s="466" t="str">
        <f t="shared" ca="1" si="739"/>
        <v>-</v>
      </c>
      <c r="LO64" s="5" t="b">
        <f t="array" aca="1" ref="LO64" ca="1">IF(OR(LP64:LV64&lt;&gt;"-"),TRUE,"-")</f>
        <v>1</v>
      </c>
      <c r="LP64" s="19">
        <f t="shared" ca="1" si="740"/>
        <v>0</v>
      </c>
      <c r="LQ64" s="19" t="str">
        <f t="shared" ca="1" si="740"/>
        <v>-</v>
      </c>
      <c r="LR64" s="19">
        <f t="shared" ca="1" si="740"/>
        <v>999999</v>
      </c>
      <c r="LS64" s="19">
        <f t="shared" ca="1" si="740"/>
        <v>999999</v>
      </c>
      <c r="LT64" s="19">
        <f t="shared" ca="1" si="740"/>
        <v>999999</v>
      </c>
      <c r="LU64" s="19">
        <f t="shared" ca="1" si="740"/>
        <v>999999</v>
      </c>
      <c r="LV64" s="19">
        <f t="shared" ca="1" si="740"/>
        <v>999999</v>
      </c>
      <c r="LW64" s="19" t="str">
        <f t="shared" ca="1" si="740"/>
        <v>-</v>
      </c>
      <c r="LX64" s="19" t="str">
        <f ca="1">OFFSET(LX$5,$B64,0)</f>
        <v>-</v>
      </c>
      <c r="LY64" s="19" t="str">
        <f ca="1">OFFSET(LY$5,$B64,0)</f>
        <v>-</v>
      </c>
      <c r="LZ64" s="19" t="b">
        <f t="shared" ca="1" si="741"/>
        <v>1</v>
      </c>
      <c r="MA64" s="19">
        <f t="shared" ca="1" si="741"/>
        <v>0</v>
      </c>
      <c r="MB64" s="5" t="str">
        <f t="shared" si="742"/>
        <v>-</v>
      </c>
      <c r="MC64" s="5" t="str">
        <f t="shared" si="742"/>
        <v>-</v>
      </c>
      <c r="MD64" s="5" t="str">
        <f t="shared" si="742"/>
        <v>-</v>
      </c>
      <c r="ME64" s="5" t="str">
        <f t="shared" si="742"/>
        <v>-</v>
      </c>
      <c r="MF64" s="19" t="str">
        <f t="shared" ca="1" si="743"/>
        <v>-</v>
      </c>
      <c r="MG64" s="19" t="str">
        <f t="shared" ca="1" si="743"/>
        <v>-</v>
      </c>
      <c r="MH64" s="19" t="str">
        <f t="shared" ca="1" si="743"/>
        <v>-</v>
      </c>
      <c r="MI64" s="19" t="str">
        <f t="shared" ca="1" si="743"/>
        <v>-</v>
      </c>
      <c r="MJ64" s="19">
        <f t="shared" ca="1" si="743"/>
        <v>0.5</v>
      </c>
      <c r="MK64" s="19">
        <f t="shared" ca="1" si="743"/>
        <v>0.5</v>
      </c>
      <c r="ML64" s="19" t="str">
        <f t="shared" ca="1" si="743"/>
        <v>-</v>
      </c>
      <c r="MM64" s="5">
        <f t="shared" si="744"/>
        <v>0</v>
      </c>
      <c r="MN64" s="5">
        <f t="shared" si="744"/>
        <v>500</v>
      </c>
      <c r="MO64" s="5">
        <f t="shared" si="744"/>
        <v>500</v>
      </c>
      <c r="MP64" s="5">
        <f t="shared" si="744"/>
        <v>575</v>
      </c>
      <c r="MQ64" s="5">
        <f t="shared" si="744"/>
        <v>240</v>
      </c>
      <c r="MR64" s="5">
        <f t="shared" si="744"/>
        <v>364</v>
      </c>
      <c r="MS64" s="5">
        <f t="shared" si="745"/>
        <v>0.5</v>
      </c>
      <c r="MT64" s="9"/>
      <c r="MU64" s="19">
        <f t="shared" ca="1" si="743"/>
        <v>70</v>
      </c>
      <c r="MV64" s="19">
        <f t="shared" ca="1" si="743"/>
        <v>50</v>
      </c>
      <c r="MW64" s="19">
        <f t="shared" ca="1" si="743"/>
        <v>75</v>
      </c>
      <c r="MX64" s="19">
        <f t="shared" ca="1" si="743"/>
        <v>50</v>
      </c>
      <c r="MY64" s="5">
        <f t="shared" si="746"/>
        <v>1</v>
      </c>
      <c r="MZ64" s="5">
        <f t="shared" si="747"/>
        <v>1</v>
      </c>
      <c r="NA64" s="5">
        <f t="shared" si="748"/>
        <v>1</v>
      </c>
      <c r="NB64" s="9"/>
      <c r="NC64" s="19" t="b">
        <f t="shared" ca="1" si="749"/>
        <v>0</v>
      </c>
      <c r="ND64" s="19" t="b">
        <f t="shared" ca="1" si="749"/>
        <v>0</v>
      </c>
      <c r="NE64" s="19">
        <f t="shared" ca="1" si="749"/>
        <v>2</v>
      </c>
      <c r="NF64" s="19">
        <f t="shared" ca="1" si="749"/>
        <v>1</v>
      </c>
      <c r="NG64" s="19">
        <f t="shared" ca="1" si="749"/>
        <v>2</v>
      </c>
      <c r="NH64" s="19">
        <f t="shared" ca="1" si="749"/>
        <v>0</v>
      </c>
      <c r="NI64" s="19" t="str">
        <f t="shared" ca="1" si="749"/>
        <v>-</v>
      </c>
      <c r="NJ64" s="466" t="b">
        <v>1</v>
      </c>
      <c r="NK64" s="312">
        <v>11.8</v>
      </c>
      <c r="NL64" s="466" t="b">
        <v>1</v>
      </c>
      <c r="NM64" s="466">
        <f t="shared" ref="NM64:NM67" si="758">$NM$62*0.23</f>
        <v>230</v>
      </c>
      <c r="NN64" s="19" t="str">
        <f t="shared" ca="1" si="749"/>
        <v>-</v>
      </c>
      <c r="NO64" s="19">
        <f t="shared" ca="1" si="743"/>
        <v>1</v>
      </c>
      <c r="NP64" s="19">
        <f t="shared" ca="1" si="743"/>
        <v>1</v>
      </c>
      <c r="NQ64" s="19">
        <f t="shared" ca="1" si="743"/>
        <v>1</v>
      </c>
      <c r="NR64" s="19">
        <f t="shared" ca="1" si="743"/>
        <v>1</v>
      </c>
      <c r="NS64" s="19">
        <f t="shared" ca="1" si="743"/>
        <v>1</v>
      </c>
      <c r="NT64" s="19">
        <f t="shared" ca="1" si="743"/>
        <v>1</v>
      </c>
      <c r="NU64" s="19">
        <f t="shared" ca="1" si="743"/>
        <v>1</v>
      </c>
      <c r="NV64" s="19">
        <f t="shared" ca="1" si="743"/>
        <v>1</v>
      </c>
      <c r="NW64" s="19">
        <f t="shared" ca="1" si="743"/>
        <v>1</v>
      </c>
      <c r="NX64" s="9"/>
      <c r="NY64" s="539" t="str">
        <f t="shared" si="750"/>
        <v>-</v>
      </c>
      <c r="NZ64" s="539" t="str">
        <f t="shared" si="750"/>
        <v>-</v>
      </c>
      <c r="OA64" s="539" t="str">
        <f t="shared" si="750"/>
        <v>-</v>
      </c>
      <c r="OB64" s="539" t="str">
        <f t="shared" si="750"/>
        <v>-</v>
      </c>
      <c r="OC64" s="539" t="str">
        <f t="shared" si="750"/>
        <v>-</v>
      </c>
      <c r="OD64" s="539" t="str">
        <f t="shared" si="750"/>
        <v>-</v>
      </c>
      <c r="OE64" s="539" t="str">
        <f t="shared" ca="1" si="750"/>
        <v>-</v>
      </c>
      <c r="OF64" s="539" t="str">
        <f t="shared" ca="1" si="750"/>
        <v>-</v>
      </c>
      <c r="OG64" s="539" t="str">
        <f t="shared" ca="1" si="750"/>
        <v>-</v>
      </c>
      <c r="OH64" s="539" t="str">
        <f t="shared" ca="1" si="750"/>
        <v>-</v>
      </c>
      <c r="OI64" s="539" t="str">
        <f t="shared" ca="1" si="750"/>
        <v>-</v>
      </c>
      <c r="OJ64" s="539" t="str">
        <f t="shared" ca="1" si="750"/>
        <v>-</v>
      </c>
      <c r="OK64" s="539" t="str">
        <f t="shared" ca="1" si="750"/>
        <v>-</v>
      </c>
      <c r="OL64" s="539" t="str">
        <f t="shared" ca="1" si="750"/>
        <v>-</v>
      </c>
      <c r="OM64" s="539" t="str">
        <f t="shared" ca="1" si="750"/>
        <v>-</v>
      </c>
      <c r="ON64" s="539" t="str">
        <f t="shared" ca="1" si="750"/>
        <v>-</v>
      </c>
      <c r="OO64" s="539" t="str">
        <f t="shared" ca="1" si="750"/>
        <v>-</v>
      </c>
      <c r="OP64" s="539" t="str">
        <f t="shared" ca="1" si="750"/>
        <v>-</v>
      </c>
      <c r="OQ64" s="539" t="str">
        <f t="shared" ca="1" si="750"/>
        <v>-</v>
      </c>
      <c r="OR64" s="539" t="str">
        <f t="shared" ca="1" si="750"/>
        <v>-</v>
      </c>
      <c r="OS64" s="539" t="str">
        <f t="shared" ca="1" si="750"/>
        <v>-</v>
      </c>
      <c r="OT64" s="539" t="str">
        <f t="shared" ca="1" si="750"/>
        <v>-</v>
      </c>
      <c r="OU64" s="539" t="str">
        <f t="shared" ca="1" si="750"/>
        <v>-</v>
      </c>
      <c r="OV64" s="539" t="str">
        <f t="shared" ca="1" si="750"/>
        <v>-</v>
      </c>
      <c r="OW64" s="539" t="str">
        <f t="shared" ca="1" si="750"/>
        <v>-</v>
      </c>
      <c r="OX64" s="539" t="str">
        <f t="shared" ca="1" si="750"/>
        <v>-</v>
      </c>
      <c r="OY64" s="539" t="str">
        <f t="shared" ca="1" si="750"/>
        <v>-</v>
      </c>
      <c r="OZ64" s="539" t="str">
        <f t="shared" ca="1" si="750"/>
        <v>-</v>
      </c>
      <c r="PA64" s="539" t="str">
        <f t="shared" ca="1" si="750"/>
        <v>-</v>
      </c>
      <c r="PB64" s="539" t="str">
        <f t="shared" ca="1" si="750"/>
        <v>-</v>
      </c>
      <c r="PC64" s="539" t="str">
        <f t="shared" ca="1" si="750"/>
        <v>-</v>
      </c>
      <c r="PD64" s="539" t="str">
        <f t="shared" ca="1" si="750"/>
        <v>-</v>
      </c>
      <c r="PE64" s="539" t="str">
        <f t="shared" ca="1" si="750"/>
        <v>-</v>
      </c>
      <c r="PF64" s="539" t="str">
        <f t="shared" ca="1" si="750"/>
        <v>-</v>
      </c>
      <c r="PG64" s="539" t="str">
        <f t="shared" ca="1" si="750"/>
        <v>-</v>
      </c>
      <c r="PH64" s="539" t="str">
        <f t="shared" ca="1" si="750"/>
        <v>-</v>
      </c>
      <c r="PI64" s="549" t="str">
        <f t="shared" si="751"/>
        <v>-</v>
      </c>
      <c r="PJ64" s="549" t="str">
        <f t="shared" si="751"/>
        <v>-</v>
      </c>
      <c r="PK64" s="549" t="str">
        <f t="shared" si="751"/>
        <v>-</v>
      </c>
      <c r="PL64" s="549" t="str">
        <f t="shared" si="751"/>
        <v>-</v>
      </c>
      <c r="PM64" s="549" t="str">
        <f t="shared" si="751"/>
        <v>-</v>
      </c>
      <c r="PN64" s="549" t="str">
        <f t="shared" si="751"/>
        <v>-</v>
      </c>
      <c r="PO64" s="549" t="str">
        <f t="shared" si="751"/>
        <v>-</v>
      </c>
      <c r="PP64" s="549" t="str">
        <f t="shared" si="751"/>
        <v>-</v>
      </c>
      <c r="PQ64" s="549" t="str">
        <f t="shared" si="751"/>
        <v>-</v>
      </c>
      <c r="PR64" s="549" t="str">
        <f t="shared" si="751"/>
        <v>-</v>
      </c>
      <c r="PS64" s="549" t="str">
        <f t="shared" si="751"/>
        <v>-</v>
      </c>
      <c r="PT64" s="549" t="str">
        <f t="shared" si="751"/>
        <v>-</v>
      </c>
      <c r="PU64" s="549" t="str">
        <f t="shared" si="751"/>
        <v>-</v>
      </c>
      <c r="PV64" s="549" t="str">
        <f t="shared" si="751"/>
        <v>-</v>
      </c>
      <c r="PW64" s="549" t="str">
        <f t="shared" si="751"/>
        <v>-</v>
      </c>
      <c r="PX64" s="549" t="str">
        <f t="shared" si="751"/>
        <v>-</v>
      </c>
      <c r="PY64" s="549" t="str">
        <f t="shared" si="751"/>
        <v>-</v>
      </c>
      <c r="PZ64" s="549" t="str">
        <f t="shared" si="751"/>
        <v>-</v>
      </c>
      <c r="QA64" s="549" t="str">
        <f t="shared" si="751"/>
        <v>-</v>
      </c>
      <c r="QB64" s="549" t="str">
        <f t="shared" si="751"/>
        <v>-</v>
      </c>
      <c r="QC64" s="549" t="str">
        <f t="shared" si="751"/>
        <v>-</v>
      </c>
      <c r="QD64" s="549" t="str">
        <f t="shared" si="751"/>
        <v>-</v>
      </c>
      <c r="QE64" s="549" t="str">
        <f t="shared" si="751"/>
        <v>-</v>
      </c>
      <c r="QF64" s="549" t="str">
        <f t="shared" si="751"/>
        <v>-</v>
      </c>
      <c r="QG64" s="549" t="str">
        <f t="shared" si="751"/>
        <v>-</v>
      </c>
      <c r="QH64" s="549" t="str">
        <f t="shared" si="751"/>
        <v>-</v>
      </c>
      <c r="QI64" s="539" t="str">
        <f t="shared" si="752"/>
        <v>-</v>
      </c>
      <c r="QJ64" s="539" t="str">
        <f t="shared" si="752"/>
        <v>-</v>
      </c>
      <c r="QK64" s="539" t="str">
        <f t="shared" si="752"/>
        <v>-</v>
      </c>
      <c r="QL64" s="539" t="str">
        <f t="shared" si="752"/>
        <v>-</v>
      </c>
      <c r="QM64" s="539" t="str">
        <f t="shared" si="752"/>
        <v>-</v>
      </c>
      <c r="QN64" s="539" t="str">
        <f t="shared" si="752"/>
        <v>-</v>
      </c>
      <c r="QO64" s="539" t="str">
        <f t="shared" ca="1" si="752"/>
        <v>-</v>
      </c>
      <c r="QP64" s="539" t="str">
        <f t="shared" ca="1" si="752"/>
        <v>-</v>
      </c>
      <c r="QQ64" s="539" t="str">
        <f t="shared" ca="1" si="752"/>
        <v>-</v>
      </c>
      <c r="QR64" s="539" t="str">
        <f t="shared" ca="1" si="752"/>
        <v>-</v>
      </c>
      <c r="QS64" s="539" t="str">
        <f t="shared" ca="1" si="752"/>
        <v>-</v>
      </c>
      <c r="QT64" s="539" t="str">
        <f t="shared" ca="1" si="752"/>
        <v>-</v>
      </c>
      <c r="QU64" s="539" t="str">
        <f t="shared" ca="1" si="752"/>
        <v>-</v>
      </c>
      <c r="QV64" s="539" t="str">
        <f t="shared" ca="1" si="752"/>
        <v>-</v>
      </c>
      <c r="QW64" s="539" t="str">
        <f t="shared" ca="1" si="752"/>
        <v>-</v>
      </c>
      <c r="QX64" s="539" t="str">
        <f t="shared" ca="1" si="752"/>
        <v>-</v>
      </c>
      <c r="QY64" s="539" t="str">
        <f t="shared" ca="1" si="752"/>
        <v>-</v>
      </c>
      <c r="QZ64" s="539" t="str">
        <f t="shared" ca="1" si="752"/>
        <v>-</v>
      </c>
      <c r="RA64" s="539" t="str">
        <f t="shared" ca="1" si="752"/>
        <v>-</v>
      </c>
      <c r="RB64" s="539" t="str">
        <f t="shared" ca="1" si="752"/>
        <v>-</v>
      </c>
      <c r="RC64" s="539" t="str">
        <f t="shared" ca="1" si="752"/>
        <v>-</v>
      </c>
      <c r="RD64" s="539" t="str">
        <f t="shared" ca="1" si="752"/>
        <v>-</v>
      </c>
      <c r="RE64" s="539" t="str">
        <f t="shared" ca="1" si="752"/>
        <v>-</v>
      </c>
      <c r="RF64" s="539" t="str">
        <f t="shared" ca="1" si="752"/>
        <v>-</v>
      </c>
      <c r="RG64" s="539" t="str">
        <f t="shared" ca="1" si="752"/>
        <v>-</v>
      </c>
      <c r="RH64" s="539" t="str">
        <f t="shared" ca="1" si="752"/>
        <v>-</v>
      </c>
      <c r="RI64" s="539" t="str">
        <f t="shared" ca="1" si="752"/>
        <v>-</v>
      </c>
      <c r="RJ64" s="539" t="str">
        <f t="shared" ca="1" si="752"/>
        <v>-</v>
      </c>
      <c r="RK64" s="539" t="str">
        <f t="shared" ca="1" si="752"/>
        <v>-</v>
      </c>
      <c r="RL64" s="539" t="str">
        <f t="shared" ca="1" si="752"/>
        <v>-</v>
      </c>
      <c r="RM64" s="539" t="str">
        <f t="shared" ca="1" si="752"/>
        <v>-</v>
      </c>
      <c r="RN64" s="539" t="str">
        <f t="shared" ca="1" si="752"/>
        <v>-</v>
      </c>
      <c r="RO64" s="539" t="str">
        <f t="shared" ca="1" si="752"/>
        <v>-</v>
      </c>
      <c r="RP64" s="539" t="str">
        <f t="shared" ca="1" si="752"/>
        <v>-</v>
      </c>
      <c r="RQ64" s="539" t="str">
        <f t="shared" ca="1" si="752"/>
        <v>-</v>
      </c>
      <c r="RR64" s="539" t="str">
        <f t="shared" ca="1" si="752"/>
        <v>-</v>
      </c>
      <c r="RS64" s="549" t="str">
        <f t="shared" si="753"/>
        <v>-</v>
      </c>
      <c r="RT64" s="549" t="str">
        <f t="shared" si="753"/>
        <v>-</v>
      </c>
      <c r="RU64" s="549" t="str">
        <f t="shared" si="753"/>
        <v>-</v>
      </c>
      <c r="RV64" s="549" t="str">
        <f t="shared" si="753"/>
        <v>-</v>
      </c>
      <c r="RW64" s="549" t="str">
        <f t="shared" si="753"/>
        <v>-</v>
      </c>
      <c r="RX64" s="549" t="str">
        <f t="shared" si="753"/>
        <v>-</v>
      </c>
      <c r="RY64" s="549" t="str">
        <f t="shared" si="753"/>
        <v>-</v>
      </c>
      <c r="RZ64" s="549" t="str">
        <f t="shared" si="753"/>
        <v>-</v>
      </c>
      <c r="SA64" s="549" t="str">
        <f t="shared" si="753"/>
        <v>-</v>
      </c>
      <c r="SB64" s="549" t="str">
        <f t="shared" si="753"/>
        <v>-</v>
      </c>
      <c r="SC64" s="549" t="str">
        <f t="shared" si="753"/>
        <v>-</v>
      </c>
      <c r="SD64" s="549" t="str">
        <f t="shared" si="753"/>
        <v>-</v>
      </c>
      <c r="SE64" s="549" t="str">
        <f t="shared" si="753"/>
        <v>-</v>
      </c>
      <c r="SF64" s="549" t="str">
        <f t="shared" si="753"/>
        <v>-</v>
      </c>
      <c r="SG64" s="549" t="str">
        <f t="shared" si="753"/>
        <v>-</v>
      </c>
      <c r="SH64" s="549" t="str">
        <f t="shared" si="753"/>
        <v>-</v>
      </c>
      <c r="SI64" s="549" t="str">
        <f t="shared" si="753"/>
        <v>-</v>
      </c>
      <c r="SJ64" s="549" t="str">
        <f t="shared" si="753"/>
        <v>-</v>
      </c>
      <c r="SK64" s="549" t="str">
        <f t="shared" si="753"/>
        <v>-</v>
      </c>
      <c r="SL64" s="549" t="str">
        <f t="shared" si="753"/>
        <v>-</v>
      </c>
      <c r="SM64" s="549" t="str">
        <f t="shared" si="753"/>
        <v>-</v>
      </c>
      <c r="SN64" s="549" t="str">
        <f t="shared" si="753"/>
        <v>-</v>
      </c>
      <c r="SO64" s="549" t="str">
        <f t="shared" si="753"/>
        <v>-</v>
      </c>
      <c r="SP64" s="549" t="str">
        <f t="shared" si="753"/>
        <v>-</v>
      </c>
      <c r="SQ64" s="549" t="str">
        <f t="shared" si="753"/>
        <v>-</v>
      </c>
      <c r="SR64" s="549" t="str">
        <f t="shared" si="753"/>
        <v>-</v>
      </c>
      <c r="SS64" s="539" t="b">
        <f t="shared" si="754"/>
        <v>1</v>
      </c>
      <c r="ST64" s="539" t="b">
        <f t="shared" si="754"/>
        <v>1</v>
      </c>
      <c r="SU64" s="539" t="b">
        <f t="shared" si="754"/>
        <v>1</v>
      </c>
      <c r="SV64" s="539" t="b">
        <f t="shared" si="754"/>
        <v>1</v>
      </c>
      <c r="SW64" s="539" t="b">
        <f t="shared" si="754"/>
        <v>1</v>
      </c>
      <c r="SX64" s="539" t="b">
        <f t="shared" si="754"/>
        <v>1</v>
      </c>
      <c r="SY64" s="539" t="str">
        <f t="shared" ca="1" si="754"/>
        <v>-</v>
      </c>
      <c r="SZ64" s="539" t="str">
        <f t="shared" ca="1" si="754"/>
        <v>-</v>
      </c>
      <c r="TA64" s="539" t="str">
        <f t="shared" ca="1" si="754"/>
        <v>-</v>
      </c>
      <c r="TB64" s="539" t="str">
        <f t="shared" ca="1" si="754"/>
        <v>-</v>
      </c>
      <c r="TC64" s="539" t="str">
        <f t="shared" ca="1" si="754"/>
        <v>-</v>
      </c>
      <c r="TD64" s="539" t="str">
        <f t="shared" ca="1" si="754"/>
        <v>-</v>
      </c>
      <c r="TE64" s="539" t="str">
        <f t="shared" ca="1" si="754"/>
        <v>-</v>
      </c>
      <c r="TF64" s="539" t="str">
        <f t="shared" ca="1" si="754"/>
        <v>-</v>
      </c>
      <c r="TG64" s="539" t="str">
        <f t="shared" ca="1" si="754"/>
        <v>-</v>
      </c>
      <c r="TH64" s="539" t="str">
        <f t="shared" ca="1" si="754"/>
        <v>-</v>
      </c>
      <c r="TI64" s="539" t="str">
        <f t="shared" ca="1" si="754"/>
        <v>-</v>
      </c>
      <c r="TJ64" s="539" t="str">
        <f t="shared" ca="1" si="754"/>
        <v>-</v>
      </c>
      <c r="TK64" s="539" t="str">
        <f t="shared" ca="1" si="754"/>
        <v>-</v>
      </c>
      <c r="TL64" s="539" t="str">
        <f t="shared" ca="1" si="754"/>
        <v>-</v>
      </c>
      <c r="TM64" s="539" t="str">
        <f t="shared" ca="1" si="754"/>
        <v>-</v>
      </c>
      <c r="TN64" s="539" t="str">
        <f t="shared" ca="1" si="754"/>
        <v>-</v>
      </c>
      <c r="TO64" s="539" t="str">
        <f t="shared" ca="1" si="754"/>
        <v>-</v>
      </c>
      <c r="TP64" s="539" t="str">
        <f t="shared" ca="1" si="754"/>
        <v>-</v>
      </c>
      <c r="TQ64" s="539" t="str">
        <f t="shared" ca="1" si="754"/>
        <v>-</v>
      </c>
      <c r="TR64" s="539" t="str">
        <f t="shared" ca="1" si="754"/>
        <v>-</v>
      </c>
      <c r="TS64" s="539" t="str">
        <f t="shared" ca="1" si="754"/>
        <v>-</v>
      </c>
      <c r="TT64" s="539" t="str">
        <f t="shared" ca="1" si="754"/>
        <v>-</v>
      </c>
      <c r="TU64" s="539" t="str">
        <f t="shared" ca="1" si="754"/>
        <v>-</v>
      </c>
      <c r="TV64" s="539" t="str">
        <f t="shared" ca="1" si="754"/>
        <v>-</v>
      </c>
      <c r="TW64" s="539" t="str">
        <f t="shared" ca="1" si="754"/>
        <v>-</v>
      </c>
      <c r="TX64" s="539" t="str">
        <f t="shared" ca="1" si="754"/>
        <v>-</v>
      </c>
      <c r="TY64" s="539" t="str">
        <f t="shared" ca="1" si="754"/>
        <v>-</v>
      </c>
      <c r="TZ64" s="539" t="str">
        <f t="shared" ca="1" si="754"/>
        <v>-</v>
      </c>
      <c r="UA64" s="539" t="str">
        <f t="shared" ca="1" si="754"/>
        <v>-</v>
      </c>
      <c r="UB64" s="539" t="str">
        <f t="shared" ca="1" si="754"/>
        <v>-</v>
      </c>
      <c r="UC64" s="549" t="b">
        <f t="shared" si="755"/>
        <v>1</v>
      </c>
      <c r="UD64" s="549" t="b">
        <f t="shared" si="755"/>
        <v>1</v>
      </c>
      <c r="UE64" s="549" t="b">
        <f t="shared" si="755"/>
        <v>1</v>
      </c>
      <c r="UF64" s="549" t="b">
        <f t="shared" si="755"/>
        <v>1</v>
      </c>
      <c r="UG64" s="549" t="b">
        <f t="shared" si="755"/>
        <v>1</v>
      </c>
      <c r="UH64" s="549" t="b">
        <f t="shared" si="755"/>
        <v>1</v>
      </c>
      <c r="UI64" s="549" t="b">
        <f t="shared" si="755"/>
        <v>1</v>
      </c>
      <c r="UJ64" s="549" t="b">
        <f t="shared" si="755"/>
        <v>1</v>
      </c>
      <c r="UK64" s="549" t="b">
        <f t="shared" si="755"/>
        <v>1</v>
      </c>
      <c r="UL64" s="549" t="b">
        <f t="shared" si="755"/>
        <v>1</v>
      </c>
      <c r="UM64" s="549" t="b">
        <f t="shared" si="755"/>
        <v>1</v>
      </c>
      <c r="UN64" s="549" t="b">
        <f t="shared" si="755"/>
        <v>1</v>
      </c>
      <c r="UO64" s="549" t="b">
        <f t="shared" si="755"/>
        <v>1</v>
      </c>
      <c r="UP64" s="549" t="b">
        <f t="shared" si="755"/>
        <v>1</v>
      </c>
      <c r="UQ64" s="549" t="b">
        <f t="shared" si="755"/>
        <v>1</v>
      </c>
      <c r="UR64" s="549" t="b">
        <f t="shared" si="755"/>
        <v>1</v>
      </c>
      <c r="US64" s="549" t="b">
        <f t="shared" si="755"/>
        <v>1</v>
      </c>
      <c r="UT64" s="549" t="b">
        <f t="shared" si="755"/>
        <v>1</v>
      </c>
      <c r="UU64" s="549" t="b">
        <f t="shared" si="755"/>
        <v>1</v>
      </c>
      <c r="UV64" s="549" t="b">
        <f t="shared" si="755"/>
        <v>1</v>
      </c>
      <c r="UW64" s="549" t="b">
        <f t="shared" si="755"/>
        <v>1</v>
      </c>
      <c r="UX64" s="549" t="b">
        <f t="shared" si="755"/>
        <v>1</v>
      </c>
      <c r="UY64" s="549" t="b">
        <f t="shared" si="755"/>
        <v>1</v>
      </c>
      <c r="UZ64" s="549" t="b">
        <f t="shared" si="755"/>
        <v>1</v>
      </c>
      <c r="VA64" s="549" t="b">
        <f t="shared" si="755"/>
        <v>1</v>
      </c>
      <c r="VB64" s="549" t="b">
        <f t="shared" si="755"/>
        <v>1</v>
      </c>
      <c r="VC64" s="19">
        <f t="shared" ca="1" si="756"/>
        <v>0</v>
      </c>
      <c r="VD64" s="23">
        <v>0</v>
      </c>
    </row>
    <row r="65" spans="1:576" outlineLevel="1">
      <c r="A65" s="21">
        <f t="shared" si="93"/>
        <v>60</v>
      </c>
      <c r="B65" s="21">
        <f t="shared" ref="B65:B98" si="759">$A$23</f>
        <v>18</v>
      </c>
      <c r="C65">
        <v>108</v>
      </c>
      <c r="D65" s="19" t="str">
        <f t="shared" ca="1" si="668"/>
        <v>SNSW</v>
      </c>
      <c r="E65" t="b">
        <v>1</v>
      </c>
      <c r="F65" t="b">
        <v>0</v>
      </c>
      <c r="G65" t="b">
        <f t="shared" si="669"/>
        <v>1</v>
      </c>
      <c r="H65" s="215">
        <f ca="1">OFFSET(H65,-1,0)+1</f>
        <v>2</v>
      </c>
      <c r="I65" s="26">
        <v>2</v>
      </c>
      <c r="J65" s="26">
        <v>1</v>
      </c>
      <c r="K65" s="26" t="str">
        <f>""</f>
        <v/>
      </c>
      <c r="L65" s="26">
        <v>0</v>
      </c>
      <c r="M65" s="26">
        <f t="shared" si="670"/>
        <v>2</v>
      </c>
      <c r="N65" s="26">
        <v>2</v>
      </c>
      <c r="O65" s="26">
        <v>3</v>
      </c>
      <c r="P65" s="26">
        <v>2</v>
      </c>
      <c r="Q65" s="26">
        <v>0</v>
      </c>
      <c r="R65" s="26">
        <v>0</v>
      </c>
      <c r="S65" s="26">
        <v>0</v>
      </c>
      <c r="T65" s="26">
        <v>0</v>
      </c>
      <c r="U65" s="26">
        <v>1</v>
      </c>
      <c r="V65" s="116">
        <v>1</v>
      </c>
      <c r="W65" s="116">
        <v>1</v>
      </c>
      <c r="X65" s="116">
        <v>1</v>
      </c>
      <c r="Y65" s="211"/>
      <c r="Z65" s="211"/>
      <c r="AA65" s="211"/>
      <c r="AB65" s="211"/>
      <c r="AC65" s="26">
        <v>1</v>
      </c>
      <c r="AD65" s="211"/>
      <c r="AE65" s="211"/>
      <c r="AF65" s="211"/>
      <c r="AG65" s="211"/>
      <c r="AH65" s="211"/>
      <c r="AI65" s="211"/>
      <c r="AJ65" s="211"/>
      <c r="AK65" s="211"/>
      <c r="AL65" s="136">
        <f t="shared" si="671"/>
        <v>2</v>
      </c>
      <c r="AM65" s="136">
        <f>INDEX(CHOOSE($O65,DataAutumn!i.AdultDrys,DataWinter!i.AdultDrys,DataSpring!i.AdultDrys),1,$N65)</f>
        <v>3</v>
      </c>
      <c r="AN65" s="5">
        <f t="shared" si="672"/>
        <v>2</v>
      </c>
      <c r="AO65" s="5">
        <f t="shared" si="672"/>
        <v>0</v>
      </c>
      <c r="AP65" s="5">
        <f t="shared" si="673"/>
        <v>1</v>
      </c>
      <c r="AQ65" s="211"/>
      <c r="AR65" s="211"/>
      <c r="AS65" s="356" t="str">
        <f t="shared" ca="1" si="674"/>
        <v>optimum_carry 00002 SNSW MWM    EWEDSE14.75 pasture230 Day204 Scan2-0000 RR000p GP100p WP100p MP100p T_TRUE (F33N11)</v>
      </c>
      <c r="AT65" s="9" t="str">
        <f ca="1">IF(COUNTIF(AS$5:AS65,AS65)=1,"-","Dup")</f>
        <v>-</v>
      </c>
      <c r="AU65" s="9"/>
      <c r="AV65" s="19" t="str">
        <f t="shared" ca="1" si="675"/>
        <v>-</v>
      </c>
      <c r="AW65" s="19" t="str">
        <f t="shared" ca="1" si="675"/>
        <v>-</v>
      </c>
      <c r="AX65" s="19" t="str">
        <f t="shared" ca="1" si="675"/>
        <v>-</v>
      </c>
      <c r="AY65" s="19" t="str">
        <f t="shared" ca="1" si="675"/>
        <v>-</v>
      </c>
      <c r="AZ65" s="19" t="str">
        <f t="shared" ca="1" si="675"/>
        <v>-</v>
      </c>
      <c r="BA65" s="19" t="str">
        <f t="shared" ca="1" si="675"/>
        <v>-</v>
      </c>
      <c r="BB65" s="19" t="str">
        <f t="shared" ca="1" si="675"/>
        <v>-</v>
      </c>
      <c r="BC65" s="19" t="str">
        <f t="shared" ca="1" si="675"/>
        <v>-</v>
      </c>
      <c r="BD65" s="9"/>
      <c r="BE65" s="5" t="b">
        <f t="shared" si="676"/>
        <v>0</v>
      </c>
      <c r="BF65" s="5" t="str">
        <f t="shared" si="676"/>
        <v>-</v>
      </c>
      <c r="BG65" s="5" t="b">
        <f t="shared" si="676"/>
        <v>0</v>
      </c>
      <c r="BH65" s="5" t="b">
        <f t="shared" si="676"/>
        <v>1</v>
      </c>
      <c r="BI65" s="5" t="b">
        <f t="shared" si="676"/>
        <v>1</v>
      </c>
      <c r="BJ65" s="136">
        <f t="shared" si="676"/>
        <v>0</v>
      </c>
      <c r="BK65" s="19" t="b">
        <f t="shared" ca="1" si="677"/>
        <v>0</v>
      </c>
      <c r="BL65" s="9"/>
      <c r="BM65" s="5" t="str">
        <f t="shared" ca="1" si="678"/>
        <v>-</v>
      </c>
      <c r="BN65" s="19" t="str">
        <f t="shared" ca="1" si="679"/>
        <v>-</v>
      </c>
      <c r="BO65" s="19" t="str">
        <f t="shared" ca="1" si="679"/>
        <v>-</v>
      </c>
      <c r="BP65" s="19" t="str">
        <f t="shared" ca="1" si="679"/>
        <v>-</v>
      </c>
      <c r="BQ65" s="5" t="str">
        <f t="shared" ca="1" si="680"/>
        <v>-</v>
      </c>
      <c r="BR65" s="19" t="str">
        <f t="shared" ca="1" si="681"/>
        <v>-</v>
      </c>
      <c r="BS65" s="5" t="str">
        <f t="shared" ca="1" si="682"/>
        <v>-</v>
      </c>
      <c r="BT65" s="19" t="str">
        <f t="shared" ca="1" si="683"/>
        <v>-</v>
      </c>
      <c r="BU65" s="19" t="str">
        <f t="shared" ca="1" si="683"/>
        <v>-</v>
      </c>
      <c r="BV65" s="19" t="str">
        <f t="shared" ca="1" si="683"/>
        <v>-</v>
      </c>
      <c r="BW65" s="5" t="str">
        <f t="shared" ca="1" si="684"/>
        <v>-</v>
      </c>
      <c r="BX65" s="9"/>
      <c r="BY65" s="5" t="b">
        <f t="shared" si="685"/>
        <v>0</v>
      </c>
      <c r="BZ65" s="5" t="str">
        <f t="shared" ca="1" si="686"/>
        <v>-</v>
      </c>
      <c r="CA65" s="5" t="str">
        <f t="shared" ca="1" si="687"/>
        <v>-</v>
      </c>
      <c r="CB65" s="5" t="str">
        <f t="shared" ca="1" si="687"/>
        <v>-</v>
      </c>
      <c r="CC65" s="5" t="str">
        <f t="shared" ca="1" si="687"/>
        <v>-</v>
      </c>
      <c r="CD65" s="5" t="str">
        <f t="shared" ca="1" si="687"/>
        <v>-</v>
      </c>
      <c r="CE65" s="5" t="str">
        <f t="shared" ca="1" si="687"/>
        <v>-</v>
      </c>
      <c r="CF65" s="5" t="str">
        <f t="shared" ca="1" si="687"/>
        <v>-</v>
      </c>
      <c r="CG65" s="5" t="str">
        <f t="shared" ca="1" si="687"/>
        <v>-</v>
      </c>
      <c r="CH65" s="5" t="str">
        <f t="shared" ca="1" si="687"/>
        <v>-</v>
      </c>
      <c r="CI65" s="9"/>
      <c r="CJ65" s="12" t="b">
        <v>1</v>
      </c>
      <c r="CK65" s="12" t="b">
        <v>1</v>
      </c>
      <c r="CL65" s="12" t="b">
        <v>1</v>
      </c>
      <c r="CM65" s="12">
        <v>22312000005</v>
      </c>
      <c r="CN65" s="12" t="b">
        <v>0</v>
      </c>
      <c r="CO65" s="19" t="str">
        <f t="shared" ca="1" si="688"/>
        <v>-</v>
      </c>
      <c r="CP65" s="19" t="str">
        <f t="shared" ca="1" si="688"/>
        <v>-</v>
      </c>
      <c r="CQ65" s="19" t="str">
        <f t="shared" ca="1" si="688"/>
        <v>-</v>
      </c>
      <c r="CR65" s="433">
        <f t="shared" si="689"/>
        <v>652</v>
      </c>
      <c r="CS65" s="433">
        <f t="shared" si="689"/>
        <v>686</v>
      </c>
      <c r="CT65" s="433">
        <f t="shared" si="689"/>
        <v>721</v>
      </c>
      <c r="CU65" s="144">
        <f t="shared" si="690"/>
        <v>378</v>
      </c>
      <c r="CV65" s="144">
        <f t="shared" si="690"/>
        <v>413</v>
      </c>
      <c r="CW65" s="144">
        <f t="shared" si="690"/>
        <v>448</v>
      </c>
      <c r="CX65" s="19" t="str">
        <f t="shared" ref="CX65:DN66" ca="1" si="760">OFFSET(CX$5,$B65,0)</f>
        <v>-</v>
      </c>
      <c r="CY65" s="19" t="str">
        <f t="shared" ca="1" si="760"/>
        <v>-</v>
      </c>
      <c r="CZ65" s="19" t="str">
        <f t="shared" ca="1" si="760"/>
        <v>-</v>
      </c>
      <c r="DA65" s="19" t="str">
        <f t="shared" ca="1" si="760"/>
        <v>-</v>
      </c>
      <c r="DB65" s="19" t="str">
        <f t="shared" ca="1" si="760"/>
        <v>-</v>
      </c>
      <c r="DC65" s="19" t="str">
        <f t="shared" ca="1" si="760"/>
        <v>-</v>
      </c>
      <c r="DD65" s="19">
        <f t="shared" ca="1" si="760"/>
        <v>1</v>
      </c>
      <c r="DE65" s="19">
        <f t="shared" ca="1" si="760"/>
        <v>1</v>
      </c>
      <c r="DF65" s="19">
        <f t="shared" ca="1" si="760"/>
        <v>0</v>
      </c>
      <c r="DG65" s="19" t="str">
        <f t="shared" ca="1" si="760"/>
        <v>-</v>
      </c>
      <c r="DH65" s="19" t="str">
        <f t="shared" ca="1" si="760"/>
        <v>-</v>
      </c>
      <c r="DI65" s="19" t="str">
        <f t="shared" ca="1" si="760"/>
        <v>-</v>
      </c>
      <c r="DJ65" s="19" t="str">
        <f t="shared" ca="1" si="760"/>
        <v>-</v>
      </c>
      <c r="DK65" s="19" t="str">
        <f t="shared" ca="1" si="760"/>
        <v>-</v>
      </c>
      <c r="DL65" s="19">
        <f t="shared" ca="1" si="760"/>
        <v>0</v>
      </c>
      <c r="DM65" s="19" t="str">
        <f t="shared" ca="1" si="760"/>
        <v>-</v>
      </c>
      <c r="DN65" s="19" t="str">
        <f t="shared" ca="1" si="760"/>
        <v>-</v>
      </c>
      <c r="DO65" s="19" t="str">
        <f t="shared" ca="1" si="688"/>
        <v>-</v>
      </c>
      <c r="DP65" s="19">
        <f t="shared" ca="1" si="688"/>
        <v>0</v>
      </c>
      <c r="DQ65" s="19">
        <f t="shared" ca="1" si="688"/>
        <v>0</v>
      </c>
      <c r="DR65" s="9"/>
      <c r="DS65" s="19">
        <f t="shared" ca="1" si="692"/>
        <v>0</v>
      </c>
      <c r="DT65" s="19">
        <f t="shared" ca="1" si="692"/>
        <v>0</v>
      </c>
      <c r="DU65" s="19">
        <f t="shared" ca="1" si="692"/>
        <v>0</v>
      </c>
      <c r="DV65" s="19">
        <f t="shared" ca="1" si="692"/>
        <v>0</v>
      </c>
      <c r="DW65" s="19">
        <f t="shared" ca="1" si="692"/>
        <v>0</v>
      </c>
      <c r="DX65" s="19">
        <f t="shared" ca="1" si="692"/>
        <v>0</v>
      </c>
      <c r="DY65" s="19">
        <f t="shared" ca="1" si="692"/>
        <v>0</v>
      </c>
      <c r="DZ65" s="19">
        <f t="shared" ca="1" si="692"/>
        <v>0</v>
      </c>
      <c r="EA65" s="19">
        <f t="shared" ca="1" si="692"/>
        <v>0</v>
      </c>
      <c r="EB65" s="19">
        <f t="shared" ca="1" si="692"/>
        <v>0</v>
      </c>
      <c r="EC65" s="19">
        <f t="shared" ca="1" si="692"/>
        <v>0</v>
      </c>
      <c r="ED65" s="19">
        <f t="shared" ca="1" si="692"/>
        <v>0</v>
      </c>
      <c r="EE65" s="19">
        <f t="shared" ca="1" si="692"/>
        <v>0</v>
      </c>
      <c r="EF65" s="433">
        <f t="shared" si="693"/>
        <v>0</v>
      </c>
      <c r="EG65" s="433">
        <f t="shared" si="693"/>
        <v>0</v>
      </c>
      <c r="EH65" s="116">
        <f t="shared" si="694"/>
        <v>0</v>
      </c>
      <c r="EI65" s="116">
        <f t="shared" ca="1" si="694"/>
        <v>0</v>
      </c>
      <c r="EJ65" s="116">
        <f t="shared" ca="1" si="694"/>
        <v>0</v>
      </c>
      <c r="EK65" s="116">
        <f t="shared" ca="1" si="694"/>
        <v>0</v>
      </c>
      <c r="EL65" s="116">
        <f t="shared" ca="1" si="694"/>
        <v>0</v>
      </c>
      <c r="EM65" s="537">
        <f t="shared" ca="1" si="695"/>
        <v>0</v>
      </c>
      <c r="EN65" s="116">
        <f t="shared" ca="1" si="696"/>
        <v>0</v>
      </c>
      <c r="EO65" s="116">
        <f t="shared" ca="1" si="696"/>
        <v>0</v>
      </c>
      <c r="EP65" s="116">
        <f t="shared" ca="1" si="696"/>
        <v>0</v>
      </c>
      <c r="EQ65" s="116">
        <f t="shared" ca="1" si="696"/>
        <v>0</v>
      </c>
      <c r="ER65" s="116">
        <f t="shared" ca="1" si="696"/>
        <v>0</v>
      </c>
      <c r="ES65" s="537">
        <f t="shared" ca="1" si="697"/>
        <v>0</v>
      </c>
      <c r="ET65" s="116">
        <f t="shared" ca="1" si="698"/>
        <v>0</v>
      </c>
      <c r="EU65" s="116">
        <f t="shared" ca="1" si="698"/>
        <v>0</v>
      </c>
      <c r="EV65" s="116">
        <f t="shared" ca="1" si="698"/>
        <v>0</v>
      </c>
      <c r="EW65" s="116">
        <f t="shared" ca="1" si="698"/>
        <v>0</v>
      </c>
      <c r="EX65" s="116">
        <f t="shared" ca="1" si="698"/>
        <v>0</v>
      </c>
      <c r="EY65" s="537">
        <f t="shared" ca="1" si="699"/>
        <v>0</v>
      </c>
      <c r="EZ65" s="116">
        <f t="shared" ca="1" si="700"/>
        <v>0</v>
      </c>
      <c r="FA65" s="116">
        <f t="shared" ca="1" si="700"/>
        <v>0</v>
      </c>
      <c r="FB65" s="116">
        <f t="shared" ca="1" si="700"/>
        <v>0</v>
      </c>
      <c r="FC65" s="116">
        <f t="shared" ca="1" si="700"/>
        <v>0</v>
      </c>
      <c r="FD65" s="116">
        <f t="shared" ca="1" si="700"/>
        <v>0</v>
      </c>
      <c r="FE65" s="537">
        <f t="shared" ca="1" si="701"/>
        <v>0</v>
      </c>
      <c r="FF65" s="116">
        <f t="shared" ca="1" si="702"/>
        <v>0</v>
      </c>
      <c r="FG65" s="116">
        <f t="shared" ca="1" si="702"/>
        <v>0</v>
      </c>
      <c r="FH65" s="116">
        <f t="shared" ca="1" si="702"/>
        <v>0</v>
      </c>
      <c r="FI65" s="116">
        <f t="shared" ca="1" si="702"/>
        <v>0</v>
      </c>
      <c r="FJ65" s="116">
        <f t="shared" ca="1" si="702"/>
        <v>0</v>
      </c>
      <c r="FK65" s="537">
        <f t="shared" ca="1" si="703"/>
        <v>0</v>
      </c>
      <c r="FL65" s="116">
        <f t="shared" ca="1" si="704"/>
        <v>0</v>
      </c>
      <c r="FM65" s="116">
        <f t="shared" ca="1" si="704"/>
        <v>0</v>
      </c>
      <c r="FN65" s="116">
        <f t="shared" ca="1" si="704"/>
        <v>0</v>
      </c>
      <c r="FO65" s="116">
        <f t="shared" ca="1" si="704"/>
        <v>0</v>
      </c>
      <c r="FP65" s="116">
        <f t="shared" ca="1" si="704"/>
        <v>0</v>
      </c>
      <c r="FQ65" s="537">
        <f t="shared" ca="1" si="705"/>
        <v>0</v>
      </c>
      <c r="FR65" s="117">
        <f t="shared" ca="1" si="706"/>
        <v>0</v>
      </c>
      <c r="FS65" s="117">
        <f t="shared" ca="1" si="706"/>
        <v>0</v>
      </c>
      <c r="FT65" s="117">
        <f t="shared" ca="1" si="706"/>
        <v>0</v>
      </c>
      <c r="FU65" s="117">
        <f t="shared" ca="1" si="706"/>
        <v>0</v>
      </c>
      <c r="FV65" s="556">
        <f t="shared" ref="FV65:GO66" ca="1" si="761">IF(AND($M65=FV$17,$O65=FV$19,$AH65=FV$16,OR($P65=FV$20,FV$20=1)),INDEX(i.FS_Strategy,$AK65+1,$AH65),0)</f>
        <v>0</v>
      </c>
      <c r="FW65" s="556">
        <f t="shared" ca="1" si="761"/>
        <v>0</v>
      </c>
      <c r="FX65" s="556">
        <f t="shared" ca="1" si="761"/>
        <v>0</v>
      </c>
      <c r="FY65" s="556">
        <f t="shared" ca="1" si="761"/>
        <v>0</v>
      </c>
      <c r="FZ65" s="556">
        <f t="shared" ca="1" si="761"/>
        <v>0</v>
      </c>
      <c r="GA65" s="556">
        <f t="shared" ca="1" si="761"/>
        <v>0</v>
      </c>
      <c r="GB65" s="556">
        <f t="shared" ca="1" si="761"/>
        <v>0</v>
      </c>
      <c r="GC65" s="556">
        <f t="shared" ca="1" si="761"/>
        <v>0</v>
      </c>
      <c r="GD65" s="556">
        <f t="shared" ca="1" si="761"/>
        <v>0</v>
      </c>
      <c r="GE65" s="556">
        <f t="shared" ca="1" si="761"/>
        <v>0</v>
      </c>
      <c r="GF65" s="556">
        <f t="shared" ca="1" si="761"/>
        <v>0</v>
      </c>
      <c r="GG65" s="556">
        <f t="shared" ca="1" si="761"/>
        <v>0</v>
      </c>
      <c r="GH65" s="556">
        <f t="shared" ca="1" si="761"/>
        <v>0</v>
      </c>
      <c r="GI65" s="556">
        <f t="shared" ca="1" si="761"/>
        <v>0</v>
      </c>
      <c r="GJ65" s="556">
        <f t="shared" ca="1" si="761"/>
        <v>0</v>
      </c>
      <c r="GK65" s="556">
        <f t="shared" ca="1" si="761"/>
        <v>0</v>
      </c>
      <c r="GL65" s="556">
        <f t="shared" ca="1" si="761"/>
        <v>0</v>
      </c>
      <c r="GM65" s="556">
        <f t="shared" ca="1" si="761"/>
        <v>0</v>
      </c>
      <c r="GN65" s="556">
        <f t="shared" ca="1" si="761"/>
        <v>0</v>
      </c>
      <c r="GO65" s="556">
        <f t="shared" ca="1" si="761"/>
        <v>0</v>
      </c>
      <c r="GP65" s="19">
        <f t="shared" ca="1" si="708"/>
        <v>0</v>
      </c>
      <c r="GQ65" s="116">
        <f t="shared" ca="1" si="709"/>
        <v>0</v>
      </c>
      <c r="GR65" s="116">
        <f t="shared" ca="1" si="709"/>
        <v>0</v>
      </c>
      <c r="GS65" s="116">
        <f t="shared" ca="1" si="709"/>
        <v>0</v>
      </c>
      <c r="GT65" s="116">
        <f t="shared" ca="1" si="709"/>
        <v>0</v>
      </c>
      <c r="GU65" s="116">
        <f t="shared" ca="1" si="709"/>
        <v>0</v>
      </c>
      <c r="GV65" s="537">
        <f t="shared" ca="1" si="710"/>
        <v>0</v>
      </c>
      <c r="GW65" s="116">
        <f t="shared" ca="1" si="711"/>
        <v>0</v>
      </c>
      <c r="GX65" s="116">
        <f t="shared" ca="1" si="711"/>
        <v>0</v>
      </c>
      <c r="GY65" s="116">
        <f t="shared" ca="1" si="711"/>
        <v>0</v>
      </c>
      <c r="GZ65" s="116">
        <f t="shared" ca="1" si="711"/>
        <v>0</v>
      </c>
      <c r="HA65" s="116">
        <f t="shared" ca="1" si="711"/>
        <v>0</v>
      </c>
      <c r="HB65" s="537">
        <f t="shared" ca="1" si="712"/>
        <v>0</v>
      </c>
      <c r="HC65" s="116">
        <f t="shared" ca="1" si="713"/>
        <v>0</v>
      </c>
      <c r="HD65" s="116">
        <f t="shared" ca="1" si="713"/>
        <v>0</v>
      </c>
      <c r="HE65" s="116">
        <f t="shared" ca="1" si="713"/>
        <v>0</v>
      </c>
      <c r="HF65" s="116">
        <f t="shared" ca="1" si="713"/>
        <v>0</v>
      </c>
      <c r="HG65" s="116">
        <f t="shared" ca="1" si="713"/>
        <v>0</v>
      </c>
      <c r="HH65" s="537">
        <f t="shared" ca="1" si="714"/>
        <v>0</v>
      </c>
      <c r="HI65" s="116">
        <f t="shared" ca="1" si="715"/>
        <v>0</v>
      </c>
      <c r="HJ65" s="116">
        <f t="shared" ca="1" si="715"/>
        <v>0</v>
      </c>
      <c r="HK65" s="116">
        <f t="shared" ca="1" si="715"/>
        <v>0</v>
      </c>
      <c r="HL65" s="116">
        <f t="shared" ca="1" si="715"/>
        <v>0</v>
      </c>
      <c r="HM65" s="116">
        <f t="shared" ca="1" si="715"/>
        <v>0</v>
      </c>
      <c r="HN65" s="537">
        <f t="shared" ca="1" si="716"/>
        <v>0</v>
      </c>
      <c r="HO65" s="116">
        <f t="shared" ca="1" si="717"/>
        <v>0</v>
      </c>
      <c r="HP65" s="116">
        <f t="shared" ca="1" si="717"/>
        <v>0</v>
      </c>
      <c r="HQ65" s="116">
        <f t="shared" ca="1" si="717"/>
        <v>0</v>
      </c>
      <c r="HR65" s="116">
        <f t="shared" ca="1" si="717"/>
        <v>0</v>
      </c>
      <c r="HS65" s="116">
        <f t="shared" ca="1" si="717"/>
        <v>0</v>
      </c>
      <c r="HT65" s="537">
        <f t="shared" ca="1" si="718"/>
        <v>0</v>
      </c>
      <c r="HU65" s="116">
        <f t="shared" ca="1" si="719"/>
        <v>0</v>
      </c>
      <c r="HV65" s="116">
        <f t="shared" ca="1" si="719"/>
        <v>0</v>
      </c>
      <c r="HW65" s="116">
        <f t="shared" ca="1" si="719"/>
        <v>0</v>
      </c>
      <c r="HX65" s="116">
        <f t="shared" ca="1" si="719"/>
        <v>0</v>
      </c>
      <c r="HY65" s="116">
        <f t="shared" ca="1" si="719"/>
        <v>0</v>
      </c>
      <c r="HZ65" s="537">
        <f t="shared" ca="1" si="720"/>
        <v>0</v>
      </c>
      <c r="IA65" s="117">
        <f t="shared" ca="1" si="721"/>
        <v>0</v>
      </c>
      <c r="IB65" s="117">
        <f t="shared" ca="1" si="721"/>
        <v>0</v>
      </c>
      <c r="IC65" s="117">
        <f t="shared" ca="1" si="721"/>
        <v>0</v>
      </c>
      <c r="ID65" s="117">
        <f t="shared" ca="1" si="721"/>
        <v>0</v>
      </c>
      <c r="IE65" s="556">
        <f t="shared" ref="IE65:IX66" ca="1" si="762">IF(AND($M65=IE$17,$O65=IE$19,$AH65=IE$16,OR($P65=IE$20,IE$20=1)),INDEX(i.FS_Strategy,$AK65+1,$AH65),0)</f>
        <v>0</v>
      </c>
      <c r="IF65" s="556">
        <f t="shared" ca="1" si="762"/>
        <v>0</v>
      </c>
      <c r="IG65" s="556">
        <f t="shared" ca="1" si="762"/>
        <v>0</v>
      </c>
      <c r="IH65" s="556">
        <f t="shared" ca="1" si="762"/>
        <v>0</v>
      </c>
      <c r="II65" s="556">
        <f t="shared" ca="1" si="762"/>
        <v>0</v>
      </c>
      <c r="IJ65" s="556">
        <f t="shared" ca="1" si="762"/>
        <v>0</v>
      </c>
      <c r="IK65" s="556">
        <f t="shared" ca="1" si="762"/>
        <v>0</v>
      </c>
      <c r="IL65" s="556">
        <f t="shared" ca="1" si="762"/>
        <v>0</v>
      </c>
      <c r="IM65" s="556">
        <f t="shared" ca="1" si="762"/>
        <v>0</v>
      </c>
      <c r="IN65" s="556">
        <f t="shared" ca="1" si="762"/>
        <v>0</v>
      </c>
      <c r="IO65" s="556">
        <f t="shared" ca="1" si="762"/>
        <v>0</v>
      </c>
      <c r="IP65" s="556">
        <f t="shared" ca="1" si="762"/>
        <v>0</v>
      </c>
      <c r="IQ65" s="556">
        <f t="shared" ca="1" si="762"/>
        <v>0</v>
      </c>
      <c r="IR65" s="556">
        <f t="shared" ca="1" si="762"/>
        <v>0</v>
      </c>
      <c r="IS65" s="556">
        <f t="shared" ca="1" si="762"/>
        <v>0</v>
      </c>
      <c r="IT65" s="556">
        <f t="shared" ca="1" si="762"/>
        <v>0</v>
      </c>
      <c r="IU65" s="556">
        <f t="shared" ca="1" si="762"/>
        <v>0</v>
      </c>
      <c r="IV65" s="556">
        <f t="shared" ca="1" si="762"/>
        <v>0</v>
      </c>
      <c r="IW65" s="556">
        <f t="shared" ca="1" si="762"/>
        <v>0</v>
      </c>
      <c r="IX65" s="556">
        <f t="shared" ca="1" si="762"/>
        <v>0</v>
      </c>
      <c r="IY65" s="19">
        <f t="shared" ca="1" si="723"/>
        <v>0</v>
      </c>
      <c r="IZ65" s="5">
        <f t="shared" si="724"/>
        <v>67</v>
      </c>
      <c r="JA65" s="9"/>
      <c r="JB65" s="5">
        <f t="shared" si="725"/>
        <v>1</v>
      </c>
      <c r="JC65" s="5" t="b">
        <f t="shared" si="725"/>
        <v>0</v>
      </c>
      <c r="JD65" s="19">
        <f t="shared" ref="JD65:KP66" ca="1" si="763">OFFSET(JD$5,$B65,0)</f>
        <v>0</v>
      </c>
      <c r="JE65" s="5">
        <f t="shared" si="727"/>
        <v>0</v>
      </c>
      <c r="JF65" s="5">
        <f t="shared" si="728"/>
        <v>1.2500000000000001E-2</v>
      </c>
      <c r="JG65" s="5">
        <f t="shared" si="729"/>
        <v>0</v>
      </c>
      <c r="JH65" s="19">
        <f t="shared" ca="1" si="763"/>
        <v>0</v>
      </c>
      <c r="JI65" s="5">
        <f t="shared" si="730"/>
        <v>60</v>
      </c>
      <c r="JJ65" s="5">
        <f t="shared" si="731"/>
        <v>1</v>
      </c>
      <c r="JK65" s="19">
        <f t="shared" ca="1" si="763"/>
        <v>0</v>
      </c>
      <c r="JL65" s="19">
        <f t="shared" ca="1" si="763"/>
        <v>0</v>
      </c>
      <c r="JM65" s="19">
        <f t="shared" ca="1" si="763"/>
        <v>0</v>
      </c>
      <c r="JN65" s="19">
        <f t="shared" ca="1" si="763"/>
        <v>0</v>
      </c>
      <c r="JO65" s="19">
        <f t="shared" ca="1" si="763"/>
        <v>0</v>
      </c>
      <c r="JP65" s="19">
        <f t="shared" ca="1" si="763"/>
        <v>0</v>
      </c>
      <c r="JQ65" s="19">
        <f t="shared" ca="1" si="763"/>
        <v>0</v>
      </c>
      <c r="JR65" s="19">
        <f t="shared" ca="1" si="763"/>
        <v>0</v>
      </c>
      <c r="JS65" s="19">
        <f t="shared" ca="1" si="763"/>
        <v>0</v>
      </c>
      <c r="JT65" s="19">
        <f t="shared" ca="1" si="763"/>
        <v>0</v>
      </c>
      <c r="JU65" s="19">
        <f t="shared" ca="1" si="763"/>
        <v>0</v>
      </c>
      <c r="JV65" s="19">
        <f t="shared" ca="1" si="763"/>
        <v>0</v>
      </c>
      <c r="JW65" s="19">
        <f t="shared" ca="1" si="763"/>
        <v>0</v>
      </c>
      <c r="JX65" s="19">
        <f t="shared" ca="1" si="763"/>
        <v>0</v>
      </c>
      <c r="JY65" s="19">
        <f t="shared" ca="1" si="763"/>
        <v>0</v>
      </c>
      <c r="JZ65" s="19">
        <f t="shared" ca="1" si="763"/>
        <v>0</v>
      </c>
      <c r="KA65" s="19">
        <f t="shared" ca="1" si="763"/>
        <v>0</v>
      </c>
      <c r="KB65" s="19">
        <f t="shared" ca="1" si="763"/>
        <v>0</v>
      </c>
      <c r="KC65" s="19">
        <f t="shared" ca="1" si="763"/>
        <v>0</v>
      </c>
      <c r="KD65" s="19">
        <f t="shared" ca="1" si="763"/>
        <v>0</v>
      </c>
      <c r="KE65" s="19">
        <f t="shared" ca="1" si="763"/>
        <v>0</v>
      </c>
      <c r="KF65" s="5">
        <f t="shared" si="732"/>
        <v>0</v>
      </c>
      <c r="KG65" s="5">
        <f t="shared" si="732"/>
        <v>6.25E-2</v>
      </c>
      <c r="KH65" s="5">
        <f t="shared" si="732"/>
        <v>6.25E-2</v>
      </c>
      <c r="KI65" s="5">
        <f t="shared" si="732"/>
        <v>6.25E-2</v>
      </c>
      <c r="KJ65" s="19">
        <f t="shared" ca="1" si="763"/>
        <v>0</v>
      </c>
      <c r="KK65" s="19">
        <f t="shared" ca="1" si="763"/>
        <v>0</v>
      </c>
      <c r="KL65" s="19">
        <f t="shared" ca="1" si="763"/>
        <v>0</v>
      </c>
      <c r="KM65" s="19">
        <f t="shared" ca="1" si="763"/>
        <v>0</v>
      </c>
      <c r="KN65" s="19">
        <f t="shared" ca="1" si="763"/>
        <v>1</v>
      </c>
      <c r="KO65" s="19">
        <f t="shared" ca="1" si="763"/>
        <v>0</v>
      </c>
      <c r="KP65" s="19">
        <f t="shared" ca="1" si="763"/>
        <v>1</v>
      </c>
      <c r="KQ65" s="9"/>
      <c r="KR65" s="5" t="b">
        <f t="shared" ca="1" si="733"/>
        <v>1</v>
      </c>
      <c r="KS65" s="5" t="b">
        <f t="shared" si="734"/>
        <v>0</v>
      </c>
      <c r="KT65" s="5" t="b">
        <f t="shared" si="734"/>
        <v>0</v>
      </c>
      <c r="KU65" s="5" t="b">
        <f t="shared" si="734"/>
        <v>1</v>
      </c>
      <c r="KV65" s="136">
        <f t="shared" si="735"/>
        <v>2</v>
      </c>
      <c r="KW65" s="136">
        <f t="shared" si="735"/>
        <v>2</v>
      </c>
      <c r="KX65" s="5" t="b">
        <f t="shared" si="736"/>
        <v>0</v>
      </c>
      <c r="KY65" s="5" t="b">
        <f t="shared" si="736"/>
        <v>1</v>
      </c>
      <c r="KZ65" s="5" t="b">
        <f t="shared" si="736"/>
        <v>1</v>
      </c>
      <c r="LA65" s="5" t="b">
        <f t="shared" si="736"/>
        <v>0</v>
      </c>
      <c r="LB65" s="5">
        <f t="shared" si="737"/>
        <v>1</v>
      </c>
      <c r="LC65" s="5">
        <f t="shared" si="737"/>
        <v>0</v>
      </c>
      <c r="LD65" s="5" t="b">
        <f t="shared" si="738"/>
        <v>0</v>
      </c>
      <c r="LE65" s="5" t="str" cm="1">
        <f t="array" aca="1" ref="LE65" ca="1">IF(OR(LF65:LM65&lt;&gt;"-"),TRUE,"-")</f>
        <v>-</v>
      </c>
      <c r="LF65" s="19" t="str">
        <f t="shared" ca="1" si="739"/>
        <v>-</v>
      </c>
      <c r="LG65" s="19" t="str">
        <f t="shared" ca="1" si="739"/>
        <v>-</v>
      </c>
      <c r="LH65" s="19" t="str">
        <f t="shared" ca="1" si="739"/>
        <v>-</v>
      </c>
      <c r="LI65" s="19" t="str">
        <f t="shared" ca="1" si="739"/>
        <v>-</v>
      </c>
      <c r="LJ65" s="19" t="str">
        <f t="shared" ca="1" si="739"/>
        <v>-</v>
      </c>
      <c r="LK65" s="19" t="str">
        <f t="shared" ca="1" si="739"/>
        <v>-</v>
      </c>
      <c r="LL65" s="19" t="str">
        <f t="shared" ca="1" si="739"/>
        <v>-</v>
      </c>
      <c r="LM65" s="19" t="str">
        <f t="shared" ca="1" si="739"/>
        <v>-</v>
      </c>
      <c r="LN65" s="466" t="str">
        <f t="shared" ca="1" si="739"/>
        <v>-</v>
      </c>
      <c r="LO65" s="5" t="b">
        <f t="array" aca="1" ref="LO65" ca="1">IF(OR(LP65:LV65&lt;&gt;"-"),TRUE,"-")</f>
        <v>1</v>
      </c>
      <c r="LP65" s="19">
        <f t="shared" ca="1" si="740"/>
        <v>0</v>
      </c>
      <c r="LQ65" s="19" t="str">
        <f t="shared" ca="1" si="740"/>
        <v>-</v>
      </c>
      <c r="LR65" s="19">
        <f t="shared" ca="1" si="740"/>
        <v>999999</v>
      </c>
      <c r="LS65" s="19">
        <f t="shared" ca="1" si="740"/>
        <v>999999</v>
      </c>
      <c r="LT65" s="19">
        <f t="shared" ca="1" si="740"/>
        <v>999999</v>
      </c>
      <c r="LU65" s="19">
        <f t="shared" ca="1" si="740"/>
        <v>999999</v>
      </c>
      <c r="LV65" s="19">
        <f t="shared" ca="1" si="740"/>
        <v>999999</v>
      </c>
      <c r="LW65" s="19" t="str">
        <f t="shared" ca="1" si="740"/>
        <v>-</v>
      </c>
      <c r="LX65" s="19" t="str">
        <f t="shared" ca="1" si="740"/>
        <v>-</v>
      </c>
      <c r="LY65" s="19" t="str">
        <f t="shared" ca="1" si="740"/>
        <v>-</v>
      </c>
      <c r="LZ65" s="19" t="b">
        <f t="shared" ca="1" si="741"/>
        <v>1</v>
      </c>
      <c r="MA65" s="19">
        <f t="shared" ca="1" si="741"/>
        <v>0</v>
      </c>
      <c r="MB65" s="5" t="str">
        <f t="shared" si="742"/>
        <v>-</v>
      </c>
      <c r="MC65" s="5" t="str">
        <f t="shared" si="742"/>
        <v>-</v>
      </c>
      <c r="MD65" s="5" t="str">
        <f t="shared" si="742"/>
        <v>-</v>
      </c>
      <c r="ME65" s="5" t="str">
        <f t="shared" si="742"/>
        <v>-</v>
      </c>
      <c r="MF65" s="19" t="str">
        <f t="shared" ref="MF65:NW66" ca="1" si="764">OFFSET(MF$5,$B65,0)</f>
        <v>-</v>
      </c>
      <c r="MG65" s="19" t="str">
        <f t="shared" ca="1" si="764"/>
        <v>-</v>
      </c>
      <c r="MH65" s="19" t="str">
        <f t="shared" ca="1" si="764"/>
        <v>-</v>
      </c>
      <c r="MI65" s="19" t="str">
        <f t="shared" ca="1" si="764"/>
        <v>-</v>
      </c>
      <c r="MJ65" s="19">
        <f t="shared" ca="1" si="764"/>
        <v>0.5</v>
      </c>
      <c r="MK65" s="19">
        <f t="shared" ca="1" si="764"/>
        <v>0.5</v>
      </c>
      <c r="ML65" s="19" t="str">
        <f t="shared" ca="1" si="764"/>
        <v>-</v>
      </c>
      <c r="MM65" s="5">
        <f t="shared" si="744"/>
        <v>0</v>
      </c>
      <c r="MN65" s="5">
        <f t="shared" si="744"/>
        <v>500</v>
      </c>
      <c r="MO65" s="5">
        <f t="shared" si="744"/>
        <v>500</v>
      </c>
      <c r="MP65" s="5">
        <f t="shared" si="744"/>
        <v>575</v>
      </c>
      <c r="MQ65" s="5">
        <f t="shared" si="744"/>
        <v>240</v>
      </c>
      <c r="MR65" s="5">
        <f t="shared" si="744"/>
        <v>364</v>
      </c>
      <c r="MS65" s="5">
        <f t="shared" si="745"/>
        <v>0.5</v>
      </c>
      <c r="MT65" s="9"/>
      <c r="MU65" s="19">
        <f t="shared" ca="1" si="764"/>
        <v>70</v>
      </c>
      <c r="MV65" s="19">
        <f t="shared" ca="1" si="764"/>
        <v>50</v>
      </c>
      <c r="MW65" s="19">
        <f t="shared" ca="1" si="764"/>
        <v>75</v>
      </c>
      <c r="MX65" s="19">
        <f t="shared" ca="1" si="764"/>
        <v>50</v>
      </c>
      <c r="MY65" s="5">
        <f t="shared" si="746"/>
        <v>1</v>
      </c>
      <c r="MZ65" s="5">
        <f t="shared" si="747"/>
        <v>1</v>
      </c>
      <c r="NA65" s="5">
        <f t="shared" si="748"/>
        <v>1</v>
      </c>
      <c r="NB65" s="9"/>
      <c r="NC65" s="19" t="b">
        <f t="shared" ca="1" si="749"/>
        <v>0</v>
      </c>
      <c r="ND65" s="19" t="b">
        <f t="shared" ca="1" si="749"/>
        <v>0</v>
      </c>
      <c r="NE65" s="19">
        <f t="shared" ca="1" si="749"/>
        <v>2</v>
      </c>
      <c r="NF65" s="19">
        <f t="shared" ca="1" si="749"/>
        <v>1</v>
      </c>
      <c r="NG65" s="19">
        <f t="shared" ca="1" si="749"/>
        <v>2</v>
      </c>
      <c r="NH65" s="19">
        <f t="shared" ca="1" si="749"/>
        <v>0</v>
      </c>
      <c r="NI65" s="19" t="str">
        <f t="shared" ca="1" si="749"/>
        <v>-</v>
      </c>
      <c r="NJ65" s="466" t="b">
        <v>1</v>
      </c>
      <c r="NK65" s="466">
        <f>NK64*1.25</f>
        <v>14.75</v>
      </c>
      <c r="NL65" s="466" t="b">
        <v>1</v>
      </c>
      <c r="NM65" s="466">
        <f t="shared" si="758"/>
        <v>230</v>
      </c>
      <c r="NN65" s="19" t="str">
        <f t="shared" ca="1" si="749"/>
        <v>-</v>
      </c>
      <c r="NO65" s="19">
        <f t="shared" ca="1" si="764"/>
        <v>1</v>
      </c>
      <c r="NP65" s="19">
        <f t="shared" ca="1" si="764"/>
        <v>1</v>
      </c>
      <c r="NQ65" s="19">
        <f t="shared" ca="1" si="764"/>
        <v>1</v>
      </c>
      <c r="NR65" s="19">
        <f t="shared" ca="1" si="764"/>
        <v>1</v>
      </c>
      <c r="NS65" s="19">
        <f t="shared" ca="1" si="764"/>
        <v>1</v>
      </c>
      <c r="NT65" s="19">
        <f t="shared" ca="1" si="764"/>
        <v>1</v>
      </c>
      <c r="NU65" s="19">
        <f t="shared" ca="1" si="764"/>
        <v>1</v>
      </c>
      <c r="NV65" s="19">
        <f t="shared" ca="1" si="764"/>
        <v>1</v>
      </c>
      <c r="NW65" s="19">
        <f t="shared" ca="1" si="764"/>
        <v>1</v>
      </c>
      <c r="NX65" s="9"/>
      <c r="NY65" s="539" t="str">
        <f t="shared" ref="NY65:PH66" si="765">IF(AND($O65=NY$19, $AP65=NY$21),TRUE,"-")</f>
        <v>-</v>
      </c>
      <c r="NZ65" s="539" t="str">
        <f t="shared" si="765"/>
        <v>-</v>
      </c>
      <c r="OA65" s="539" t="str">
        <f t="shared" si="765"/>
        <v>-</v>
      </c>
      <c r="OB65" s="539" t="str">
        <f t="shared" si="765"/>
        <v>-</v>
      </c>
      <c r="OC65" s="539" t="str">
        <f t="shared" si="765"/>
        <v>-</v>
      </c>
      <c r="OD65" s="539" t="str">
        <f t="shared" si="765"/>
        <v>-</v>
      </c>
      <c r="OE65" s="539" t="str">
        <f t="shared" ca="1" si="765"/>
        <v>-</v>
      </c>
      <c r="OF65" s="539" t="str">
        <f t="shared" ca="1" si="765"/>
        <v>-</v>
      </c>
      <c r="OG65" s="539" t="str">
        <f t="shared" ca="1" si="765"/>
        <v>-</v>
      </c>
      <c r="OH65" s="539" t="str">
        <f t="shared" ca="1" si="765"/>
        <v>-</v>
      </c>
      <c r="OI65" s="539" t="str">
        <f t="shared" ca="1" si="765"/>
        <v>-</v>
      </c>
      <c r="OJ65" s="539" t="str">
        <f t="shared" ca="1" si="765"/>
        <v>-</v>
      </c>
      <c r="OK65" s="539" t="str">
        <f t="shared" ca="1" si="765"/>
        <v>-</v>
      </c>
      <c r="OL65" s="539" t="str">
        <f t="shared" ca="1" si="765"/>
        <v>-</v>
      </c>
      <c r="OM65" s="539" t="str">
        <f t="shared" ca="1" si="765"/>
        <v>-</v>
      </c>
      <c r="ON65" s="539" t="str">
        <f t="shared" ca="1" si="765"/>
        <v>-</v>
      </c>
      <c r="OO65" s="539" t="str">
        <f t="shared" ca="1" si="765"/>
        <v>-</v>
      </c>
      <c r="OP65" s="539" t="str">
        <f t="shared" ca="1" si="765"/>
        <v>-</v>
      </c>
      <c r="OQ65" s="539" t="str">
        <f t="shared" ca="1" si="765"/>
        <v>-</v>
      </c>
      <c r="OR65" s="539" t="str">
        <f t="shared" ca="1" si="765"/>
        <v>-</v>
      </c>
      <c r="OS65" s="539" t="str">
        <f t="shared" ca="1" si="765"/>
        <v>-</v>
      </c>
      <c r="OT65" s="539" t="str">
        <f t="shared" ca="1" si="765"/>
        <v>-</v>
      </c>
      <c r="OU65" s="539" t="str">
        <f t="shared" ca="1" si="765"/>
        <v>-</v>
      </c>
      <c r="OV65" s="539" t="str">
        <f t="shared" ca="1" si="765"/>
        <v>-</v>
      </c>
      <c r="OW65" s="539" t="str">
        <f t="shared" ca="1" si="765"/>
        <v>-</v>
      </c>
      <c r="OX65" s="539" t="str">
        <f t="shared" ca="1" si="765"/>
        <v>-</v>
      </c>
      <c r="OY65" s="539" t="str">
        <f t="shared" ca="1" si="765"/>
        <v>-</v>
      </c>
      <c r="OZ65" s="539" t="str">
        <f t="shared" ca="1" si="765"/>
        <v>-</v>
      </c>
      <c r="PA65" s="539" t="str">
        <f t="shared" ca="1" si="765"/>
        <v>-</v>
      </c>
      <c r="PB65" s="539" t="str">
        <f t="shared" ca="1" si="765"/>
        <v>-</v>
      </c>
      <c r="PC65" s="539" t="str">
        <f t="shared" ca="1" si="765"/>
        <v>-</v>
      </c>
      <c r="PD65" s="539" t="str">
        <f t="shared" ca="1" si="765"/>
        <v>-</v>
      </c>
      <c r="PE65" s="539" t="str">
        <f t="shared" ca="1" si="765"/>
        <v>-</v>
      </c>
      <c r="PF65" s="539" t="str">
        <f t="shared" ca="1" si="765"/>
        <v>-</v>
      </c>
      <c r="PG65" s="539" t="str">
        <f t="shared" ca="1" si="765"/>
        <v>-</v>
      </c>
      <c r="PH65" s="539" t="str">
        <f t="shared" ca="1" si="765"/>
        <v>-</v>
      </c>
      <c r="PI65" s="549" t="str">
        <f t="shared" ref="PI65:QH66" si="766">IF($O65=PI$19,TRUE,"-")</f>
        <v>-</v>
      </c>
      <c r="PJ65" s="549" t="str">
        <f t="shared" si="766"/>
        <v>-</v>
      </c>
      <c r="PK65" s="549" t="str">
        <f t="shared" si="766"/>
        <v>-</v>
      </c>
      <c r="PL65" s="549" t="str">
        <f t="shared" si="766"/>
        <v>-</v>
      </c>
      <c r="PM65" s="549" t="str">
        <f t="shared" si="766"/>
        <v>-</v>
      </c>
      <c r="PN65" s="549" t="str">
        <f t="shared" si="766"/>
        <v>-</v>
      </c>
      <c r="PO65" s="549" t="str">
        <f t="shared" si="766"/>
        <v>-</v>
      </c>
      <c r="PP65" s="549" t="str">
        <f t="shared" si="766"/>
        <v>-</v>
      </c>
      <c r="PQ65" s="549" t="str">
        <f t="shared" si="766"/>
        <v>-</v>
      </c>
      <c r="PR65" s="549" t="str">
        <f t="shared" si="766"/>
        <v>-</v>
      </c>
      <c r="PS65" s="549" t="str">
        <f t="shared" si="766"/>
        <v>-</v>
      </c>
      <c r="PT65" s="549" t="str">
        <f t="shared" si="766"/>
        <v>-</v>
      </c>
      <c r="PU65" s="549" t="str">
        <f t="shared" si="766"/>
        <v>-</v>
      </c>
      <c r="PV65" s="549" t="str">
        <f t="shared" si="766"/>
        <v>-</v>
      </c>
      <c r="PW65" s="549" t="str">
        <f t="shared" si="766"/>
        <v>-</v>
      </c>
      <c r="PX65" s="549" t="str">
        <f t="shared" si="766"/>
        <v>-</v>
      </c>
      <c r="PY65" s="549" t="str">
        <f t="shared" si="766"/>
        <v>-</v>
      </c>
      <c r="PZ65" s="549" t="str">
        <f t="shared" si="766"/>
        <v>-</v>
      </c>
      <c r="QA65" s="549" t="str">
        <f t="shared" si="766"/>
        <v>-</v>
      </c>
      <c r="QB65" s="549" t="str">
        <f t="shared" si="766"/>
        <v>-</v>
      </c>
      <c r="QC65" s="549" t="str">
        <f t="shared" si="766"/>
        <v>-</v>
      </c>
      <c r="QD65" s="549" t="str">
        <f t="shared" si="766"/>
        <v>-</v>
      </c>
      <c r="QE65" s="549" t="str">
        <f t="shared" si="766"/>
        <v>-</v>
      </c>
      <c r="QF65" s="549" t="str">
        <f t="shared" si="766"/>
        <v>-</v>
      </c>
      <c r="QG65" s="549" t="str">
        <f t="shared" si="766"/>
        <v>-</v>
      </c>
      <c r="QH65" s="549" t="str">
        <f t="shared" si="766"/>
        <v>-</v>
      </c>
      <c r="QI65" s="539" t="str">
        <f t="shared" ref="QI65:RR66" si="767">IF(AND($O65=QI$19, $AP65=QI$21),TRUE,"-")</f>
        <v>-</v>
      </c>
      <c r="QJ65" s="539" t="str">
        <f t="shared" si="767"/>
        <v>-</v>
      </c>
      <c r="QK65" s="539" t="str">
        <f t="shared" si="767"/>
        <v>-</v>
      </c>
      <c r="QL65" s="539" t="str">
        <f t="shared" si="767"/>
        <v>-</v>
      </c>
      <c r="QM65" s="539" t="str">
        <f t="shared" si="767"/>
        <v>-</v>
      </c>
      <c r="QN65" s="539" t="str">
        <f t="shared" si="767"/>
        <v>-</v>
      </c>
      <c r="QO65" s="539" t="str">
        <f t="shared" ca="1" si="767"/>
        <v>-</v>
      </c>
      <c r="QP65" s="539" t="str">
        <f t="shared" ca="1" si="767"/>
        <v>-</v>
      </c>
      <c r="QQ65" s="539" t="str">
        <f t="shared" ca="1" si="767"/>
        <v>-</v>
      </c>
      <c r="QR65" s="539" t="str">
        <f t="shared" ca="1" si="767"/>
        <v>-</v>
      </c>
      <c r="QS65" s="539" t="str">
        <f t="shared" ca="1" si="767"/>
        <v>-</v>
      </c>
      <c r="QT65" s="539" t="str">
        <f t="shared" ca="1" si="767"/>
        <v>-</v>
      </c>
      <c r="QU65" s="539" t="str">
        <f t="shared" ca="1" si="767"/>
        <v>-</v>
      </c>
      <c r="QV65" s="539" t="str">
        <f t="shared" ca="1" si="767"/>
        <v>-</v>
      </c>
      <c r="QW65" s="539" t="str">
        <f t="shared" ca="1" si="767"/>
        <v>-</v>
      </c>
      <c r="QX65" s="539" t="str">
        <f t="shared" ca="1" si="767"/>
        <v>-</v>
      </c>
      <c r="QY65" s="539" t="str">
        <f t="shared" ca="1" si="767"/>
        <v>-</v>
      </c>
      <c r="QZ65" s="539" t="str">
        <f t="shared" ca="1" si="767"/>
        <v>-</v>
      </c>
      <c r="RA65" s="539" t="str">
        <f t="shared" ca="1" si="767"/>
        <v>-</v>
      </c>
      <c r="RB65" s="539" t="str">
        <f t="shared" ca="1" si="767"/>
        <v>-</v>
      </c>
      <c r="RC65" s="539" t="str">
        <f t="shared" ca="1" si="767"/>
        <v>-</v>
      </c>
      <c r="RD65" s="539" t="str">
        <f t="shared" ca="1" si="767"/>
        <v>-</v>
      </c>
      <c r="RE65" s="539" t="str">
        <f t="shared" ca="1" si="767"/>
        <v>-</v>
      </c>
      <c r="RF65" s="539" t="str">
        <f t="shared" ca="1" si="767"/>
        <v>-</v>
      </c>
      <c r="RG65" s="539" t="str">
        <f t="shared" ca="1" si="767"/>
        <v>-</v>
      </c>
      <c r="RH65" s="539" t="str">
        <f t="shared" ca="1" si="767"/>
        <v>-</v>
      </c>
      <c r="RI65" s="539" t="str">
        <f t="shared" ca="1" si="767"/>
        <v>-</v>
      </c>
      <c r="RJ65" s="539" t="str">
        <f t="shared" ca="1" si="767"/>
        <v>-</v>
      </c>
      <c r="RK65" s="539" t="str">
        <f t="shared" ca="1" si="767"/>
        <v>-</v>
      </c>
      <c r="RL65" s="539" t="str">
        <f t="shared" ca="1" si="767"/>
        <v>-</v>
      </c>
      <c r="RM65" s="539" t="str">
        <f t="shared" ca="1" si="767"/>
        <v>-</v>
      </c>
      <c r="RN65" s="539" t="str">
        <f t="shared" ca="1" si="767"/>
        <v>-</v>
      </c>
      <c r="RO65" s="539" t="str">
        <f t="shared" ca="1" si="767"/>
        <v>-</v>
      </c>
      <c r="RP65" s="539" t="str">
        <f t="shared" ca="1" si="767"/>
        <v>-</v>
      </c>
      <c r="RQ65" s="539" t="str">
        <f t="shared" ca="1" si="767"/>
        <v>-</v>
      </c>
      <c r="RR65" s="539" t="str">
        <f t="shared" ca="1" si="767"/>
        <v>-</v>
      </c>
      <c r="RS65" s="549" t="str">
        <f t="shared" ref="RS65:SR66" si="768">IF($O65=RS$19,TRUE,"-")</f>
        <v>-</v>
      </c>
      <c r="RT65" s="549" t="str">
        <f t="shared" si="768"/>
        <v>-</v>
      </c>
      <c r="RU65" s="549" t="str">
        <f t="shared" si="768"/>
        <v>-</v>
      </c>
      <c r="RV65" s="549" t="str">
        <f t="shared" si="768"/>
        <v>-</v>
      </c>
      <c r="RW65" s="549" t="str">
        <f t="shared" si="768"/>
        <v>-</v>
      </c>
      <c r="RX65" s="549" t="str">
        <f t="shared" si="768"/>
        <v>-</v>
      </c>
      <c r="RY65" s="549" t="str">
        <f t="shared" si="768"/>
        <v>-</v>
      </c>
      <c r="RZ65" s="549" t="str">
        <f t="shared" si="768"/>
        <v>-</v>
      </c>
      <c r="SA65" s="549" t="str">
        <f t="shared" si="768"/>
        <v>-</v>
      </c>
      <c r="SB65" s="549" t="str">
        <f t="shared" si="768"/>
        <v>-</v>
      </c>
      <c r="SC65" s="549" t="str">
        <f t="shared" si="768"/>
        <v>-</v>
      </c>
      <c r="SD65" s="549" t="str">
        <f t="shared" si="768"/>
        <v>-</v>
      </c>
      <c r="SE65" s="549" t="str">
        <f t="shared" si="768"/>
        <v>-</v>
      </c>
      <c r="SF65" s="549" t="str">
        <f t="shared" si="768"/>
        <v>-</v>
      </c>
      <c r="SG65" s="549" t="str">
        <f t="shared" si="768"/>
        <v>-</v>
      </c>
      <c r="SH65" s="549" t="str">
        <f t="shared" si="768"/>
        <v>-</v>
      </c>
      <c r="SI65" s="549" t="str">
        <f t="shared" si="768"/>
        <v>-</v>
      </c>
      <c r="SJ65" s="549" t="str">
        <f t="shared" si="768"/>
        <v>-</v>
      </c>
      <c r="SK65" s="549" t="str">
        <f t="shared" si="768"/>
        <v>-</v>
      </c>
      <c r="SL65" s="549" t="str">
        <f t="shared" si="768"/>
        <v>-</v>
      </c>
      <c r="SM65" s="549" t="str">
        <f t="shared" si="768"/>
        <v>-</v>
      </c>
      <c r="SN65" s="549" t="str">
        <f t="shared" si="768"/>
        <v>-</v>
      </c>
      <c r="SO65" s="549" t="str">
        <f t="shared" si="768"/>
        <v>-</v>
      </c>
      <c r="SP65" s="549" t="str">
        <f t="shared" si="768"/>
        <v>-</v>
      </c>
      <c r="SQ65" s="549" t="str">
        <f t="shared" si="768"/>
        <v>-</v>
      </c>
      <c r="SR65" s="549" t="str">
        <f t="shared" si="768"/>
        <v>-</v>
      </c>
      <c r="SS65" s="539" t="b">
        <f t="shared" ref="SS65:UB66" si="769">IF(AND($O65=SS$19, $AP65=SS$21),TRUE,"-")</f>
        <v>1</v>
      </c>
      <c r="ST65" s="539" t="b">
        <f t="shared" si="769"/>
        <v>1</v>
      </c>
      <c r="SU65" s="539" t="b">
        <f t="shared" si="769"/>
        <v>1</v>
      </c>
      <c r="SV65" s="539" t="b">
        <f t="shared" si="769"/>
        <v>1</v>
      </c>
      <c r="SW65" s="539" t="b">
        <f t="shared" si="769"/>
        <v>1</v>
      </c>
      <c r="SX65" s="539" t="b">
        <f t="shared" si="769"/>
        <v>1</v>
      </c>
      <c r="SY65" s="539" t="str">
        <f t="shared" ca="1" si="769"/>
        <v>-</v>
      </c>
      <c r="SZ65" s="539" t="str">
        <f t="shared" ca="1" si="769"/>
        <v>-</v>
      </c>
      <c r="TA65" s="539" t="str">
        <f t="shared" ca="1" si="769"/>
        <v>-</v>
      </c>
      <c r="TB65" s="539" t="str">
        <f t="shared" ca="1" si="769"/>
        <v>-</v>
      </c>
      <c r="TC65" s="539" t="str">
        <f t="shared" ca="1" si="769"/>
        <v>-</v>
      </c>
      <c r="TD65" s="539" t="str">
        <f t="shared" ca="1" si="769"/>
        <v>-</v>
      </c>
      <c r="TE65" s="539" t="str">
        <f t="shared" ca="1" si="769"/>
        <v>-</v>
      </c>
      <c r="TF65" s="539" t="str">
        <f t="shared" ca="1" si="769"/>
        <v>-</v>
      </c>
      <c r="TG65" s="539" t="str">
        <f t="shared" ca="1" si="769"/>
        <v>-</v>
      </c>
      <c r="TH65" s="539" t="str">
        <f t="shared" ca="1" si="769"/>
        <v>-</v>
      </c>
      <c r="TI65" s="539" t="str">
        <f t="shared" ca="1" si="769"/>
        <v>-</v>
      </c>
      <c r="TJ65" s="539" t="str">
        <f t="shared" ca="1" si="769"/>
        <v>-</v>
      </c>
      <c r="TK65" s="539" t="str">
        <f t="shared" ca="1" si="769"/>
        <v>-</v>
      </c>
      <c r="TL65" s="539" t="str">
        <f t="shared" ca="1" si="769"/>
        <v>-</v>
      </c>
      <c r="TM65" s="539" t="str">
        <f t="shared" ca="1" si="769"/>
        <v>-</v>
      </c>
      <c r="TN65" s="539" t="str">
        <f t="shared" ca="1" si="769"/>
        <v>-</v>
      </c>
      <c r="TO65" s="539" t="str">
        <f t="shared" ca="1" si="769"/>
        <v>-</v>
      </c>
      <c r="TP65" s="539" t="str">
        <f t="shared" ca="1" si="769"/>
        <v>-</v>
      </c>
      <c r="TQ65" s="539" t="str">
        <f t="shared" ca="1" si="769"/>
        <v>-</v>
      </c>
      <c r="TR65" s="539" t="str">
        <f t="shared" ca="1" si="769"/>
        <v>-</v>
      </c>
      <c r="TS65" s="539" t="str">
        <f t="shared" ca="1" si="769"/>
        <v>-</v>
      </c>
      <c r="TT65" s="539" t="str">
        <f t="shared" ca="1" si="769"/>
        <v>-</v>
      </c>
      <c r="TU65" s="539" t="str">
        <f t="shared" ca="1" si="769"/>
        <v>-</v>
      </c>
      <c r="TV65" s="539" t="str">
        <f t="shared" ca="1" si="769"/>
        <v>-</v>
      </c>
      <c r="TW65" s="539" t="str">
        <f t="shared" ca="1" si="769"/>
        <v>-</v>
      </c>
      <c r="TX65" s="539" t="str">
        <f t="shared" ca="1" si="769"/>
        <v>-</v>
      </c>
      <c r="TY65" s="539" t="str">
        <f t="shared" ca="1" si="769"/>
        <v>-</v>
      </c>
      <c r="TZ65" s="539" t="str">
        <f t="shared" ca="1" si="769"/>
        <v>-</v>
      </c>
      <c r="UA65" s="539" t="str">
        <f t="shared" ca="1" si="769"/>
        <v>-</v>
      </c>
      <c r="UB65" s="539" t="str">
        <f t="shared" ca="1" si="769"/>
        <v>-</v>
      </c>
      <c r="UC65" s="549" t="b">
        <f t="shared" ref="UC65:VB66" si="770">IF($O65=UC$19,TRUE,"-")</f>
        <v>1</v>
      </c>
      <c r="UD65" s="549" t="b">
        <f t="shared" si="770"/>
        <v>1</v>
      </c>
      <c r="UE65" s="549" t="b">
        <f t="shared" si="770"/>
        <v>1</v>
      </c>
      <c r="UF65" s="549" t="b">
        <f t="shared" si="770"/>
        <v>1</v>
      </c>
      <c r="UG65" s="549" t="b">
        <f t="shared" si="770"/>
        <v>1</v>
      </c>
      <c r="UH65" s="549" t="b">
        <f t="shared" si="770"/>
        <v>1</v>
      </c>
      <c r="UI65" s="549" t="b">
        <f t="shared" si="770"/>
        <v>1</v>
      </c>
      <c r="UJ65" s="549" t="b">
        <f t="shared" si="770"/>
        <v>1</v>
      </c>
      <c r="UK65" s="549" t="b">
        <f t="shared" si="770"/>
        <v>1</v>
      </c>
      <c r="UL65" s="549" t="b">
        <f t="shared" si="770"/>
        <v>1</v>
      </c>
      <c r="UM65" s="549" t="b">
        <f t="shared" si="770"/>
        <v>1</v>
      </c>
      <c r="UN65" s="549" t="b">
        <f t="shared" si="770"/>
        <v>1</v>
      </c>
      <c r="UO65" s="549" t="b">
        <f t="shared" si="770"/>
        <v>1</v>
      </c>
      <c r="UP65" s="549" t="b">
        <f t="shared" si="770"/>
        <v>1</v>
      </c>
      <c r="UQ65" s="549" t="b">
        <f t="shared" si="770"/>
        <v>1</v>
      </c>
      <c r="UR65" s="549" t="b">
        <f t="shared" si="770"/>
        <v>1</v>
      </c>
      <c r="US65" s="549" t="b">
        <f t="shared" si="770"/>
        <v>1</v>
      </c>
      <c r="UT65" s="549" t="b">
        <f t="shared" si="770"/>
        <v>1</v>
      </c>
      <c r="UU65" s="549" t="b">
        <f t="shared" si="770"/>
        <v>1</v>
      </c>
      <c r="UV65" s="549" t="b">
        <f t="shared" si="770"/>
        <v>1</v>
      </c>
      <c r="UW65" s="549" t="b">
        <f t="shared" si="770"/>
        <v>1</v>
      </c>
      <c r="UX65" s="549" t="b">
        <f t="shared" si="770"/>
        <v>1</v>
      </c>
      <c r="UY65" s="549" t="b">
        <f t="shared" si="770"/>
        <v>1</v>
      </c>
      <c r="UZ65" s="549" t="b">
        <f t="shared" si="770"/>
        <v>1</v>
      </c>
      <c r="VA65" s="549" t="b">
        <f t="shared" si="770"/>
        <v>1</v>
      </c>
      <c r="VB65" s="549" t="b">
        <f t="shared" si="770"/>
        <v>1</v>
      </c>
      <c r="VC65" s="19">
        <f t="shared" ca="1" si="756"/>
        <v>0</v>
      </c>
      <c r="VD65" s="23">
        <v>0</v>
      </c>
    </row>
    <row r="66" spans="1:576" outlineLevel="1">
      <c r="A66" s="21">
        <f t="shared" si="93"/>
        <v>61</v>
      </c>
      <c r="B66" s="21">
        <f t="shared" si="759"/>
        <v>18</v>
      </c>
      <c r="C66">
        <v>108</v>
      </c>
      <c r="D66" s="19" t="str">
        <f t="shared" ca="1" si="668"/>
        <v>SNSW</v>
      </c>
      <c r="E66" t="b">
        <v>1</v>
      </c>
      <c r="F66" t="b">
        <v>0</v>
      </c>
      <c r="G66" t="b">
        <f t="shared" si="669"/>
        <v>1</v>
      </c>
      <c r="H66" s="215">
        <f t="shared" ref="H66:H98" ca="1" si="771">OFFSET(H66,-1,0)+1</f>
        <v>3</v>
      </c>
      <c r="I66" s="26">
        <v>2</v>
      </c>
      <c r="J66" s="26">
        <v>1</v>
      </c>
      <c r="K66" s="26" t="str">
        <f>""</f>
        <v/>
      </c>
      <c r="L66" s="26">
        <v>0</v>
      </c>
      <c r="M66" s="26">
        <f t="shared" si="670"/>
        <v>2</v>
      </c>
      <c r="N66" s="26">
        <v>2</v>
      </c>
      <c r="O66" s="26">
        <v>3</v>
      </c>
      <c r="P66" s="26">
        <v>2</v>
      </c>
      <c r="Q66" s="26">
        <v>0</v>
      </c>
      <c r="R66" s="26">
        <v>0</v>
      </c>
      <c r="S66" s="26">
        <v>0</v>
      </c>
      <c r="T66" s="26">
        <v>0</v>
      </c>
      <c r="U66" s="26">
        <v>1</v>
      </c>
      <c r="V66" s="116">
        <v>1</v>
      </c>
      <c r="W66" s="116">
        <v>1</v>
      </c>
      <c r="X66" s="116">
        <v>1</v>
      </c>
      <c r="Y66" s="211"/>
      <c r="Z66" s="211"/>
      <c r="AA66" s="211"/>
      <c r="AB66" s="211"/>
      <c r="AC66" s="26">
        <v>1</v>
      </c>
      <c r="AD66" s="211"/>
      <c r="AE66" s="211"/>
      <c r="AF66" s="211"/>
      <c r="AG66" s="211"/>
      <c r="AH66" s="211"/>
      <c r="AI66" s="211"/>
      <c r="AJ66" s="211"/>
      <c r="AK66" s="211"/>
      <c r="AL66" s="136">
        <f t="shared" si="671"/>
        <v>2</v>
      </c>
      <c r="AM66" s="136">
        <f>INDEX(CHOOSE($O66,DataAutumn!i.AdultDrys,DataWinter!i.AdultDrys,DataSpring!i.AdultDrys),1,$N66)</f>
        <v>3</v>
      </c>
      <c r="AN66" s="5">
        <f t="shared" si="672"/>
        <v>2</v>
      </c>
      <c r="AO66" s="5">
        <f t="shared" si="672"/>
        <v>0</v>
      </c>
      <c r="AP66" s="5">
        <f t="shared" si="673"/>
        <v>1</v>
      </c>
      <c r="AQ66" s="211"/>
      <c r="AR66" s="211"/>
      <c r="AS66" s="356" t="str">
        <f t="shared" ca="1" si="674"/>
        <v>optimum_carry 00003 SNSW MWM    EWEDSE18.4375 pasture230 Day204 Scan2-0000 RR000p GP100p WP100p MP100p T_TRUE (F33N11)</v>
      </c>
      <c r="AT66" s="9" t="str">
        <f ca="1">IF(COUNTIF(AS$5:AS66,AS66)=1,"-","Dup")</f>
        <v>-</v>
      </c>
      <c r="AU66" s="9"/>
      <c r="AV66" s="19" t="str">
        <f t="shared" ca="1" si="675"/>
        <v>-</v>
      </c>
      <c r="AW66" s="19" t="str">
        <f t="shared" ca="1" si="675"/>
        <v>-</v>
      </c>
      <c r="AX66" s="19" t="str">
        <f t="shared" ca="1" si="675"/>
        <v>-</v>
      </c>
      <c r="AY66" s="19" t="str">
        <f t="shared" ca="1" si="675"/>
        <v>-</v>
      </c>
      <c r="AZ66" s="19" t="str">
        <f t="shared" ca="1" si="675"/>
        <v>-</v>
      </c>
      <c r="BA66" s="19" t="str">
        <f t="shared" ca="1" si="675"/>
        <v>-</v>
      </c>
      <c r="BB66" s="19" t="str">
        <f t="shared" ca="1" si="675"/>
        <v>-</v>
      </c>
      <c r="BC66" s="19" t="str">
        <f t="shared" ca="1" si="675"/>
        <v>-</v>
      </c>
      <c r="BD66" s="9"/>
      <c r="BE66" s="5" t="b">
        <f t="shared" si="676"/>
        <v>0</v>
      </c>
      <c r="BF66" s="5" t="str">
        <f t="shared" si="676"/>
        <v>-</v>
      </c>
      <c r="BG66" s="5" t="b">
        <f t="shared" si="676"/>
        <v>0</v>
      </c>
      <c r="BH66" s="5" t="b">
        <f t="shared" si="676"/>
        <v>1</v>
      </c>
      <c r="BI66" s="5" t="b">
        <f t="shared" si="676"/>
        <v>1</v>
      </c>
      <c r="BJ66" s="136">
        <f t="shared" si="676"/>
        <v>0</v>
      </c>
      <c r="BK66" s="19" t="b">
        <f t="shared" ca="1" si="677"/>
        <v>0</v>
      </c>
      <c r="BL66" s="9"/>
      <c r="BM66" s="5" t="str">
        <f t="shared" ca="1" si="678"/>
        <v>-</v>
      </c>
      <c r="BN66" s="19" t="str">
        <f t="shared" ca="1" si="679"/>
        <v>-</v>
      </c>
      <c r="BO66" s="19" t="str">
        <f t="shared" ca="1" si="679"/>
        <v>-</v>
      </c>
      <c r="BP66" s="19" t="str">
        <f t="shared" ca="1" si="679"/>
        <v>-</v>
      </c>
      <c r="BQ66" s="5" t="str">
        <f t="shared" ca="1" si="680"/>
        <v>-</v>
      </c>
      <c r="BR66" s="19" t="str">
        <f t="shared" ca="1" si="681"/>
        <v>-</v>
      </c>
      <c r="BS66" s="5" t="str">
        <f t="shared" ca="1" si="682"/>
        <v>-</v>
      </c>
      <c r="BT66" s="19" t="str">
        <f t="shared" ca="1" si="683"/>
        <v>-</v>
      </c>
      <c r="BU66" s="19" t="str">
        <f t="shared" ca="1" si="683"/>
        <v>-</v>
      </c>
      <c r="BV66" s="19" t="str">
        <f t="shared" ca="1" si="683"/>
        <v>-</v>
      </c>
      <c r="BW66" s="5" t="str">
        <f t="shared" ca="1" si="684"/>
        <v>-</v>
      </c>
      <c r="BX66" s="9"/>
      <c r="BY66" s="5" t="b">
        <f t="shared" si="685"/>
        <v>0</v>
      </c>
      <c r="BZ66" s="5" t="str">
        <f t="shared" ca="1" si="686"/>
        <v>-</v>
      </c>
      <c r="CA66" s="5" t="str">
        <f t="shared" ca="1" si="687"/>
        <v>-</v>
      </c>
      <c r="CB66" s="5" t="str">
        <f t="shared" ca="1" si="687"/>
        <v>-</v>
      </c>
      <c r="CC66" s="5" t="str">
        <f t="shared" ca="1" si="687"/>
        <v>-</v>
      </c>
      <c r="CD66" s="5" t="str">
        <f t="shared" ca="1" si="687"/>
        <v>-</v>
      </c>
      <c r="CE66" s="5" t="str">
        <f t="shared" ca="1" si="687"/>
        <v>-</v>
      </c>
      <c r="CF66" s="5" t="str">
        <f t="shared" ca="1" si="687"/>
        <v>-</v>
      </c>
      <c r="CG66" s="5" t="str">
        <f t="shared" ca="1" si="687"/>
        <v>-</v>
      </c>
      <c r="CH66" s="5" t="str">
        <f t="shared" ca="1" si="687"/>
        <v>-</v>
      </c>
      <c r="CI66" s="9"/>
      <c r="CJ66" s="12" t="b">
        <v>1</v>
      </c>
      <c r="CK66" s="12" t="b">
        <v>1</v>
      </c>
      <c r="CL66" s="12" t="b">
        <v>1</v>
      </c>
      <c r="CM66" s="12">
        <v>22312000005</v>
      </c>
      <c r="CN66" s="12" t="b">
        <v>0</v>
      </c>
      <c r="CO66" s="19" t="str">
        <f t="shared" ca="1" si="688"/>
        <v>-</v>
      </c>
      <c r="CP66" s="19" t="str">
        <f t="shared" ca="1" si="688"/>
        <v>-</v>
      </c>
      <c r="CQ66" s="19" t="str">
        <f t="shared" ca="1" si="688"/>
        <v>-</v>
      </c>
      <c r="CR66" s="433">
        <f t="shared" si="689"/>
        <v>652</v>
      </c>
      <c r="CS66" s="433">
        <f t="shared" si="689"/>
        <v>686</v>
      </c>
      <c r="CT66" s="433">
        <f t="shared" si="689"/>
        <v>721</v>
      </c>
      <c r="CU66" s="144">
        <f t="shared" si="690"/>
        <v>378</v>
      </c>
      <c r="CV66" s="144">
        <f t="shared" si="690"/>
        <v>413</v>
      </c>
      <c r="CW66" s="144">
        <f t="shared" si="690"/>
        <v>448</v>
      </c>
      <c r="CX66" s="19" t="str">
        <f t="shared" ca="1" si="760"/>
        <v>-</v>
      </c>
      <c r="CY66" s="19" t="str">
        <f t="shared" ca="1" si="760"/>
        <v>-</v>
      </c>
      <c r="CZ66" s="19" t="str">
        <f t="shared" ca="1" si="760"/>
        <v>-</v>
      </c>
      <c r="DA66" s="19" t="str">
        <f t="shared" ca="1" si="760"/>
        <v>-</v>
      </c>
      <c r="DB66" s="19" t="str">
        <f t="shared" ca="1" si="760"/>
        <v>-</v>
      </c>
      <c r="DC66" s="19" t="str">
        <f t="shared" ca="1" si="760"/>
        <v>-</v>
      </c>
      <c r="DD66" s="19">
        <f t="shared" ca="1" si="760"/>
        <v>1</v>
      </c>
      <c r="DE66" s="19">
        <f t="shared" ca="1" si="760"/>
        <v>1</v>
      </c>
      <c r="DF66" s="19">
        <f t="shared" ca="1" si="760"/>
        <v>0</v>
      </c>
      <c r="DG66" s="19" t="str">
        <f t="shared" ca="1" si="760"/>
        <v>-</v>
      </c>
      <c r="DH66" s="19" t="str">
        <f t="shared" ca="1" si="760"/>
        <v>-</v>
      </c>
      <c r="DI66" s="19" t="str">
        <f t="shared" ca="1" si="760"/>
        <v>-</v>
      </c>
      <c r="DJ66" s="19" t="str">
        <f t="shared" ca="1" si="760"/>
        <v>-</v>
      </c>
      <c r="DK66" s="19" t="str">
        <f t="shared" ca="1" si="760"/>
        <v>-</v>
      </c>
      <c r="DL66" s="19">
        <f t="shared" ca="1" si="760"/>
        <v>0</v>
      </c>
      <c r="DM66" s="19" t="str">
        <f t="shared" ca="1" si="760"/>
        <v>-</v>
      </c>
      <c r="DN66" s="19" t="str">
        <f t="shared" ca="1" si="760"/>
        <v>-</v>
      </c>
      <c r="DO66" s="19" t="str">
        <f t="shared" ca="1" si="688"/>
        <v>-</v>
      </c>
      <c r="DP66" s="19">
        <f t="shared" ca="1" si="688"/>
        <v>0</v>
      </c>
      <c r="DQ66" s="19">
        <f t="shared" ca="1" si="688"/>
        <v>0</v>
      </c>
      <c r="DR66" s="9"/>
      <c r="DS66" s="19">
        <f t="shared" ca="1" si="692"/>
        <v>0</v>
      </c>
      <c r="DT66" s="19">
        <f t="shared" ca="1" si="692"/>
        <v>0</v>
      </c>
      <c r="DU66" s="19">
        <f t="shared" ca="1" si="692"/>
        <v>0</v>
      </c>
      <c r="DV66" s="19">
        <f t="shared" ca="1" si="692"/>
        <v>0</v>
      </c>
      <c r="DW66" s="19">
        <f t="shared" ca="1" si="692"/>
        <v>0</v>
      </c>
      <c r="DX66" s="19">
        <f t="shared" ca="1" si="692"/>
        <v>0</v>
      </c>
      <c r="DY66" s="19">
        <f t="shared" ca="1" si="692"/>
        <v>0</v>
      </c>
      <c r="DZ66" s="19">
        <f t="shared" ca="1" si="692"/>
        <v>0</v>
      </c>
      <c r="EA66" s="19">
        <f t="shared" ca="1" si="692"/>
        <v>0</v>
      </c>
      <c r="EB66" s="19">
        <f t="shared" ca="1" si="692"/>
        <v>0</v>
      </c>
      <c r="EC66" s="19">
        <f t="shared" ca="1" si="692"/>
        <v>0</v>
      </c>
      <c r="ED66" s="19">
        <f t="shared" ca="1" si="692"/>
        <v>0</v>
      </c>
      <c r="EE66" s="19">
        <f t="shared" ca="1" si="692"/>
        <v>0</v>
      </c>
      <c r="EF66" s="433">
        <f t="shared" si="693"/>
        <v>0</v>
      </c>
      <c r="EG66" s="433">
        <f t="shared" si="693"/>
        <v>0</v>
      </c>
      <c r="EH66" s="116">
        <f t="shared" si="694"/>
        <v>0</v>
      </c>
      <c r="EI66" s="116">
        <f t="shared" ca="1" si="694"/>
        <v>0</v>
      </c>
      <c r="EJ66" s="116">
        <f t="shared" ca="1" si="694"/>
        <v>0</v>
      </c>
      <c r="EK66" s="116">
        <f t="shared" ca="1" si="694"/>
        <v>0</v>
      </c>
      <c r="EL66" s="116">
        <f t="shared" ca="1" si="694"/>
        <v>0</v>
      </c>
      <c r="EM66" s="537">
        <f t="shared" ca="1" si="695"/>
        <v>0</v>
      </c>
      <c r="EN66" s="116">
        <f t="shared" ca="1" si="696"/>
        <v>0</v>
      </c>
      <c r="EO66" s="116">
        <f t="shared" ca="1" si="696"/>
        <v>0</v>
      </c>
      <c r="EP66" s="116">
        <f t="shared" ca="1" si="696"/>
        <v>0</v>
      </c>
      <c r="EQ66" s="116">
        <f t="shared" ca="1" si="696"/>
        <v>0</v>
      </c>
      <c r="ER66" s="116">
        <f t="shared" ca="1" si="696"/>
        <v>0</v>
      </c>
      <c r="ES66" s="537">
        <f t="shared" ca="1" si="697"/>
        <v>0</v>
      </c>
      <c r="ET66" s="116">
        <f t="shared" ca="1" si="698"/>
        <v>0</v>
      </c>
      <c r="EU66" s="116">
        <f t="shared" ca="1" si="698"/>
        <v>0</v>
      </c>
      <c r="EV66" s="116">
        <f t="shared" ca="1" si="698"/>
        <v>0</v>
      </c>
      <c r="EW66" s="116">
        <f t="shared" ca="1" si="698"/>
        <v>0</v>
      </c>
      <c r="EX66" s="116">
        <f t="shared" ca="1" si="698"/>
        <v>0</v>
      </c>
      <c r="EY66" s="537">
        <f t="shared" ca="1" si="699"/>
        <v>0</v>
      </c>
      <c r="EZ66" s="116">
        <f t="shared" ca="1" si="700"/>
        <v>0</v>
      </c>
      <c r="FA66" s="116">
        <f t="shared" ca="1" si="700"/>
        <v>0</v>
      </c>
      <c r="FB66" s="116">
        <f t="shared" ca="1" si="700"/>
        <v>0</v>
      </c>
      <c r="FC66" s="116">
        <f t="shared" ca="1" si="700"/>
        <v>0</v>
      </c>
      <c r="FD66" s="116">
        <f t="shared" ca="1" si="700"/>
        <v>0</v>
      </c>
      <c r="FE66" s="537">
        <f t="shared" ca="1" si="701"/>
        <v>0</v>
      </c>
      <c r="FF66" s="116">
        <f t="shared" ca="1" si="702"/>
        <v>0</v>
      </c>
      <c r="FG66" s="116">
        <f t="shared" ca="1" si="702"/>
        <v>0</v>
      </c>
      <c r="FH66" s="116">
        <f t="shared" ca="1" si="702"/>
        <v>0</v>
      </c>
      <c r="FI66" s="116">
        <f t="shared" ca="1" si="702"/>
        <v>0</v>
      </c>
      <c r="FJ66" s="116">
        <f t="shared" ca="1" si="702"/>
        <v>0</v>
      </c>
      <c r="FK66" s="537">
        <f t="shared" ca="1" si="703"/>
        <v>0</v>
      </c>
      <c r="FL66" s="116">
        <f t="shared" ca="1" si="704"/>
        <v>0</v>
      </c>
      <c r="FM66" s="116">
        <f t="shared" ca="1" si="704"/>
        <v>0</v>
      </c>
      <c r="FN66" s="116">
        <f t="shared" ca="1" si="704"/>
        <v>0</v>
      </c>
      <c r="FO66" s="116">
        <f t="shared" ca="1" si="704"/>
        <v>0</v>
      </c>
      <c r="FP66" s="116">
        <f t="shared" ca="1" si="704"/>
        <v>0</v>
      </c>
      <c r="FQ66" s="537">
        <f t="shared" ca="1" si="705"/>
        <v>0</v>
      </c>
      <c r="FR66" s="117">
        <f t="shared" ca="1" si="706"/>
        <v>0</v>
      </c>
      <c r="FS66" s="117">
        <f t="shared" ca="1" si="706"/>
        <v>0</v>
      </c>
      <c r="FT66" s="117">
        <f t="shared" ca="1" si="706"/>
        <v>0</v>
      </c>
      <c r="FU66" s="117">
        <f t="shared" ca="1" si="706"/>
        <v>0</v>
      </c>
      <c r="FV66" s="556">
        <f t="shared" ca="1" si="761"/>
        <v>0</v>
      </c>
      <c r="FW66" s="556">
        <f t="shared" ca="1" si="761"/>
        <v>0</v>
      </c>
      <c r="FX66" s="556">
        <f t="shared" ca="1" si="761"/>
        <v>0</v>
      </c>
      <c r="FY66" s="556">
        <f t="shared" ca="1" si="761"/>
        <v>0</v>
      </c>
      <c r="FZ66" s="556">
        <f t="shared" ca="1" si="761"/>
        <v>0</v>
      </c>
      <c r="GA66" s="556">
        <f t="shared" ca="1" si="761"/>
        <v>0</v>
      </c>
      <c r="GB66" s="556">
        <f t="shared" ca="1" si="761"/>
        <v>0</v>
      </c>
      <c r="GC66" s="556">
        <f t="shared" ca="1" si="761"/>
        <v>0</v>
      </c>
      <c r="GD66" s="556">
        <f t="shared" ca="1" si="761"/>
        <v>0</v>
      </c>
      <c r="GE66" s="556">
        <f t="shared" ca="1" si="761"/>
        <v>0</v>
      </c>
      <c r="GF66" s="556">
        <f t="shared" ca="1" si="761"/>
        <v>0</v>
      </c>
      <c r="GG66" s="556">
        <f t="shared" ca="1" si="761"/>
        <v>0</v>
      </c>
      <c r="GH66" s="556">
        <f t="shared" ca="1" si="761"/>
        <v>0</v>
      </c>
      <c r="GI66" s="556">
        <f t="shared" ca="1" si="761"/>
        <v>0</v>
      </c>
      <c r="GJ66" s="556">
        <f t="shared" ca="1" si="761"/>
        <v>0</v>
      </c>
      <c r="GK66" s="556">
        <f t="shared" ca="1" si="761"/>
        <v>0</v>
      </c>
      <c r="GL66" s="556">
        <f t="shared" ca="1" si="761"/>
        <v>0</v>
      </c>
      <c r="GM66" s="556">
        <f t="shared" ca="1" si="761"/>
        <v>0</v>
      </c>
      <c r="GN66" s="556">
        <f t="shared" ca="1" si="761"/>
        <v>0</v>
      </c>
      <c r="GO66" s="556">
        <f t="shared" ca="1" si="761"/>
        <v>0</v>
      </c>
      <c r="GP66" s="19">
        <f t="shared" ca="1" si="708"/>
        <v>0</v>
      </c>
      <c r="GQ66" s="116">
        <f t="shared" ca="1" si="709"/>
        <v>0</v>
      </c>
      <c r="GR66" s="116">
        <f t="shared" ca="1" si="709"/>
        <v>0</v>
      </c>
      <c r="GS66" s="116">
        <f t="shared" ca="1" si="709"/>
        <v>0</v>
      </c>
      <c r="GT66" s="116">
        <f t="shared" ca="1" si="709"/>
        <v>0</v>
      </c>
      <c r="GU66" s="116">
        <f t="shared" ca="1" si="709"/>
        <v>0</v>
      </c>
      <c r="GV66" s="537">
        <f t="shared" ca="1" si="710"/>
        <v>0</v>
      </c>
      <c r="GW66" s="116">
        <f t="shared" ca="1" si="711"/>
        <v>0</v>
      </c>
      <c r="GX66" s="116">
        <f t="shared" ca="1" si="711"/>
        <v>0</v>
      </c>
      <c r="GY66" s="116">
        <f t="shared" ca="1" si="711"/>
        <v>0</v>
      </c>
      <c r="GZ66" s="116">
        <f t="shared" ca="1" si="711"/>
        <v>0</v>
      </c>
      <c r="HA66" s="116">
        <f t="shared" ca="1" si="711"/>
        <v>0</v>
      </c>
      <c r="HB66" s="537">
        <f t="shared" ca="1" si="712"/>
        <v>0</v>
      </c>
      <c r="HC66" s="116">
        <f t="shared" ca="1" si="713"/>
        <v>0</v>
      </c>
      <c r="HD66" s="116">
        <f t="shared" ca="1" si="713"/>
        <v>0</v>
      </c>
      <c r="HE66" s="116">
        <f t="shared" ca="1" si="713"/>
        <v>0</v>
      </c>
      <c r="HF66" s="116">
        <f t="shared" ca="1" si="713"/>
        <v>0</v>
      </c>
      <c r="HG66" s="116">
        <f t="shared" ca="1" si="713"/>
        <v>0</v>
      </c>
      <c r="HH66" s="537">
        <f t="shared" ca="1" si="714"/>
        <v>0</v>
      </c>
      <c r="HI66" s="116">
        <f t="shared" ca="1" si="715"/>
        <v>0</v>
      </c>
      <c r="HJ66" s="116">
        <f t="shared" ca="1" si="715"/>
        <v>0</v>
      </c>
      <c r="HK66" s="116">
        <f t="shared" ca="1" si="715"/>
        <v>0</v>
      </c>
      <c r="HL66" s="116">
        <f t="shared" ca="1" si="715"/>
        <v>0</v>
      </c>
      <c r="HM66" s="116">
        <f t="shared" ca="1" si="715"/>
        <v>0</v>
      </c>
      <c r="HN66" s="537">
        <f t="shared" ca="1" si="716"/>
        <v>0</v>
      </c>
      <c r="HO66" s="116">
        <f t="shared" ca="1" si="717"/>
        <v>0</v>
      </c>
      <c r="HP66" s="116">
        <f t="shared" ca="1" si="717"/>
        <v>0</v>
      </c>
      <c r="HQ66" s="116">
        <f t="shared" ca="1" si="717"/>
        <v>0</v>
      </c>
      <c r="HR66" s="116">
        <f t="shared" ca="1" si="717"/>
        <v>0</v>
      </c>
      <c r="HS66" s="116">
        <f t="shared" ca="1" si="717"/>
        <v>0</v>
      </c>
      <c r="HT66" s="537">
        <f t="shared" ca="1" si="718"/>
        <v>0</v>
      </c>
      <c r="HU66" s="116">
        <f t="shared" ca="1" si="719"/>
        <v>0</v>
      </c>
      <c r="HV66" s="116">
        <f t="shared" ca="1" si="719"/>
        <v>0</v>
      </c>
      <c r="HW66" s="116">
        <f t="shared" ca="1" si="719"/>
        <v>0</v>
      </c>
      <c r="HX66" s="116">
        <f t="shared" ca="1" si="719"/>
        <v>0</v>
      </c>
      <c r="HY66" s="116">
        <f t="shared" ca="1" si="719"/>
        <v>0</v>
      </c>
      <c r="HZ66" s="537">
        <f t="shared" ca="1" si="720"/>
        <v>0</v>
      </c>
      <c r="IA66" s="117">
        <f t="shared" ca="1" si="721"/>
        <v>0</v>
      </c>
      <c r="IB66" s="117">
        <f t="shared" ca="1" si="721"/>
        <v>0</v>
      </c>
      <c r="IC66" s="117">
        <f t="shared" ca="1" si="721"/>
        <v>0</v>
      </c>
      <c r="ID66" s="117">
        <f t="shared" ca="1" si="721"/>
        <v>0</v>
      </c>
      <c r="IE66" s="556">
        <f t="shared" ca="1" si="762"/>
        <v>0</v>
      </c>
      <c r="IF66" s="556">
        <f t="shared" ca="1" si="762"/>
        <v>0</v>
      </c>
      <c r="IG66" s="556">
        <f t="shared" ca="1" si="762"/>
        <v>0</v>
      </c>
      <c r="IH66" s="556">
        <f t="shared" ca="1" si="762"/>
        <v>0</v>
      </c>
      <c r="II66" s="556">
        <f t="shared" ca="1" si="762"/>
        <v>0</v>
      </c>
      <c r="IJ66" s="556">
        <f t="shared" ca="1" si="762"/>
        <v>0</v>
      </c>
      <c r="IK66" s="556">
        <f t="shared" ca="1" si="762"/>
        <v>0</v>
      </c>
      <c r="IL66" s="556">
        <f t="shared" ca="1" si="762"/>
        <v>0</v>
      </c>
      <c r="IM66" s="556">
        <f t="shared" ca="1" si="762"/>
        <v>0</v>
      </c>
      <c r="IN66" s="556">
        <f t="shared" ca="1" si="762"/>
        <v>0</v>
      </c>
      <c r="IO66" s="556">
        <f t="shared" ca="1" si="762"/>
        <v>0</v>
      </c>
      <c r="IP66" s="556">
        <f t="shared" ca="1" si="762"/>
        <v>0</v>
      </c>
      <c r="IQ66" s="556">
        <f t="shared" ca="1" si="762"/>
        <v>0</v>
      </c>
      <c r="IR66" s="556">
        <f t="shared" ca="1" si="762"/>
        <v>0</v>
      </c>
      <c r="IS66" s="556">
        <f t="shared" ca="1" si="762"/>
        <v>0</v>
      </c>
      <c r="IT66" s="556">
        <f t="shared" ca="1" si="762"/>
        <v>0</v>
      </c>
      <c r="IU66" s="556">
        <f t="shared" ca="1" si="762"/>
        <v>0</v>
      </c>
      <c r="IV66" s="556">
        <f t="shared" ca="1" si="762"/>
        <v>0</v>
      </c>
      <c r="IW66" s="556">
        <f t="shared" ca="1" si="762"/>
        <v>0</v>
      </c>
      <c r="IX66" s="556">
        <f t="shared" ca="1" si="762"/>
        <v>0</v>
      </c>
      <c r="IY66" s="19">
        <f t="shared" ca="1" si="723"/>
        <v>0</v>
      </c>
      <c r="IZ66" s="5">
        <f t="shared" si="724"/>
        <v>67</v>
      </c>
      <c r="JA66" s="9"/>
      <c r="JB66" s="5">
        <f t="shared" si="725"/>
        <v>1</v>
      </c>
      <c r="JC66" s="5" t="b">
        <f t="shared" si="725"/>
        <v>0</v>
      </c>
      <c r="JD66" s="19">
        <f t="shared" ca="1" si="763"/>
        <v>0</v>
      </c>
      <c r="JE66" s="5">
        <f t="shared" si="727"/>
        <v>0</v>
      </c>
      <c r="JF66" s="5">
        <f t="shared" si="728"/>
        <v>1.2500000000000001E-2</v>
      </c>
      <c r="JG66" s="5">
        <f t="shared" si="729"/>
        <v>0</v>
      </c>
      <c r="JH66" s="19">
        <f t="shared" ca="1" si="763"/>
        <v>0</v>
      </c>
      <c r="JI66" s="5">
        <f t="shared" si="730"/>
        <v>60</v>
      </c>
      <c r="JJ66" s="5">
        <f t="shared" si="731"/>
        <v>1</v>
      </c>
      <c r="JK66" s="19">
        <f t="shared" ca="1" si="763"/>
        <v>0</v>
      </c>
      <c r="JL66" s="19">
        <f t="shared" ca="1" si="763"/>
        <v>0</v>
      </c>
      <c r="JM66" s="19">
        <f t="shared" ca="1" si="763"/>
        <v>0</v>
      </c>
      <c r="JN66" s="19">
        <f t="shared" ca="1" si="763"/>
        <v>0</v>
      </c>
      <c r="JO66" s="19">
        <f t="shared" ca="1" si="763"/>
        <v>0</v>
      </c>
      <c r="JP66" s="19">
        <f t="shared" ca="1" si="763"/>
        <v>0</v>
      </c>
      <c r="JQ66" s="19">
        <f t="shared" ca="1" si="763"/>
        <v>0</v>
      </c>
      <c r="JR66" s="19">
        <f t="shared" ca="1" si="763"/>
        <v>0</v>
      </c>
      <c r="JS66" s="19">
        <f t="shared" ca="1" si="763"/>
        <v>0</v>
      </c>
      <c r="JT66" s="19">
        <f t="shared" ca="1" si="763"/>
        <v>0</v>
      </c>
      <c r="JU66" s="19">
        <f t="shared" ca="1" si="763"/>
        <v>0</v>
      </c>
      <c r="JV66" s="19">
        <f t="shared" ca="1" si="763"/>
        <v>0</v>
      </c>
      <c r="JW66" s="19">
        <f t="shared" ca="1" si="763"/>
        <v>0</v>
      </c>
      <c r="JX66" s="19">
        <f t="shared" ca="1" si="763"/>
        <v>0</v>
      </c>
      <c r="JY66" s="19">
        <f t="shared" ca="1" si="763"/>
        <v>0</v>
      </c>
      <c r="JZ66" s="19">
        <f t="shared" ca="1" si="763"/>
        <v>0</v>
      </c>
      <c r="KA66" s="19">
        <f t="shared" ca="1" si="763"/>
        <v>0</v>
      </c>
      <c r="KB66" s="19">
        <f t="shared" ca="1" si="763"/>
        <v>0</v>
      </c>
      <c r="KC66" s="19">
        <f t="shared" ca="1" si="763"/>
        <v>0</v>
      </c>
      <c r="KD66" s="19">
        <f t="shared" ca="1" si="763"/>
        <v>0</v>
      </c>
      <c r="KE66" s="19">
        <f t="shared" ca="1" si="763"/>
        <v>0</v>
      </c>
      <c r="KF66" s="5">
        <f t="shared" si="732"/>
        <v>0</v>
      </c>
      <c r="KG66" s="5">
        <f t="shared" si="732"/>
        <v>6.25E-2</v>
      </c>
      <c r="KH66" s="5">
        <f t="shared" si="732"/>
        <v>6.25E-2</v>
      </c>
      <c r="KI66" s="5">
        <f t="shared" si="732"/>
        <v>6.25E-2</v>
      </c>
      <c r="KJ66" s="19">
        <f t="shared" ca="1" si="763"/>
        <v>0</v>
      </c>
      <c r="KK66" s="19">
        <f t="shared" ca="1" si="763"/>
        <v>0</v>
      </c>
      <c r="KL66" s="19">
        <f t="shared" ca="1" si="763"/>
        <v>0</v>
      </c>
      <c r="KM66" s="19">
        <f t="shared" ca="1" si="763"/>
        <v>0</v>
      </c>
      <c r="KN66" s="19">
        <f t="shared" ca="1" si="763"/>
        <v>1</v>
      </c>
      <c r="KO66" s="19">
        <f t="shared" ca="1" si="763"/>
        <v>0</v>
      </c>
      <c r="KP66" s="19">
        <f t="shared" ca="1" si="763"/>
        <v>1</v>
      </c>
      <c r="KQ66" s="9"/>
      <c r="KR66" s="5" t="b">
        <f t="shared" ca="1" si="733"/>
        <v>1</v>
      </c>
      <c r="KS66" s="5" t="b">
        <f t="shared" si="734"/>
        <v>0</v>
      </c>
      <c r="KT66" s="5" t="b">
        <f t="shared" si="734"/>
        <v>0</v>
      </c>
      <c r="KU66" s="5" t="b">
        <f t="shared" si="734"/>
        <v>1</v>
      </c>
      <c r="KV66" s="136">
        <f t="shared" si="735"/>
        <v>2</v>
      </c>
      <c r="KW66" s="136">
        <f t="shared" si="735"/>
        <v>2</v>
      </c>
      <c r="KX66" s="5" t="b">
        <f t="shared" si="736"/>
        <v>0</v>
      </c>
      <c r="KY66" s="5" t="b">
        <f t="shared" si="736"/>
        <v>1</v>
      </c>
      <c r="KZ66" s="5" t="b">
        <f t="shared" si="736"/>
        <v>1</v>
      </c>
      <c r="LA66" s="5" t="b">
        <f t="shared" si="736"/>
        <v>0</v>
      </c>
      <c r="LB66" s="5">
        <f t="shared" si="737"/>
        <v>1</v>
      </c>
      <c r="LC66" s="5">
        <f t="shared" si="737"/>
        <v>0</v>
      </c>
      <c r="LD66" s="5" t="b">
        <f t="shared" si="738"/>
        <v>0</v>
      </c>
      <c r="LE66" s="5" t="str" cm="1">
        <f t="array" aca="1" ref="LE66" ca="1">IF(OR(LF66:LM66&lt;&gt;"-"),TRUE,"-")</f>
        <v>-</v>
      </c>
      <c r="LF66" s="19" t="str">
        <f t="shared" ca="1" si="739"/>
        <v>-</v>
      </c>
      <c r="LG66" s="19" t="str">
        <f t="shared" ca="1" si="739"/>
        <v>-</v>
      </c>
      <c r="LH66" s="19" t="str">
        <f t="shared" ca="1" si="739"/>
        <v>-</v>
      </c>
      <c r="LI66" s="19" t="str">
        <f t="shared" ca="1" si="739"/>
        <v>-</v>
      </c>
      <c r="LJ66" s="19" t="str">
        <f t="shared" ca="1" si="739"/>
        <v>-</v>
      </c>
      <c r="LK66" s="19" t="str">
        <f t="shared" ca="1" si="739"/>
        <v>-</v>
      </c>
      <c r="LL66" s="19" t="str">
        <f t="shared" ca="1" si="739"/>
        <v>-</v>
      </c>
      <c r="LM66" s="19" t="str">
        <f t="shared" ca="1" si="739"/>
        <v>-</v>
      </c>
      <c r="LN66" s="466" t="str">
        <f t="shared" ca="1" si="739"/>
        <v>-</v>
      </c>
      <c r="LO66" s="5" t="b">
        <f t="array" aca="1" ref="LO66" ca="1">IF(OR(LP66:LV66&lt;&gt;"-"),TRUE,"-")</f>
        <v>1</v>
      </c>
      <c r="LP66" s="19">
        <f t="shared" ca="1" si="740"/>
        <v>0</v>
      </c>
      <c r="LQ66" s="19" t="str">
        <f t="shared" ca="1" si="740"/>
        <v>-</v>
      </c>
      <c r="LR66" s="19">
        <f t="shared" ca="1" si="740"/>
        <v>999999</v>
      </c>
      <c r="LS66" s="19">
        <f t="shared" ca="1" si="740"/>
        <v>999999</v>
      </c>
      <c r="LT66" s="19">
        <f t="shared" ca="1" si="740"/>
        <v>999999</v>
      </c>
      <c r="LU66" s="19">
        <f t="shared" ca="1" si="740"/>
        <v>999999</v>
      </c>
      <c r="LV66" s="19">
        <f t="shared" ca="1" si="740"/>
        <v>999999</v>
      </c>
      <c r="LW66" s="19" t="str">
        <f t="shared" ca="1" si="740"/>
        <v>-</v>
      </c>
      <c r="LX66" s="19" t="str">
        <f t="shared" ca="1" si="740"/>
        <v>-</v>
      </c>
      <c r="LY66" s="19" t="str">
        <f t="shared" ca="1" si="740"/>
        <v>-</v>
      </c>
      <c r="LZ66" s="19" t="b">
        <f t="shared" ca="1" si="741"/>
        <v>1</v>
      </c>
      <c r="MA66" s="19">
        <f t="shared" ca="1" si="741"/>
        <v>0</v>
      </c>
      <c r="MB66" s="5" t="str">
        <f t="shared" si="742"/>
        <v>-</v>
      </c>
      <c r="MC66" s="5" t="str">
        <f t="shared" si="742"/>
        <v>-</v>
      </c>
      <c r="MD66" s="5" t="str">
        <f t="shared" si="742"/>
        <v>-</v>
      </c>
      <c r="ME66" s="5" t="str">
        <f t="shared" si="742"/>
        <v>-</v>
      </c>
      <c r="MF66" s="19" t="str">
        <f t="shared" ca="1" si="764"/>
        <v>-</v>
      </c>
      <c r="MG66" s="19" t="str">
        <f t="shared" ca="1" si="764"/>
        <v>-</v>
      </c>
      <c r="MH66" s="19" t="str">
        <f t="shared" ca="1" si="764"/>
        <v>-</v>
      </c>
      <c r="MI66" s="19" t="str">
        <f t="shared" ca="1" si="764"/>
        <v>-</v>
      </c>
      <c r="MJ66" s="19">
        <f t="shared" ca="1" si="764"/>
        <v>0.5</v>
      </c>
      <c r="MK66" s="19">
        <f t="shared" ca="1" si="764"/>
        <v>0.5</v>
      </c>
      <c r="ML66" s="19" t="str">
        <f t="shared" ca="1" si="764"/>
        <v>-</v>
      </c>
      <c r="MM66" s="5">
        <f t="shared" si="744"/>
        <v>0</v>
      </c>
      <c r="MN66" s="5">
        <f t="shared" si="744"/>
        <v>500</v>
      </c>
      <c r="MO66" s="5">
        <f t="shared" si="744"/>
        <v>500</v>
      </c>
      <c r="MP66" s="5">
        <f t="shared" si="744"/>
        <v>575</v>
      </c>
      <c r="MQ66" s="5">
        <f t="shared" si="744"/>
        <v>240</v>
      </c>
      <c r="MR66" s="5">
        <f t="shared" si="744"/>
        <v>364</v>
      </c>
      <c r="MS66" s="5">
        <f t="shared" si="745"/>
        <v>0.5</v>
      </c>
      <c r="MT66" s="9"/>
      <c r="MU66" s="19">
        <f t="shared" ca="1" si="764"/>
        <v>70</v>
      </c>
      <c r="MV66" s="19">
        <f t="shared" ca="1" si="764"/>
        <v>50</v>
      </c>
      <c r="MW66" s="19">
        <f t="shared" ca="1" si="764"/>
        <v>75</v>
      </c>
      <c r="MX66" s="19">
        <f t="shared" ca="1" si="764"/>
        <v>50</v>
      </c>
      <c r="MY66" s="5">
        <f t="shared" si="746"/>
        <v>1</v>
      </c>
      <c r="MZ66" s="5">
        <f t="shared" si="747"/>
        <v>1</v>
      </c>
      <c r="NA66" s="5">
        <f t="shared" si="748"/>
        <v>1</v>
      </c>
      <c r="NB66" s="9"/>
      <c r="NC66" s="19" t="b">
        <f t="shared" ca="1" si="749"/>
        <v>0</v>
      </c>
      <c r="ND66" s="19" t="b">
        <f t="shared" ca="1" si="749"/>
        <v>0</v>
      </c>
      <c r="NE66" s="19">
        <f t="shared" ca="1" si="749"/>
        <v>2</v>
      </c>
      <c r="NF66" s="19">
        <f t="shared" ca="1" si="749"/>
        <v>1</v>
      </c>
      <c r="NG66" s="19">
        <f t="shared" ca="1" si="749"/>
        <v>2</v>
      </c>
      <c r="NH66" s="19">
        <f t="shared" ca="1" si="749"/>
        <v>0</v>
      </c>
      <c r="NI66" s="19" t="str">
        <f t="shared" ca="1" si="749"/>
        <v>-</v>
      </c>
      <c r="NJ66" s="466" t="b">
        <v>1</v>
      </c>
      <c r="NK66" s="466">
        <f>NK65*1.25</f>
        <v>18.4375</v>
      </c>
      <c r="NL66" s="466" t="b">
        <v>1</v>
      </c>
      <c r="NM66" s="466">
        <f t="shared" si="758"/>
        <v>230</v>
      </c>
      <c r="NN66" s="19" t="str">
        <f t="shared" ca="1" si="749"/>
        <v>-</v>
      </c>
      <c r="NO66" s="19">
        <f t="shared" ca="1" si="764"/>
        <v>1</v>
      </c>
      <c r="NP66" s="19">
        <f t="shared" ca="1" si="764"/>
        <v>1</v>
      </c>
      <c r="NQ66" s="19">
        <f t="shared" ca="1" si="764"/>
        <v>1</v>
      </c>
      <c r="NR66" s="19">
        <f t="shared" ca="1" si="764"/>
        <v>1</v>
      </c>
      <c r="NS66" s="19">
        <f t="shared" ca="1" si="764"/>
        <v>1</v>
      </c>
      <c r="NT66" s="19">
        <f t="shared" ca="1" si="764"/>
        <v>1</v>
      </c>
      <c r="NU66" s="19">
        <f t="shared" ca="1" si="764"/>
        <v>1</v>
      </c>
      <c r="NV66" s="19">
        <f t="shared" ca="1" si="764"/>
        <v>1</v>
      </c>
      <c r="NW66" s="19">
        <f t="shared" ca="1" si="764"/>
        <v>1</v>
      </c>
      <c r="NX66" s="9"/>
      <c r="NY66" s="539" t="str">
        <f t="shared" si="765"/>
        <v>-</v>
      </c>
      <c r="NZ66" s="539" t="str">
        <f t="shared" si="765"/>
        <v>-</v>
      </c>
      <c r="OA66" s="539" t="str">
        <f t="shared" si="765"/>
        <v>-</v>
      </c>
      <c r="OB66" s="539" t="str">
        <f t="shared" si="765"/>
        <v>-</v>
      </c>
      <c r="OC66" s="539" t="str">
        <f t="shared" si="765"/>
        <v>-</v>
      </c>
      <c r="OD66" s="539" t="str">
        <f t="shared" si="765"/>
        <v>-</v>
      </c>
      <c r="OE66" s="539" t="str">
        <f t="shared" ca="1" si="765"/>
        <v>-</v>
      </c>
      <c r="OF66" s="539" t="str">
        <f t="shared" ca="1" si="765"/>
        <v>-</v>
      </c>
      <c r="OG66" s="539" t="str">
        <f t="shared" ca="1" si="765"/>
        <v>-</v>
      </c>
      <c r="OH66" s="539" t="str">
        <f t="shared" ca="1" si="765"/>
        <v>-</v>
      </c>
      <c r="OI66" s="539" t="str">
        <f t="shared" ca="1" si="765"/>
        <v>-</v>
      </c>
      <c r="OJ66" s="539" t="str">
        <f t="shared" ca="1" si="765"/>
        <v>-</v>
      </c>
      <c r="OK66" s="539" t="str">
        <f t="shared" ca="1" si="765"/>
        <v>-</v>
      </c>
      <c r="OL66" s="539" t="str">
        <f t="shared" ca="1" si="765"/>
        <v>-</v>
      </c>
      <c r="OM66" s="539" t="str">
        <f t="shared" ca="1" si="765"/>
        <v>-</v>
      </c>
      <c r="ON66" s="539" t="str">
        <f t="shared" ca="1" si="765"/>
        <v>-</v>
      </c>
      <c r="OO66" s="539" t="str">
        <f t="shared" ca="1" si="765"/>
        <v>-</v>
      </c>
      <c r="OP66" s="539" t="str">
        <f t="shared" ca="1" si="765"/>
        <v>-</v>
      </c>
      <c r="OQ66" s="539" t="str">
        <f t="shared" ca="1" si="765"/>
        <v>-</v>
      </c>
      <c r="OR66" s="539" t="str">
        <f t="shared" ca="1" si="765"/>
        <v>-</v>
      </c>
      <c r="OS66" s="539" t="str">
        <f t="shared" ca="1" si="765"/>
        <v>-</v>
      </c>
      <c r="OT66" s="539" t="str">
        <f t="shared" ca="1" si="765"/>
        <v>-</v>
      </c>
      <c r="OU66" s="539" t="str">
        <f t="shared" ca="1" si="765"/>
        <v>-</v>
      </c>
      <c r="OV66" s="539" t="str">
        <f t="shared" ca="1" si="765"/>
        <v>-</v>
      </c>
      <c r="OW66" s="539" t="str">
        <f t="shared" ca="1" si="765"/>
        <v>-</v>
      </c>
      <c r="OX66" s="539" t="str">
        <f t="shared" ca="1" si="765"/>
        <v>-</v>
      </c>
      <c r="OY66" s="539" t="str">
        <f t="shared" ca="1" si="765"/>
        <v>-</v>
      </c>
      <c r="OZ66" s="539" t="str">
        <f t="shared" ca="1" si="765"/>
        <v>-</v>
      </c>
      <c r="PA66" s="539" t="str">
        <f t="shared" ca="1" si="765"/>
        <v>-</v>
      </c>
      <c r="PB66" s="539" t="str">
        <f t="shared" ca="1" si="765"/>
        <v>-</v>
      </c>
      <c r="PC66" s="539" t="str">
        <f t="shared" ca="1" si="765"/>
        <v>-</v>
      </c>
      <c r="PD66" s="539" t="str">
        <f t="shared" ca="1" si="765"/>
        <v>-</v>
      </c>
      <c r="PE66" s="539" t="str">
        <f t="shared" ca="1" si="765"/>
        <v>-</v>
      </c>
      <c r="PF66" s="539" t="str">
        <f t="shared" ca="1" si="765"/>
        <v>-</v>
      </c>
      <c r="PG66" s="539" t="str">
        <f t="shared" ca="1" si="765"/>
        <v>-</v>
      </c>
      <c r="PH66" s="539" t="str">
        <f t="shared" ca="1" si="765"/>
        <v>-</v>
      </c>
      <c r="PI66" s="549" t="str">
        <f t="shared" si="766"/>
        <v>-</v>
      </c>
      <c r="PJ66" s="549" t="str">
        <f t="shared" si="766"/>
        <v>-</v>
      </c>
      <c r="PK66" s="549" t="str">
        <f t="shared" si="766"/>
        <v>-</v>
      </c>
      <c r="PL66" s="549" t="str">
        <f t="shared" si="766"/>
        <v>-</v>
      </c>
      <c r="PM66" s="549" t="str">
        <f t="shared" si="766"/>
        <v>-</v>
      </c>
      <c r="PN66" s="549" t="str">
        <f t="shared" si="766"/>
        <v>-</v>
      </c>
      <c r="PO66" s="549" t="str">
        <f t="shared" si="766"/>
        <v>-</v>
      </c>
      <c r="PP66" s="549" t="str">
        <f t="shared" si="766"/>
        <v>-</v>
      </c>
      <c r="PQ66" s="549" t="str">
        <f t="shared" si="766"/>
        <v>-</v>
      </c>
      <c r="PR66" s="549" t="str">
        <f t="shared" si="766"/>
        <v>-</v>
      </c>
      <c r="PS66" s="549" t="str">
        <f t="shared" si="766"/>
        <v>-</v>
      </c>
      <c r="PT66" s="549" t="str">
        <f t="shared" si="766"/>
        <v>-</v>
      </c>
      <c r="PU66" s="549" t="str">
        <f t="shared" si="766"/>
        <v>-</v>
      </c>
      <c r="PV66" s="549" t="str">
        <f t="shared" si="766"/>
        <v>-</v>
      </c>
      <c r="PW66" s="549" t="str">
        <f t="shared" si="766"/>
        <v>-</v>
      </c>
      <c r="PX66" s="549" t="str">
        <f t="shared" si="766"/>
        <v>-</v>
      </c>
      <c r="PY66" s="549" t="str">
        <f t="shared" si="766"/>
        <v>-</v>
      </c>
      <c r="PZ66" s="549" t="str">
        <f t="shared" si="766"/>
        <v>-</v>
      </c>
      <c r="QA66" s="549" t="str">
        <f t="shared" si="766"/>
        <v>-</v>
      </c>
      <c r="QB66" s="549" t="str">
        <f t="shared" si="766"/>
        <v>-</v>
      </c>
      <c r="QC66" s="549" t="str">
        <f t="shared" si="766"/>
        <v>-</v>
      </c>
      <c r="QD66" s="549" t="str">
        <f t="shared" si="766"/>
        <v>-</v>
      </c>
      <c r="QE66" s="549" t="str">
        <f t="shared" si="766"/>
        <v>-</v>
      </c>
      <c r="QF66" s="549" t="str">
        <f t="shared" si="766"/>
        <v>-</v>
      </c>
      <c r="QG66" s="549" t="str">
        <f t="shared" si="766"/>
        <v>-</v>
      </c>
      <c r="QH66" s="549" t="str">
        <f t="shared" si="766"/>
        <v>-</v>
      </c>
      <c r="QI66" s="539" t="str">
        <f t="shared" si="767"/>
        <v>-</v>
      </c>
      <c r="QJ66" s="539" t="str">
        <f t="shared" si="767"/>
        <v>-</v>
      </c>
      <c r="QK66" s="539" t="str">
        <f t="shared" si="767"/>
        <v>-</v>
      </c>
      <c r="QL66" s="539" t="str">
        <f t="shared" si="767"/>
        <v>-</v>
      </c>
      <c r="QM66" s="539" t="str">
        <f t="shared" si="767"/>
        <v>-</v>
      </c>
      <c r="QN66" s="539" t="str">
        <f t="shared" si="767"/>
        <v>-</v>
      </c>
      <c r="QO66" s="539" t="str">
        <f t="shared" ca="1" si="767"/>
        <v>-</v>
      </c>
      <c r="QP66" s="539" t="str">
        <f t="shared" ca="1" si="767"/>
        <v>-</v>
      </c>
      <c r="QQ66" s="539" t="str">
        <f t="shared" ca="1" si="767"/>
        <v>-</v>
      </c>
      <c r="QR66" s="539" t="str">
        <f t="shared" ca="1" si="767"/>
        <v>-</v>
      </c>
      <c r="QS66" s="539" t="str">
        <f t="shared" ca="1" si="767"/>
        <v>-</v>
      </c>
      <c r="QT66" s="539" t="str">
        <f t="shared" ca="1" si="767"/>
        <v>-</v>
      </c>
      <c r="QU66" s="539" t="str">
        <f t="shared" ca="1" si="767"/>
        <v>-</v>
      </c>
      <c r="QV66" s="539" t="str">
        <f t="shared" ca="1" si="767"/>
        <v>-</v>
      </c>
      <c r="QW66" s="539" t="str">
        <f t="shared" ca="1" si="767"/>
        <v>-</v>
      </c>
      <c r="QX66" s="539" t="str">
        <f t="shared" ca="1" si="767"/>
        <v>-</v>
      </c>
      <c r="QY66" s="539" t="str">
        <f t="shared" ca="1" si="767"/>
        <v>-</v>
      </c>
      <c r="QZ66" s="539" t="str">
        <f t="shared" ca="1" si="767"/>
        <v>-</v>
      </c>
      <c r="RA66" s="539" t="str">
        <f t="shared" ca="1" si="767"/>
        <v>-</v>
      </c>
      <c r="RB66" s="539" t="str">
        <f t="shared" ca="1" si="767"/>
        <v>-</v>
      </c>
      <c r="RC66" s="539" t="str">
        <f t="shared" ca="1" si="767"/>
        <v>-</v>
      </c>
      <c r="RD66" s="539" t="str">
        <f t="shared" ca="1" si="767"/>
        <v>-</v>
      </c>
      <c r="RE66" s="539" t="str">
        <f t="shared" ca="1" si="767"/>
        <v>-</v>
      </c>
      <c r="RF66" s="539" t="str">
        <f t="shared" ca="1" si="767"/>
        <v>-</v>
      </c>
      <c r="RG66" s="539" t="str">
        <f t="shared" ca="1" si="767"/>
        <v>-</v>
      </c>
      <c r="RH66" s="539" t="str">
        <f t="shared" ca="1" si="767"/>
        <v>-</v>
      </c>
      <c r="RI66" s="539" t="str">
        <f t="shared" ca="1" si="767"/>
        <v>-</v>
      </c>
      <c r="RJ66" s="539" t="str">
        <f t="shared" ca="1" si="767"/>
        <v>-</v>
      </c>
      <c r="RK66" s="539" t="str">
        <f t="shared" ca="1" si="767"/>
        <v>-</v>
      </c>
      <c r="RL66" s="539" t="str">
        <f t="shared" ca="1" si="767"/>
        <v>-</v>
      </c>
      <c r="RM66" s="539" t="str">
        <f t="shared" ca="1" si="767"/>
        <v>-</v>
      </c>
      <c r="RN66" s="539" t="str">
        <f t="shared" ca="1" si="767"/>
        <v>-</v>
      </c>
      <c r="RO66" s="539" t="str">
        <f t="shared" ca="1" si="767"/>
        <v>-</v>
      </c>
      <c r="RP66" s="539" t="str">
        <f t="shared" ca="1" si="767"/>
        <v>-</v>
      </c>
      <c r="RQ66" s="539" t="str">
        <f t="shared" ca="1" si="767"/>
        <v>-</v>
      </c>
      <c r="RR66" s="539" t="str">
        <f t="shared" ca="1" si="767"/>
        <v>-</v>
      </c>
      <c r="RS66" s="549" t="str">
        <f t="shared" si="768"/>
        <v>-</v>
      </c>
      <c r="RT66" s="549" t="str">
        <f t="shared" si="768"/>
        <v>-</v>
      </c>
      <c r="RU66" s="549" t="str">
        <f t="shared" si="768"/>
        <v>-</v>
      </c>
      <c r="RV66" s="549" t="str">
        <f t="shared" si="768"/>
        <v>-</v>
      </c>
      <c r="RW66" s="549" t="str">
        <f t="shared" si="768"/>
        <v>-</v>
      </c>
      <c r="RX66" s="549" t="str">
        <f t="shared" si="768"/>
        <v>-</v>
      </c>
      <c r="RY66" s="549" t="str">
        <f t="shared" si="768"/>
        <v>-</v>
      </c>
      <c r="RZ66" s="549" t="str">
        <f t="shared" si="768"/>
        <v>-</v>
      </c>
      <c r="SA66" s="549" t="str">
        <f t="shared" si="768"/>
        <v>-</v>
      </c>
      <c r="SB66" s="549" t="str">
        <f t="shared" si="768"/>
        <v>-</v>
      </c>
      <c r="SC66" s="549" t="str">
        <f t="shared" si="768"/>
        <v>-</v>
      </c>
      <c r="SD66" s="549" t="str">
        <f t="shared" si="768"/>
        <v>-</v>
      </c>
      <c r="SE66" s="549" t="str">
        <f t="shared" si="768"/>
        <v>-</v>
      </c>
      <c r="SF66" s="549" t="str">
        <f t="shared" si="768"/>
        <v>-</v>
      </c>
      <c r="SG66" s="549" t="str">
        <f t="shared" si="768"/>
        <v>-</v>
      </c>
      <c r="SH66" s="549" t="str">
        <f t="shared" si="768"/>
        <v>-</v>
      </c>
      <c r="SI66" s="549" t="str">
        <f t="shared" si="768"/>
        <v>-</v>
      </c>
      <c r="SJ66" s="549" t="str">
        <f t="shared" si="768"/>
        <v>-</v>
      </c>
      <c r="SK66" s="549" t="str">
        <f t="shared" si="768"/>
        <v>-</v>
      </c>
      <c r="SL66" s="549" t="str">
        <f t="shared" si="768"/>
        <v>-</v>
      </c>
      <c r="SM66" s="549" t="str">
        <f t="shared" si="768"/>
        <v>-</v>
      </c>
      <c r="SN66" s="549" t="str">
        <f t="shared" si="768"/>
        <v>-</v>
      </c>
      <c r="SO66" s="549" t="str">
        <f t="shared" si="768"/>
        <v>-</v>
      </c>
      <c r="SP66" s="549" t="str">
        <f t="shared" si="768"/>
        <v>-</v>
      </c>
      <c r="SQ66" s="549" t="str">
        <f t="shared" si="768"/>
        <v>-</v>
      </c>
      <c r="SR66" s="549" t="str">
        <f t="shared" si="768"/>
        <v>-</v>
      </c>
      <c r="SS66" s="539" t="b">
        <f t="shared" si="769"/>
        <v>1</v>
      </c>
      <c r="ST66" s="539" t="b">
        <f t="shared" si="769"/>
        <v>1</v>
      </c>
      <c r="SU66" s="539" t="b">
        <f t="shared" si="769"/>
        <v>1</v>
      </c>
      <c r="SV66" s="539" t="b">
        <f t="shared" si="769"/>
        <v>1</v>
      </c>
      <c r="SW66" s="539" t="b">
        <f t="shared" si="769"/>
        <v>1</v>
      </c>
      <c r="SX66" s="539" t="b">
        <f t="shared" si="769"/>
        <v>1</v>
      </c>
      <c r="SY66" s="539" t="str">
        <f t="shared" ca="1" si="769"/>
        <v>-</v>
      </c>
      <c r="SZ66" s="539" t="str">
        <f t="shared" ca="1" si="769"/>
        <v>-</v>
      </c>
      <c r="TA66" s="539" t="str">
        <f t="shared" ca="1" si="769"/>
        <v>-</v>
      </c>
      <c r="TB66" s="539" t="str">
        <f t="shared" ca="1" si="769"/>
        <v>-</v>
      </c>
      <c r="TC66" s="539" t="str">
        <f t="shared" ca="1" si="769"/>
        <v>-</v>
      </c>
      <c r="TD66" s="539" t="str">
        <f t="shared" ca="1" si="769"/>
        <v>-</v>
      </c>
      <c r="TE66" s="539" t="str">
        <f t="shared" ca="1" si="769"/>
        <v>-</v>
      </c>
      <c r="TF66" s="539" t="str">
        <f t="shared" ca="1" si="769"/>
        <v>-</v>
      </c>
      <c r="TG66" s="539" t="str">
        <f t="shared" ca="1" si="769"/>
        <v>-</v>
      </c>
      <c r="TH66" s="539" t="str">
        <f t="shared" ca="1" si="769"/>
        <v>-</v>
      </c>
      <c r="TI66" s="539" t="str">
        <f t="shared" ca="1" si="769"/>
        <v>-</v>
      </c>
      <c r="TJ66" s="539" t="str">
        <f t="shared" ca="1" si="769"/>
        <v>-</v>
      </c>
      <c r="TK66" s="539" t="str">
        <f t="shared" ca="1" si="769"/>
        <v>-</v>
      </c>
      <c r="TL66" s="539" t="str">
        <f t="shared" ca="1" si="769"/>
        <v>-</v>
      </c>
      <c r="TM66" s="539" t="str">
        <f t="shared" ca="1" si="769"/>
        <v>-</v>
      </c>
      <c r="TN66" s="539" t="str">
        <f t="shared" ca="1" si="769"/>
        <v>-</v>
      </c>
      <c r="TO66" s="539" t="str">
        <f t="shared" ca="1" si="769"/>
        <v>-</v>
      </c>
      <c r="TP66" s="539" t="str">
        <f t="shared" ca="1" si="769"/>
        <v>-</v>
      </c>
      <c r="TQ66" s="539" t="str">
        <f t="shared" ca="1" si="769"/>
        <v>-</v>
      </c>
      <c r="TR66" s="539" t="str">
        <f t="shared" ca="1" si="769"/>
        <v>-</v>
      </c>
      <c r="TS66" s="539" t="str">
        <f t="shared" ca="1" si="769"/>
        <v>-</v>
      </c>
      <c r="TT66" s="539" t="str">
        <f t="shared" ca="1" si="769"/>
        <v>-</v>
      </c>
      <c r="TU66" s="539" t="str">
        <f t="shared" ca="1" si="769"/>
        <v>-</v>
      </c>
      <c r="TV66" s="539" t="str">
        <f t="shared" ca="1" si="769"/>
        <v>-</v>
      </c>
      <c r="TW66" s="539" t="str">
        <f t="shared" ca="1" si="769"/>
        <v>-</v>
      </c>
      <c r="TX66" s="539" t="str">
        <f t="shared" ca="1" si="769"/>
        <v>-</v>
      </c>
      <c r="TY66" s="539" t="str">
        <f t="shared" ca="1" si="769"/>
        <v>-</v>
      </c>
      <c r="TZ66" s="539" t="str">
        <f t="shared" ca="1" si="769"/>
        <v>-</v>
      </c>
      <c r="UA66" s="539" t="str">
        <f t="shared" ca="1" si="769"/>
        <v>-</v>
      </c>
      <c r="UB66" s="539" t="str">
        <f t="shared" ca="1" si="769"/>
        <v>-</v>
      </c>
      <c r="UC66" s="549" t="b">
        <f t="shared" si="770"/>
        <v>1</v>
      </c>
      <c r="UD66" s="549" t="b">
        <f t="shared" si="770"/>
        <v>1</v>
      </c>
      <c r="UE66" s="549" t="b">
        <f t="shared" si="770"/>
        <v>1</v>
      </c>
      <c r="UF66" s="549" t="b">
        <f t="shared" si="770"/>
        <v>1</v>
      </c>
      <c r="UG66" s="549" t="b">
        <f t="shared" si="770"/>
        <v>1</v>
      </c>
      <c r="UH66" s="549" t="b">
        <f t="shared" si="770"/>
        <v>1</v>
      </c>
      <c r="UI66" s="549" t="b">
        <f t="shared" si="770"/>
        <v>1</v>
      </c>
      <c r="UJ66" s="549" t="b">
        <f t="shared" si="770"/>
        <v>1</v>
      </c>
      <c r="UK66" s="549" t="b">
        <f t="shared" si="770"/>
        <v>1</v>
      </c>
      <c r="UL66" s="549" t="b">
        <f t="shared" si="770"/>
        <v>1</v>
      </c>
      <c r="UM66" s="549" t="b">
        <f t="shared" si="770"/>
        <v>1</v>
      </c>
      <c r="UN66" s="549" t="b">
        <f t="shared" si="770"/>
        <v>1</v>
      </c>
      <c r="UO66" s="549" t="b">
        <f t="shared" si="770"/>
        <v>1</v>
      </c>
      <c r="UP66" s="549" t="b">
        <f t="shared" si="770"/>
        <v>1</v>
      </c>
      <c r="UQ66" s="549" t="b">
        <f t="shared" si="770"/>
        <v>1</v>
      </c>
      <c r="UR66" s="549" t="b">
        <f t="shared" si="770"/>
        <v>1</v>
      </c>
      <c r="US66" s="549" t="b">
        <f t="shared" si="770"/>
        <v>1</v>
      </c>
      <c r="UT66" s="549" t="b">
        <f t="shared" si="770"/>
        <v>1</v>
      </c>
      <c r="UU66" s="549" t="b">
        <f t="shared" si="770"/>
        <v>1</v>
      </c>
      <c r="UV66" s="549" t="b">
        <f t="shared" si="770"/>
        <v>1</v>
      </c>
      <c r="UW66" s="549" t="b">
        <f t="shared" si="770"/>
        <v>1</v>
      </c>
      <c r="UX66" s="549" t="b">
        <f t="shared" si="770"/>
        <v>1</v>
      </c>
      <c r="UY66" s="549" t="b">
        <f t="shared" si="770"/>
        <v>1</v>
      </c>
      <c r="UZ66" s="549" t="b">
        <f t="shared" si="770"/>
        <v>1</v>
      </c>
      <c r="VA66" s="549" t="b">
        <f t="shared" si="770"/>
        <v>1</v>
      </c>
      <c r="VB66" s="549" t="b">
        <f t="shared" si="770"/>
        <v>1</v>
      </c>
      <c r="VC66" s="19">
        <f t="shared" ca="1" si="756"/>
        <v>0</v>
      </c>
      <c r="VD66" s="23">
        <v>0</v>
      </c>
    </row>
    <row r="67" spans="1:576" outlineLevel="1">
      <c r="A67" s="21">
        <f t="shared" si="93"/>
        <v>62</v>
      </c>
      <c r="B67" s="21">
        <f t="shared" si="759"/>
        <v>18</v>
      </c>
      <c r="C67">
        <v>108</v>
      </c>
      <c r="D67" s="19" t="str">
        <f t="shared" ca="1" si="668"/>
        <v>SNSW</v>
      </c>
      <c r="E67" t="b">
        <v>1</v>
      </c>
      <c r="F67" t="b">
        <v>0</v>
      </c>
      <c r="G67" t="b">
        <f t="shared" ref="G67:G70" si="772">E67</f>
        <v>1</v>
      </c>
      <c r="H67" s="215">
        <f ca="1">OFFSET(H67,-1,0)+1</f>
        <v>4</v>
      </c>
      <c r="I67" s="26">
        <v>2</v>
      </c>
      <c r="J67" s="26">
        <v>1</v>
      </c>
      <c r="K67" s="26" t="str">
        <f>""</f>
        <v/>
      </c>
      <c r="L67" s="26">
        <v>0</v>
      </c>
      <c r="M67" s="26">
        <f t="shared" si="670"/>
        <v>2</v>
      </c>
      <c r="N67" s="26">
        <v>2</v>
      </c>
      <c r="O67" s="26">
        <v>3</v>
      </c>
      <c r="P67" s="26">
        <v>2</v>
      </c>
      <c r="Q67" s="26">
        <v>0</v>
      </c>
      <c r="R67" s="26">
        <v>0</v>
      </c>
      <c r="S67" s="26">
        <v>0</v>
      </c>
      <c r="T67" s="26">
        <v>0</v>
      </c>
      <c r="U67" s="26">
        <v>1</v>
      </c>
      <c r="V67" s="116">
        <v>1</v>
      </c>
      <c r="W67" s="116">
        <v>1</v>
      </c>
      <c r="X67" s="116">
        <v>1</v>
      </c>
      <c r="Y67" s="211"/>
      <c r="Z67" s="211"/>
      <c r="AA67" s="211"/>
      <c r="AB67" s="211"/>
      <c r="AC67" s="26">
        <v>1</v>
      </c>
      <c r="AD67" s="211"/>
      <c r="AE67" s="211"/>
      <c r="AF67" s="211"/>
      <c r="AG67" s="211"/>
      <c r="AH67" s="211"/>
      <c r="AI67" s="211"/>
      <c r="AJ67" s="211"/>
      <c r="AK67" s="211"/>
      <c r="AL67" s="136">
        <f t="shared" si="671"/>
        <v>2</v>
      </c>
      <c r="AM67" s="136">
        <f>INDEX(CHOOSE($O67,DataAutumn!i.AdultDrys,DataWinter!i.AdultDrys,DataSpring!i.AdultDrys),1,$N67)</f>
        <v>3</v>
      </c>
      <c r="AN67" s="5">
        <f t="shared" si="672"/>
        <v>2</v>
      </c>
      <c r="AO67" s="5">
        <f t="shared" si="672"/>
        <v>0</v>
      </c>
      <c r="AP67" s="5">
        <f t="shared" si="673"/>
        <v>1</v>
      </c>
      <c r="AQ67" s="211"/>
      <c r="AR67" s="211"/>
      <c r="AS67" s="356" t="str">
        <f t="shared" ca="1" si="674"/>
        <v>optimum_carry 00004 SNSW MWM    EWEDSE23.046875 pasture230 Day204 Scan2-0000 RR000p GP100p WP100p MP100p T_TRUE (F33N11)</v>
      </c>
      <c r="AT67" s="9" t="str">
        <f ca="1">IF(COUNTIF(AS$5:AS67,AS67)=1,"-","Dup")</f>
        <v>-</v>
      </c>
      <c r="AU67" s="9"/>
      <c r="AV67" s="19" t="str">
        <f t="shared" ca="1" si="675"/>
        <v>-</v>
      </c>
      <c r="AW67" s="19" t="str">
        <f t="shared" ca="1" si="675"/>
        <v>-</v>
      </c>
      <c r="AX67" s="19" t="str">
        <f t="shared" ca="1" si="675"/>
        <v>-</v>
      </c>
      <c r="AY67" s="19" t="str">
        <f t="shared" ca="1" si="675"/>
        <v>-</v>
      </c>
      <c r="AZ67" s="19" t="str">
        <f t="shared" ca="1" si="675"/>
        <v>-</v>
      </c>
      <c r="BA67" s="19" t="str">
        <f t="shared" ca="1" si="675"/>
        <v>-</v>
      </c>
      <c r="BB67" s="19" t="str">
        <f t="shared" ca="1" si="675"/>
        <v>-</v>
      </c>
      <c r="BC67" s="19" t="str">
        <f t="shared" ca="1" si="675"/>
        <v>-</v>
      </c>
      <c r="BD67" s="9"/>
      <c r="BE67" s="5" t="b">
        <f t="shared" si="676"/>
        <v>0</v>
      </c>
      <c r="BF67" s="5" t="str">
        <f t="shared" si="676"/>
        <v>-</v>
      </c>
      <c r="BG67" s="5" t="b">
        <f t="shared" si="676"/>
        <v>0</v>
      </c>
      <c r="BH67" s="5" t="b">
        <f t="shared" si="676"/>
        <v>1</v>
      </c>
      <c r="BI67" s="5" t="b">
        <f t="shared" si="676"/>
        <v>1</v>
      </c>
      <c r="BJ67" s="136">
        <f t="shared" si="676"/>
        <v>0</v>
      </c>
      <c r="BK67" s="19" t="b">
        <f t="shared" ca="1" si="677"/>
        <v>0</v>
      </c>
      <c r="BL67" s="9"/>
      <c r="BM67" s="5" t="str">
        <f t="shared" ca="1" si="678"/>
        <v>-</v>
      </c>
      <c r="BN67" s="19" t="str">
        <f t="shared" ca="1" si="679"/>
        <v>-</v>
      </c>
      <c r="BO67" s="19" t="str">
        <f t="shared" ca="1" si="679"/>
        <v>-</v>
      </c>
      <c r="BP67" s="19" t="str">
        <f t="shared" ca="1" si="679"/>
        <v>-</v>
      </c>
      <c r="BQ67" s="5" t="str">
        <f t="shared" ca="1" si="680"/>
        <v>-</v>
      </c>
      <c r="BR67" s="19" t="str">
        <f t="shared" ca="1" si="681"/>
        <v>-</v>
      </c>
      <c r="BS67" s="5" t="str">
        <f t="shared" ca="1" si="682"/>
        <v>-</v>
      </c>
      <c r="BT67" s="19" t="str">
        <f t="shared" ca="1" si="683"/>
        <v>-</v>
      </c>
      <c r="BU67" s="19" t="str">
        <f t="shared" ca="1" si="683"/>
        <v>-</v>
      </c>
      <c r="BV67" s="19" t="str">
        <f t="shared" ca="1" si="683"/>
        <v>-</v>
      </c>
      <c r="BW67" s="5" t="str">
        <f t="shared" ca="1" si="684"/>
        <v>-</v>
      </c>
      <c r="BX67" s="9"/>
      <c r="BY67" s="5" t="b">
        <f t="shared" si="685"/>
        <v>0</v>
      </c>
      <c r="BZ67" s="5" t="str">
        <f t="shared" ca="1" si="686"/>
        <v>-</v>
      </c>
      <c r="CA67" s="5" t="str">
        <f t="shared" ca="1" si="687"/>
        <v>-</v>
      </c>
      <c r="CB67" s="5" t="str">
        <f t="shared" ca="1" si="687"/>
        <v>-</v>
      </c>
      <c r="CC67" s="5" t="str">
        <f t="shared" ca="1" si="687"/>
        <v>-</v>
      </c>
      <c r="CD67" s="5" t="str">
        <f t="shared" ca="1" si="687"/>
        <v>-</v>
      </c>
      <c r="CE67" s="5" t="str">
        <f t="shared" ca="1" si="687"/>
        <v>-</v>
      </c>
      <c r="CF67" s="5" t="str">
        <f t="shared" ca="1" si="687"/>
        <v>-</v>
      </c>
      <c r="CG67" s="5" t="str">
        <f t="shared" ca="1" si="687"/>
        <v>-</v>
      </c>
      <c r="CH67" s="5" t="str">
        <f t="shared" ca="1" si="687"/>
        <v>-</v>
      </c>
      <c r="CI67" s="9"/>
      <c r="CJ67" s="12" t="b">
        <v>1</v>
      </c>
      <c r="CK67" s="12" t="b">
        <v>1</v>
      </c>
      <c r="CL67" s="12" t="b">
        <v>1</v>
      </c>
      <c r="CM67" s="12">
        <v>22312000005</v>
      </c>
      <c r="CN67" s="12" t="b">
        <v>0</v>
      </c>
      <c r="CO67" s="19" t="str">
        <f t="shared" ca="1" si="688"/>
        <v>-</v>
      </c>
      <c r="CP67" s="19" t="str">
        <f t="shared" ca="1" si="688"/>
        <v>-</v>
      </c>
      <c r="CQ67" s="19" t="str">
        <f t="shared" ca="1" si="688"/>
        <v>-</v>
      </c>
      <c r="CR67" s="433">
        <f t="shared" si="689"/>
        <v>652</v>
      </c>
      <c r="CS67" s="433">
        <f t="shared" si="689"/>
        <v>686</v>
      </c>
      <c r="CT67" s="433">
        <f t="shared" si="689"/>
        <v>721</v>
      </c>
      <c r="CU67" s="144">
        <f t="shared" si="690"/>
        <v>378</v>
      </c>
      <c r="CV67" s="144">
        <f t="shared" si="690"/>
        <v>413</v>
      </c>
      <c r="CW67" s="144">
        <f t="shared" si="690"/>
        <v>448</v>
      </c>
      <c r="CX67" s="19" t="str">
        <f t="shared" ca="1" si="691"/>
        <v>-</v>
      </c>
      <c r="CY67" s="19" t="str">
        <f t="shared" ca="1" si="691"/>
        <v>-</v>
      </c>
      <c r="CZ67" s="19" t="str">
        <f t="shared" ca="1" si="691"/>
        <v>-</v>
      </c>
      <c r="DA67" s="19" t="str">
        <f t="shared" ca="1" si="691"/>
        <v>-</v>
      </c>
      <c r="DB67" s="19" t="str">
        <f t="shared" ca="1" si="691"/>
        <v>-</v>
      </c>
      <c r="DC67" s="19" t="str">
        <f t="shared" ca="1" si="691"/>
        <v>-</v>
      </c>
      <c r="DD67" s="19">
        <f t="shared" ca="1" si="691"/>
        <v>1</v>
      </c>
      <c r="DE67" s="19">
        <f t="shared" ca="1" si="691"/>
        <v>1</v>
      </c>
      <c r="DF67" s="19">
        <f t="shared" ca="1" si="691"/>
        <v>0</v>
      </c>
      <c r="DG67" s="19" t="str">
        <f t="shared" ca="1" si="691"/>
        <v>-</v>
      </c>
      <c r="DH67" s="19" t="str">
        <f t="shared" ca="1" si="691"/>
        <v>-</v>
      </c>
      <c r="DI67" s="19" t="str">
        <f t="shared" ca="1" si="691"/>
        <v>-</v>
      </c>
      <c r="DJ67" s="19" t="str">
        <f t="shared" ca="1" si="691"/>
        <v>-</v>
      </c>
      <c r="DK67" s="19" t="str">
        <f t="shared" ca="1" si="691"/>
        <v>-</v>
      </c>
      <c r="DL67" s="19">
        <f t="shared" ca="1" si="691"/>
        <v>0</v>
      </c>
      <c r="DM67" s="19" t="str">
        <f t="shared" ca="1" si="691"/>
        <v>-</v>
      </c>
      <c r="DN67" s="19" t="str">
        <f t="shared" ca="1" si="691"/>
        <v>-</v>
      </c>
      <c r="DO67" s="19" t="str">
        <f t="shared" ca="1" si="688"/>
        <v>-</v>
      </c>
      <c r="DP67" s="19">
        <f t="shared" ca="1" si="688"/>
        <v>0</v>
      </c>
      <c r="DQ67" s="19">
        <f t="shared" ca="1" si="688"/>
        <v>0</v>
      </c>
      <c r="DR67" s="9"/>
      <c r="DS67" s="19">
        <f t="shared" ca="1" si="692"/>
        <v>0</v>
      </c>
      <c r="DT67" s="19">
        <f t="shared" ca="1" si="692"/>
        <v>0</v>
      </c>
      <c r="DU67" s="19">
        <f t="shared" ca="1" si="692"/>
        <v>0</v>
      </c>
      <c r="DV67" s="19">
        <f t="shared" ca="1" si="692"/>
        <v>0</v>
      </c>
      <c r="DW67" s="19">
        <f t="shared" ca="1" si="692"/>
        <v>0</v>
      </c>
      <c r="DX67" s="19">
        <f t="shared" ca="1" si="692"/>
        <v>0</v>
      </c>
      <c r="DY67" s="19">
        <f t="shared" ca="1" si="692"/>
        <v>0</v>
      </c>
      <c r="DZ67" s="19">
        <f t="shared" ca="1" si="692"/>
        <v>0</v>
      </c>
      <c r="EA67" s="19">
        <f t="shared" ca="1" si="692"/>
        <v>0</v>
      </c>
      <c r="EB67" s="19">
        <f t="shared" ca="1" si="692"/>
        <v>0</v>
      </c>
      <c r="EC67" s="19">
        <f t="shared" ca="1" si="692"/>
        <v>0</v>
      </c>
      <c r="ED67" s="19">
        <f t="shared" ca="1" si="692"/>
        <v>0</v>
      </c>
      <c r="EE67" s="19">
        <f t="shared" ca="1" si="692"/>
        <v>0</v>
      </c>
      <c r="EF67" s="433">
        <f t="shared" si="693"/>
        <v>0</v>
      </c>
      <c r="EG67" s="433">
        <f t="shared" si="693"/>
        <v>0</v>
      </c>
      <c r="EH67" s="116">
        <f t="shared" si="694"/>
        <v>0</v>
      </c>
      <c r="EI67" s="116">
        <f t="shared" ca="1" si="694"/>
        <v>0</v>
      </c>
      <c r="EJ67" s="116">
        <f t="shared" ca="1" si="694"/>
        <v>0</v>
      </c>
      <c r="EK67" s="116">
        <f t="shared" ca="1" si="694"/>
        <v>0</v>
      </c>
      <c r="EL67" s="116">
        <f t="shared" ca="1" si="694"/>
        <v>0</v>
      </c>
      <c r="EM67" s="537">
        <f t="shared" ca="1" si="695"/>
        <v>0</v>
      </c>
      <c r="EN67" s="116">
        <f t="shared" ca="1" si="696"/>
        <v>0</v>
      </c>
      <c r="EO67" s="116">
        <f t="shared" ca="1" si="696"/>
        <v>0</v>
      </c>
      <c r="EP67" s="116">
        <f t="shared" ca="1" si="696"/>
        <v>0</v>
      </c>
      <c r="EQ67" s="116">
        <f t="shared" ca="1" si="696"/>
        <v>0</v>
      </c>
      <c r="ER67" s="116">
        <f t="shared" ca="1" si="696"/>
        <v>0</v>
      </c>
      <c r="ES67" s="537">
        <f t="shared" ca="1" si="697"/>
        <v>0</v>
      </c>
      <c r="ET67" s="116">
        <f t="shared" ca="1" si="698"/>
        <v>0</v>
      </c>
      <c r="EU67" s="116">
        <f t="shared" ca="1" si="698"/>
        <v>0</v>
      </c>
      <c r="EV67" s="116">
        <f t="shared" ca="1" si="698"/>
        <v>0</v>
      </c>
      <c r="EW67" s="116">
        <f t="shared" ca="1" si="698"/>
        <v>0</v>
      </c>
      <c r="EX67" s="116">
        <f t="shared" ca="1" si="698"/>
        <v>0</v>
      </c>
      <c r="EY67" s="537">
        <f t="shared" ca="1" si="699"/>
        <v>0</v>
      </c>
      <c r="EZ67" s="116">
        <f t="shared" ca="1" si="700"/>
        <v>0</v>
      </c>
      <c r="FA67" s="116">
        <f t="shared" ca="1" si="700"/>
        <v>0</v>
      </c>
      <c r="FB67" s="116">
        <f t="shared" ca="1" si="700"/>
        <v>0</v>
      </c>
      <c r="FC67" s="116">
        <f t="shared" ca="1" si="700"/>
        <v>0</v>
      </c>
      <c r="FD67" s="116">
        <f t="shared" ca="1" si="700"/>
        <v>0</v>
      </c>
      <c r="FE67" s="537">
        <f t="shared" ca="1" si="701"/>
        <v>0</v>
      </c>
      <c r="FF67" s="116">
        <f t="shared" ca="1" si="702"/>
        <v>0</v>
      </c>
      <c r="FG67" s="116">
        <f t="shared" ca="1" si="702"/>
        <v>0</v>
      </c>
      <c r="FH67" s="116">
        <f t="shared" ca="1" si="702"/>
        <v>0</v>
      </c>
      <c r="FI67" s="116">
        <f t="shared" ca="1" si="702"/>
        <v>0</v>
      </c>
      <c r="FJ67" s="116">
        <f t="shared" ca="1" si="702"/>
        <v>0</v>
      </c>
      <c r="FK67" s="537">
        <f t="shared" ca="1" si="703"/>
        <v>0</v>
      </c>
      <c r="FL67" s="116">
        <f t="shared" ca="1" si="704"/>
        <v>0</v>
      </c>
      <c r="FM67" s="116">
        <f t="shared" ca="1" si="704"/>
        <v>0</v>
      </c>
      <c r="FN67" s="116">
        <f t="shared" ca="1" si="704"/>
        <v>0</v>
      </c>
      <c r="FO67" s="116">
        <f t="shared" ca="1" si="704"/>
        <v>0</v>
      </c>
      <c r="FP67" s="116">
        <f t="shared" ca="1" si="704"/>
        <v>0</v>
      </c>
      <c r="FQ67" s="537">
        <f t="shared" ca="1" si="705"/>
        <v>0</v>
      </c>
      <c r="FR67" s="117">
        <f t="shared" ca="1" si="706"/>
        <v>0</v>
      </c>
      <c r="FS67" s="117">
        <f t="shared" ca="1" si="706"/>
        <v>0</v>
      </c>
      <c r="FT67" s="117">
        <f t="shared" ca="1" si="706"/>
        <v>0</v>
      </c>
      <c r="FU67" s="117">
        <f t="shared" ca="1" si="706"/>
        <v>0</v>
      </c>
      <c r="FV67" s="556">
        <f t="shared" ca="1" si="707"/>
        <v>0</v>
      </c>
      <c r="FW67" s="556">
        <f t="shared" ca="1" si="707"/>
        <v>0</v>
      </c>
      <c r="FX67" s="556">
        <f t="shared" ca="1" si="707"/>
        <v>0</v>
      </c>
      <c r="FY67" s="556">
        <f t="shared" ca="1" si="707"/>
        <v>0</v>
      </c>
      <c r="FZ67" s="556">
        <f t="shared" ca="1" si="707"/>
        <v>0</v>
      </c>
      <c r="GA67" s="556">
        <f t="shared" ca="1" si="707"/>
        <v>0</v>
      </c>
      <c r="GB67" s="556">
        <f t="shared" ca="1" si="707"/>
        <v>0</v>
      </c>
      <c r="GC67" s="556">
        <f t="shared" ca="1" si="707"/>
        <v>0</v>
      </c>
      <c r="GD67" s="556">
        <f t="shared" ca="1" si="707"/>
        <v>0</v>
      </c>
      <c r="GE67" s="556">
        <f t="shared" ca="1" si="707"/>
        <v>0</v>
      </c>
      <c r="GF67" s="556">
        <f t="shared" ca="1" si="707"/>
        <v>0</v>
      </c>
      <c r="GG67" s="556">
        <f t="shared" ca="1" si="707"/>
        <v>0</v>
      </c>
      <c r="GH67" s="556">
        <f t="shared" ca="1" si="707"/>
        <v>0</v>
      </c>
      <c r="GI67" s="556">
        <f t="shared" ca="1" si="707"/>
        <v>0</v>
      </c>
      <c r="GJ67" s="556">
        <f t="shared" ca="1" si="707"/>
        <v>0</v>
      </c>
      <c r="GK67" s="556">
        <f t="shared" ca="1" si="707"/>
        <v>0</v>
      </c>
      <c r="GL67" s="556">
        <f t="shared" ca="1" si="707"/>
        <v>0</v>
      </c>
      <c r="GM67" s="556">
        <f t="shared" ca="1" si="707"/>
        <v>0</v>
      </c>
      <c r="GN67" s="556">
        <f t="shared" ca="1" si="707"/>
        <v>0</v>
      </c>
      <c r="GO67" s="556">
        <f t="shared" ca="1" si="707"/>
        <v>0</v>
      </c>
      <c r="GP67" s="19">
        <f t="shared" ca="1" si="708"/>
        <v>0</v>
      </c>
      <c r="GQ67" s="116">
        <f t="shared" ca="1" si="709"/>
        <v>0</v>
      </c>
      <c r="GR67" s="116">
        <f t="shared" ca="1" si="709"/>
        <v>0</v>
      </c>
      <c r="GS67" s="116">
        <f t="shared" ca="1" si="709"/>
        <v>0</v>
      </c>
      <c r="GT67" s="116">
        <f t="shared" ca="1" si="709"/>
        <v>0</v>
      </c>
      <c r="GU67" s="116">
        <f t="shared" ca="1" si="709"/>
        <v>0</v>
      </c>
      <c r="GV67" s="537">
        <f t="shared" ca="1" si="710"/>
        <v>0</v>
      </c>
      <c r="GW67" s="116">
        <f t="shared" ca="1" si="711"/>
        <v>0</v>
      </c>
      <c r="GX67" s="116">
        <f t="shared" ca="1" si="711"/>
        <v>0</v>
      </c>
      <c r="GY67" s="116">
        <f t="shared" ca="1" si="711"/>
        <v>0</v>
      </c>
      <c r="GZ67" s="116">
        <f t="shared" ca="1" si="711"/>
        <v>0</v>
      </c>
      <c r="HA67" s="116">
        <f t="shared" ca="1" si="711"/>
        <v>0</v>
      </c>
      <c r="HB67" s="537">
        <f t="shared" ca="1" si="712"/>
        <v>0</v>
      </c>
      <c r="HC67" s="116">
        <f t="shared" ca="1" si="713"/>
        <v>0</v>
      </c>
      <c r="HD67" s="116">
        <f t="shared" ca="1" si="713"/>
        <v>0</v>
      </c>
      <c r="HE67" s="116">
        <f t="shared" ca="1" si="713"/>
        <v>0</v>
      </c>
      <c r="HF67" s="116">
        <f t="shared" ca="1" si="713"/>
        <v>0</v>
      </c>
      <c r="HG67" s="116">
        <f t="shared" ca="1" si="713"/>
        <v>0</v>
      </c>
      <c r="HH67" s="537">
        <f t="shared" ca="1" si="714"/>
        <v>0</v>
      </c>
      <c r="HI67" s="116">
        <f t="shared" ca="1" si="715"/>
        <v>0</v>
      </c>
      <c r="HJ67" s="116">
        <f t="shared" ca="1" si="715"/>
        <v>0</v>
      </c>
      <c r="HK67" s="116">
        <f t="shared" ca="1" si="715"/>
        <v>0</v>
      </c>
      <c r="HL67" s="116">
        <f t="shared" ca="1" si="715"/>
        <v>0</v>
      </c>
      <c r="HM67" s="116">
        <f t="shared" ca="1" si="715"/>
        <v>0</v>
      </c>
      <c r="HN67" s="537">
        <f t="shared" ca="1" si="716"/>
        <v>0</v>
      </c>
      <c r="HO67" s="116">
        <f t="shared" ca="1" si="717"/>
        <v>0</v>
      </c>
      <c r="HP67" s="116">
        <f t="shared" ca="1" si="717"/>
        <v>0</v>
      </c>
      <c r="HQ67" s="116">
        <f t="shared" ca="1" si="717"/>
        <v>0</v>
      </c>
      <c r="HR67" s="116">
        <f t="shared" ca="1" si="717"/>
        <v>0</v>
      </c>
      <c r="HS67" s="116">
        <f t="shared" ca="1" si="717"/>
        <v>0</v>
      </c>
      <c r="HT67" s="537">
        <f t="shared" ca="1" si="718"/>
        <v>0</v>
      </c>
      <c r="HU67" s="116">
        <f t="shared" ca="1" si="719"/>
        <v>0</v>
      </c>
      <c r="HV67" s="116">
        <f t="shared" ca="1" si="719"/>
        <v>0</v>
      </c>
      <c r="HW67" s="116">
        <f t="shared" ca="1" si="719"/>
        <v>0</v>
      </c>
      <c r="HX67" s="116">
        <f t="shared" ca="1" si="719"/>
        <v>0</v>
      </c>
      <c r="HY67" s="116">
        <f t="shared" ca="1" si="719"/>
        <v>0</v>
      </c>
      <c r="HZ67" s="537">
        <f t="shared" ca="1" si="720"/>
        <v>0</v>
      </c>
      <c r="IA67" s="117">
        <f t="shared" ca="1" si="721"/>
        <v>0</v>
      </c>
      <c r="IB67" s="117">
        <f t="shared" ca="1" si="721"/>
        <v>0</v>
      </c>
      <c r="IC67" s="117">
        <f t="shared" ca="1" si="721"/>
        <v>0</v>
      </c>
      <c r="ID67" s="117">
        <f t="shared" ca="1" si="721"/>
        <v>0</v>
      </c>
      <c r="IE67" s="556">
        <f t="shared" ca="1" si="722"/>
        <v>0</v>
      </c>
      <c r="IF67" s="556">
        <f t="shared" ca="1" si="722"/>
        <v>0</v>
      </c>
      <c r="IG67" s="556">
        <f t="shared" ca="1" si="722"/>
        <v>0</v>
      </c>
      <c r="IH67" s="556">
        <f t="shared" ca="1" si="722"/>
        <v>0</v>
      </c>
      <c r="II67" s="556">
        <f t="shared" ca="1" si="722"/>
        <v>0</v>
      </c>
      <c r="IJ67" s="556">
        <f t="shared" ca="1" si="722"/>
        <v>0</v>
      </c>
      <c r="IK67" s="556">
        <f t="shared" ca="1" si="722"/>
        <v>0</v>
      </c>
      <c r="IL67" s="556">
        <f t="shared" ca="1" si="722"/>
        <v>0</v>
      </c>
      <c r="IM67" s="556">
        <f t="shared" ca="1" si="722"/>
        <v>0</v>
      </c>
      <c r="IN67" s="556">
        <f t="shared" ca="1" si="722"/>
        <v>0</v>
      </c>
      <c r="IO67" s="556">
        <f t="shared" ca="1" si="722"/>
        <v>0</v>
      </c>
      <c r="IP67" s="556">
        <f t="shared" ca="1" si="722"/>
        <v>0</v>
      </c>
      <c r="IQ67" s="556">
        <f t="shared" ca="1" si="722"/>
        <v>0</v>
      </c>
      <c r="IR67" s="556">
        <f t="shared" ca="1" si="722"/>
        <v>0</v>
      </c>
      <c r="IS67" s="556">
        <f t="shared" ca="1" si="722"/>
        <v>0</v>
      </c>
      <c r="IT67" s="556">
        <f t="shared" ca="1" si="722"/>
        <v>0</v>
      </c>
      <c r="IU67" s="556">
        <f t="shared" ca="1" si="722"/>
        <v>0</v>
      </c>
      <c r="IV67" s="556">
        <f t="shared" ca="1" si="722"/>
        <v>0</v>
      </c>
      <c r="IW67" s="556">
        <f t="shared" ca="1" si="722"/>
        <v>0</v>
      </c>
      <c r="IX67" s="556">
        <f t="shared" ca="1" si="722"/>
        <v>0</v>
      </c>
      <c r="IY67" s="19">
        <f t="shared" ca="1" si="723"/>
        <v>0</v>
      </c>
      <c r="IZ67" s="5">
        <f t="shared" si="724"/>
        <v>67</v>
      </c>
      <c r="JA67" s="9"/>
      <c r="JB67" s="5">
        <f t="shared" si="725"/>
        <v>1</v>
      </c>
      <c r="JC67" s="5" t="b">
        <f t="shared" si="725"/>
        <v>0</v>
      </c>
      <c r="JD67" s="19">
        <f t="shared" ca="1" si="726"/>
        <v>0</v>
      </c>
      <c r="JE67" s="5">
        <f t="shared" si="727"/>
        <v>0</v>
      </c>
      <c r="JF67" s="5">
        <f t="shared" si="728"/>
        <v>1.2500000000000001E-2</v>
      </c>
      <c r="JG67" s="5">
        <f t="shared" si="729"/>
        <v>0</v>
      </c>
      <c r="JH67" s="19">
        <f t="shared" ca="1" si="726"/>
        <v>0</v>
      </c>
      <c r="JI67" s="5">
        <f t="shared" si="730"/>
        <v>60</v>
      </c>
      <c r="JJ67" s="5">
        <f t="shared" si="731"/>
        <v>1</v>
      </c>
      <c r="JK67" s="19">
        <f t="shared" ca="1" si="726"/>
        <v>0</v>
      </c>
      <c r="JL67" s="19">
        <f t="shared" ca="1" si="726"/>
        <v>0</v>
      </c>
      <c r="JM67" s="19">
        <f t="shared" ca="1" si="726"/>
        <v>0</v>
      </c>
      <c r="JN67" s="19">
        <f t="shared" ca="1" si="726"/>
        <v>0</v>
      </c>
      <c r="JO67" s="19">
        <f t="shared" ca="1" si="726"/>
        <v>0</v>
      </c>
      <c r="JP67" s="19">
        <f t="shared" ca="1" si="726"/>
        <v>0</v>
      </c>
      <c r="JQ67" s="19">
        <f t="shared" ca="1" si="726"/>
        <v>0</v>
      </c>
      <c r="JR67" s="19">
        <f t="shared" ca="1" si="726"/>
        <v>0</v>
      </c>
      <c r="JS67" s="19">
        <f t="shared" ca="1" si="726"/>
        <v>0</v>
      </c>
      <c r="JT67" s="19">
        <f t="shared" ca="1" si="726"/>
        <v>0</v>
      </c>
      <c r="JU67" s="19">
        <f t="shared" ca="1" si="726"/>
        <v>0</v>
      </c>
      <c r="JV67" s="19">
        <f t="shared" ca="1" si="726"/>
        <v>0</v>
      </c>
      <c r="JW67" s="19">
        <f t="shared" ca="1" si="726"/>
        <v>0</v>
      </c>
      <c r="JX67" s="19">
        <f t="shared" ca="1" si="726"/>
        <v>0</v>
      </c>
      <c r="JY67" s="19">
        <f t="shared" ca="1" si="726"/>
        <v>0</v>
      </c>
      <c r="JZ67" s="19">
        <f t="shared" ca="1" si="726"/>
        <v>0</v>
      </c>
      <c r="KA67" s="19">
        <f t="shared" ca="1" si="726"/>
        <v>0</v>
      </c>
      <c r="KB67" s="19">
        <f t="shared" ca="1" si="726"/>
        <v>0</v>
      </c>
      <c r="KC67" s="19">
        <f t="shared" ca="1" si="726"/>
        <v>0</v>
      </c>
      <c r="KD67" s="19">
        <f t="shared" ca="1" si="726"/>
        <v>0</v>
      </c>
      <c r="KE67" s="19">
        <f t="shared" ca="1" si="726"/>
        <v>0</v>
      </c>
      <c r="KF67" s="5">
        <f t="shared" si="732"/>
        <v>0</v>
      </c>
      <c r="KG67" s="5">
        <f t="shared" si="732"/>
        <v>6.25E-2</v>
      </c>
      <c r="KH67" s="5">
        <f t="shared" si="732"/>
        <v>6.25E-2</v>
      </c>
      <c r="KI67" s="5">
        <f t="shared" si="732"/>
        <v>6.25E-2</v>
      </c>
      <c r="KJ67" s="19">
        <f t="shared" ca="1" si="726"/>
        <v>0</v>
      </c>
      <c r="KK67" s="19">
        <f t="shared" ca="1" si="726"/>
        <v>0</v>
      </c>
      <c r="KL67" s="19">
        <f t="shared" ca="1" si="726"/>
        <v>0</v>
      </c>
      <c r="KM67" s="19">
        <f t="shared" ca="1" si="726"/>
        <v>0</v>
      </c>
      <c r="KN67" s="19">
        <f t="shared" ca="1" si="726"/>
        <v>1</v>
      </c>
      <c r="KO67" s="19">
        <f t="shared" ca="1" si="726"/>
        <v>0</v>
      </c>
      <c r="KP67" s="19">
        <f t="shared" ca="1" si="726"/>
        <v>1</v>
      </c>
      <c r="KQ67" s="9"/>
      <c r="KR67" s="5" t="b">
        <f t="shared" ca="1" si="733"/>
        <v>1</v>
      </c>
      <c r="KS67" s="5" t="b">
        <f t="shared" si="734"/>
        <v>0</v>
      </c>
      <c r="KT67" s="5" t="b">
        <f t="shared" si="734"/>
        <v>0</v>
      </c>
      <c r="KU67" s="5" t="b">
        <f t="shared" si="734"/>
        <v>1</v>
      </c>
      <c r="KV67" s="136">
        <f t="shared" si="735"/>
        <v>2</v>
      </c>
      <c r="KW67" s="136">
        <f t="shared" si="735"/>
        <v>2</v>
      </c>
      <c r="KX67" s="5" t="b">
        <f t="shared" si="736"/>
        <v>0</v>
      </c>
      <c r="KY67" s="5" t="b">
        <f t="shared" si="736"/>
        <v>1</v>
      </c>
      <c r="KZ67" s="5" t="b">
        <f t="shared" si="736"/>
        <v>1</v>
      </c>
      <c r="LA67" s="5" t="b">
        <f t="shared" si="736"/>
        <v>0</v>
      </c>
      <c r="LB67" s="5">
        <f t="shared" si="737"/>
        <v>1</v>
      </c>
      <c r="LC67" s="5">
        <f t="shared" si="737"/>
        <v>0</v>
      </c>
      <c r="LD67" s="5" t="b">
        <f t="shared" si="738"/>
        <v>0</v>
      </c>
      <c r="LE67" s="5" t="str" cm="1">
        <f t="array" aca="1" ref="LE67" ca="1">IF(OR(LF67:LM67&lt;&gt;"-"),TRUE,"-")</f>
        <v>-</v>
      </c>
      <c r="LF67" s="19" t="str">
        <f t="shared" ca="1" si="739"/>
        <v>-</v>
      </c>
      <c r="LG67" s="19" t="str">
        <f t="shared" ca="1" si="739"/>
        <v>-</v>
      </c>
      <c r="LH67" s="19" t="str">
        <f t="shared" ca="1" si="739"/>
        <v>-</v>
      </c>
      <c r="LI67" s="19" t="str">
        <f t="shared" ca="1" si="739"/>
        <v>-</v>
      </c>
      <c r="LJ67" s="19" t="str">
        <f t="shared" ca="1" si="739"/>
        <v>-</v>
      </c>
      <c r="LK67" s="19" t="str">
        <f t="shared" ca="1" si="739"/>
        <v>-</v>
      </c>
      <c r="LL67" s="19" t="str">
        <f t="shared" ca="1" si="739"/>
        <v>-</v>
      </c>
      <c r="LM67" s="19" t="str">
        <f t="shared" ca="1" si="739"/>
        <v>-</v>
      </c>
      <c r="LN67" s="466" t="str">
        <f t="shared" ca="1" si="739"/>
        <v>-</v>
      </c>
      <c r="LO67" s="5" t="b">
        <f t="array" aca="1" ref="LO67" ca="1">IF(OR(LP67:LV67&lt;&gt;"-"),TRUE,"-")</f>
        <v>1</v>
      </c>
      <c r="LP67" s="19">
        <f t="shared" ca="1" si="740"/>
        <v>0</v>
      </c>
      <c r="LQ67" s="19" t="str">
        <f t="shared" ca="1" si="740"/>
        <v>-</v>
      </c>
      <c r="LR67" s="19">
        <f t="shared" ca="1" si="740"/>
        <v>999999</v>
      </c>
      <c r="LS67" s="19">
        <f t="shared" ca="1" si="740"/>
        <v>999999</v>
      </c>
      <c r="LT67" s="19">
        <f t="shared" ca="1" si="740"/>
        <v>999999</v>
      </c>
      <c r="LU67" s="19">
        <f t="shared" ca="1" si="740"/>
        <v>999999</v>
      </c>
      <c r="LV67" s="19">
        <f t="shared" ca="1" si="740"/>
        <v>999999</v>
      </c>
      <c r="LW67" s="19" t="str">
        <f t="shared" ca="1" si="740"/>
        <v>-</v>
      </c>
      <c r="LX67" s="19" t="str">
        <f t="shared" ca="1" si="740"/>
        <v>-</v>
      </c>
      <c r="LY67" s="19" t="str">
        <f t="shared" ca="1" si="740"/>
        <v>-</v>
      </c>
      <c r="LZ67" s="19" t="b">
        <f t="shared" ca="1" si="741"/>
        <v>1</v>
      </c>
      <c r="MA67" s="19">
        <f t="shared" ca="1" si="741"/>
        <v>0</v>
      </c>
      <c r="MB67" s="5" t="str">
        <f t="shared" si="742"/>
        <v>-</v>
      </c>
      <c r="MC67" s="5" t="str">
        <f t="shared" si="742"/>
        <v>-</v>
      </c>
      <c r="MD67" s="5" t="str">
        <f t="shared" si="742"/>
        <v>-</v>
      </c>
      <c r="ME67" s="5" t="str">
        <f t="shared" si="742"/>
        <v>-</v>
      </c>
      <c r="MF67" s="19" t="str">
        <f t="shared" ca="1" si="743"/>
        <v>-</v>
      </c>
      <c r="MG67" s="19" t="str">
        <f t="shared" ca="1" si="743"/>
        <v>-</v>
      </c>
      <c r="MH67" s="19" t="str">
        <f t="shared" ca="1" si="743"/>
        <v>-</v>
      </c>
      <c r="MI67" s="19" t="str">
        <f t="shared" ca="1" si="743"/>
        <v>-</v>
      </c>
      <c r="MJ67" s="19">
        <f t="shared" ca="1" si="743"/>
        <v>0.5</v>
      </c>
      <c r="MK67" s="19">
        <f t="shared" ca="1" si="743"/>
        <v>0.5</v>
      </c>
      <c r="ML67" s="19" t="str">
        <f t="shared" ca="1" si="743"/>
        <v>-</v>
      </c>
      <c r="MM67" s="5">
        <f t="shared" si="744"/>
        <v>0</v>
      </c>
      <c r="MN67" s="5">
        <f t="shared" si="744"/>
        <v>500</v>
      </c>
      <c r="MO67" s="5">
        <f t="shared" si="744"/>
        <v>500</v>
      </c>
      <c r="MP67" s="5">
        <f t="shared" si="744"/>
        <v>575</v>
      </c>
      <c r="MQ67" s="5">
        <f t="shared" si="744"/>
        <v>240</v>
      </c>
      <c r="MR67" s="5">
        <f t="shared" si="744"/>
        <v>364</v>
      </c>
      <c r="MS67" s="5">
        <f t="shared" si="745"/>
        <v>0.5</v>
      </c>
      <c r="MT67" s="9"/>
      <c r="MU67" s="19">
        <f t="shared" ca="1" si="743"/>
        <v>70</v>
      </c>
      <c r="MV67" s="19">
        <f t="shared" ca="1" si="743"/>
        <v>50</v>
      </c>
      <c r="MW67" s="19">
        <f t="shared" ca="1" si="743"/>
        <v>75</v>
      </c>
      <c r="MX67" s="19">
        <f t="shared" ca="1" si="743"/>
        <v>50</v>
      </c>
      <c r="MY67" s="5">
        <f t="shared" si="746"/>
        <v>1</v>
      </c>
      <c r="MZ67" s="5">
        <f t="shared" si="747"/>
        <v>1</v>
      </c>
      <c r="NA67" s="5">
        <f t="shared" si="748"/>
        <v>1</v>
      </c>
      <c r="NB67" s="9"/>
      <c r="NC67" s="19" t="b">
        <f t="shared" ca="1" si="749"/>
        <v>0</v>
      </c>
      <c r="ND67" s="19" t="b">
        <f t="shared" ca="1" si="749"/>
        <v>0</v>
      </c>
      <c r="NE67" s="19">
        <f t="shared" ca="1" si="749"/>
        <v>2</v>
      </c>
      <c r="NF67" s="19">
        <f t="shared" ca="1" si="749"/>
        <v>1</v>
      </c>
      <c r="NG67" s="19">
        <f t="shared" ca="1" si="749"/>
        <v>2</v>
      </c>
      <c r="NH67" s="19">
        <f t="shared" ca="1" si="749"/>
        <v>0</v>
      </c>
      <c r="NI67" s="19" t="str">
        <f t="shared" ca="1" si="749"/>
        <v>-</v>
      </c>
      <c r="NJ67" s="466" t="b">
        <v>1</v>
      </c>
      <c r="NK67" s="466">
        <f>NK66*1.25</f>
        <v>23.046875</v>
      </c>
      <c r="NL67" s="466" t="b">
        <v>1</v>
      </c>
      <c r="NM67" s="466">
        <f t="shared" si="758"/>
        <v>230</v>
      </c>
      <c r="NN67" s="19" t="str">
        <f t="shared" ca="1" si="749"/>
        <v>-</v>
      </c>
      <c r="NO67" s="19">
        <f t="shared" ca="1" si="743"/>
        <v>1</v>
      </c>
      <c r="NP67" s="19">
        <f t="shared" ca="1" si="743"/>
        <v>1</v>
      </c>
      <c r="NQ67" s="19">
        <f t="shared" ca="1" si="743"/>
        <v>1</v>
      </c>
      <c r="NR67" s="19">
        <f t="shared" ca="1" si="743"/>
        <v>1</v>
      </c>
      <c r="NS67" s="19">
        <f t="shared" ca="1" si="743"/>
        <v>1</v>
      </c>
      <c r="NT67" s="19">
        <f t="shared" ca="1" si="743"/>
        <v>1</v>
      </c>
      <c r="NU67" s="19">
        <f t="shared" ca="1" si="743"/>
        <v>1</v>
      </c>
      <c r="NV67" s="19">
        <f t="shared" ca="1" si="743"/>
        <v>1</v>
      </c>
      <c r="NW67" s="19">
        <f t="shared" ca="1" si="743"/>
        <v>1</v>
      </c>
      <c r="NX67" s="9"/>
      <c r="NY67" s="539" t="str">
        <f t="shared" si="750"/>
        <v>-</v>
      </c>
      <c r="NZ67" s="539" t="str">
        <f t="shared" si="750"/>
        <v>-</v>
      </c>
      <c r="OA67" s="539" t="str">
        <f t="shared" si="750"/>
        <v>-</v>
      </c>
      <c r="OB67" s="539" t="str">
        <f t="shared" si="750"/>
        <v>-</v>
      </c>
      <c r="OC67" s="539" t="str">
        <f t="shared" si="750"/>
        <v>-</v>
      </c>
      <c r="OD67" s="539" t="str">
        <f t="shared" si="750"/>
        <v>-</v>
      </c>
      <c r="OE67" s="539" t="str">
        <f t="shared" ca="1" si="750"/>
        <v>-</v>
      </c>
      <c r="OF67" s="539" t="str">
        <f t="shared" ca="1" si="750"/>
        <v>-</v>
      </c>
      <c r="OG67" s="539" t="str">
        <f t="shared" ca="1" si="750"/>
        <v>-</v>
      </c>
      <c r="OH67" s="539" t="str">
        <f t="shared" ca="1" si="750"/>
        <v>-</v>
      </c>
      <c r="OI67" s="539" t="str">
        <f t="shared" ca="1" si="750"/>
        <v>-</v>
      </c>
      <c r="OJ67" s="539" t="str">
        <f t="shared" ca="1" si="750"/>
        <v>-</v>
      </c>
      <c r="OK67" s="539" t="str">
        <f t="shared" ca="1" si="750"/>
        <v>-</v>
      </c>
      <c r="OL67" s="539" t="str">
        <f t="shared" ca="1" si="750"/>
        <v>-</v>
      </c>
      <c r="OM67" s="539" t="str">
        <f t="shared" ca="1" si="750"/>
        <v>-</v>
      </c>
      <c r="ON67" s="539" t="str">
        <f t="shared" ca="1" si="750"/>
        <v>-</v>
      </c>
      <c r="OO67" s="539" t="str">
        <f t="shared" ca="1" si="750"/>
        <v>-</v>
      </c>
      <c r="OP67" s="539" t="str">
        <f t="shared" ca="1" si="750"/>
        <v>-</v>
      </c>
      <c r="OQ67" s="539" t="str">
        <f t="shared" ca="1" si="750"/>
        <v>-</v>
      </c>
      <c r="OR67" s="539" t="str">
        <f t="shared" ca="1" si="750"/>
        <v>-</v>
      </c>
      <c r="OS67" s="539" t="str">
        <f t="shared" ca="1" si="750"/>
        <v>-</v>
      </c>
      <c r="OT67" s="539" t="str">
        <f t="shared" ca="1" si="750"/>
        <v>-</v>
      </c>
      <c r="OU67" s="539" t="str">
        <f t="shared" ca="1" si="750"/>
        <v>-</v>
      </c>
      <c r="OV67" s="539" t="str">
        <f t="shared" ca="1" si="750"/>
        <v>-</v>
      </c>
      <c r="OW67" s="539" t="str">
        <f t="shared" ca="1" si="750"/>
        <v>-</v>
      </c>
      <c r="OX67" s="539" t="str">
        <f t="shared" ca="1" si="750"/>
        <v>-</v>
      </c>
      <c r="OY67" s="539" t="str">
        <f t="shared" ca="1" si="750"/>
        <v>-</v>
      </c>
      <c r="OZ67" s="539" t="str">
        <f t="shared" ca="1" si="750"/>
        <v>-</v>
      </c>
      <c r="PA67" s="539" t="str">
        <f t="shared" ca="1" si="750"/>
        <v>-</v>
      </c>
      <c r="PB67" s="539" t="str">
        <f t="shared" ca="1" si="750"/>
        <v>-</v>
      </c>
      <c r="PC67" s="539" t="str">
        <f t="shared" ca="1" si="750"/>
        <v>-</v>
      </c>
      <c r="PD67" s="539" t="str">
        <f t="shared" ca="1" si="750"/>
        <v>-</v>
      </c>
      <c r="PE67" s="539" t="str">
        <f t="shared" ca="1" si="750"/>
        <v>-</v>
      </c>
      <c r="PF67" s="539" t="str">
        <f t="shared" ca="1" si="750"/>
        <v>-</v>
      </c>
      <c r="PG67" s="539" t="str">
        <f t="shared" ca="1" si="750"/>
        <v>-</v>
      </c>
      <c r="PH67" s="539" t="str">
        <f t="shared" ca="1" si="750"/>
        <v>-</v>
      </c>
      <c r="PI67" s="549" t="str">
        <f t="shared" si="751"/>
        <v>-</v>
      </c>
      <c r="PJ67" s="549" t="str">
        <f t="shared" si="751"/>
        <v>-</v>
      </c>
      <c r="PK67" s="549" t="str">
        <f t="shared" si="751"/>
        <v>-</v>
      </c>
      <c r="PL67" s="549" t="str">
        <f t="shared" si="751"/>
        <v>-</v>
      </c>
      <c r="PM67" s="549" t="str">
        <f t="shared" si="751"/>
        <v>-</v>
      </c>
      <c r="PN67" s="549" t="str">
        <f t="shared" si="751"/>
        <v>-</v>
      </c>
      <c r="PO67" s="549" t="str">
        <f t="shared" si="751"/>
        <v>-</v>
      </c>
      <c r="PP67" s="549" t="str">
        <f t="shared" si="751"/>
        <v>-</v>
      </c>
      <c r="PQ67" s="549" t="str">
        <f t="shared" si="751"/>
        <v>-</v>
      </c>
      <c r="PR67" s="549" t="str">
        <f t="shared" si="751"/>
        <v>-</v>
      </c>
      <c r="PS67" s="549" t="str">
        <f t="shared" si="751"/>
        <v>-</v>
      </c>
      <c r="PT67" s="549" t="str">
        <f t="shared" si="751"/>
        <v>-</v>
      </c>
      <c r="PU67" s="549" t="str">
        <f t="shared" si="751"/>
        <v>-</v>
      </c>
      <c r="PV67" s="549" t="str">
        <f t="shared" si="751"/>
        <v>-</v>
      </c>
      <c r="PW67" s="549" t="str">
        <f t="shared" si="751"/>
        <v>-</v>
      </c>
      <c r="PX67" s="549" t="str">
        <f t="shared" si="751"/>
        <v>-</v>
      </c>
      <c r="PY67" s="549" t="str">
        <f t="shared" si="751"/>
        <v>-</v>
      </c>
      <c r="PZ67" s="549" t="str">
        <f t="shared" si="751"/>
        <v>-</v>
      </c>
      <c r="QA67" s="549" t="str">
        <f t="shared" si="751"/>
        <v>-</v>
      </c>
      <c r="QB67" s="549" t="str">
        <f t="shared" si="751"/>
        <v>-</v>
      </c>
      <c r="QC67" s="549" t="str">
        <f t="shared" si="751"/>
        <v>-</v>
      </c>
      <c r="QD67" s="549" t="str">
        <f t="shared" si="751"/>
        <v>-</v>
      </c>
      <c r="QE67" s="549" t="str">
        <f t="shared" si="751"/>
        <v>-</v>
      </c>
      <c r="QF67" s="549" t="str">
        <f t="shared" si="751"/>
        <v>-</v>
      </c>
      <c r="QG67" s="549" t="str">
        <f t="shared" si="751"/>
        <v>-</v>
      </c>
      <c r="QH67" s="549" t="str">
        <f t="shared" si="751"/>
        <v>-</v>
      </c>
      <c r="QI67" s="539" t="str">
        <f t="shared" si="752"/>
        <v>-</v>
      </c>
      <c r="QJ67" s="539" t="str">
        <f t="shared" si="752"/>
        <v>-</v>
      </c>
      <c r="QK67" s="539" t="str">
        <f t="shared" si="752"/>
        <v>-</v>
      </c>
      <c r="QL67" s="539" t="str">
        <f t="shared" si="752"/>
        <v>-</v>
      </c>
      <c r="QM67" s="539" t="str">
        <f t="shared" si="752"/>
        <v>-</v>
      </c>
      <c r="QN67" s="539" t="str">
        <f t="shared" si="752"/>
        <v>-</v>
      </c>
      <c r="QO67" s="539" t="str">
        <f t="shared" ca="1" si="752"/>
        <v>-</v>
      </c>
      <c r="QP67" s="539" t="str">
        <f t="shared" ca="1" si="752"/>
        <v>-</v>
      </c>
      <c r="QQ67" s="539" t="str">
        <f t="shared" ca="1" si="752"/>
        <v>-</v>
      </c>
      <c r="QR67" s="539" t="str">
        <f t="shared" ca="1" si="752"/>
        <v>-</v>
      </c>
      <c r="QS67" s="539" t="str">
        <f t="shared" ca="1" si="752"/>
        <v>-</v>
      </c>
      <c r="QT67" s="539" t="str">
        <f t="shared" ca="1" si="752"/>
        <v>-</v>
      </c>
      <c r="QU67" s="539" t="str">
        <f t="shared" ca="1" si="752"/>
        <v>-</v>
      </c>
      <c r="QV67" s="539" t="str">
        <f t="shared" ca="1" si="752"/>
        <v>-</v>
      </c>
      <c r="QW67" s="539" t="str">
        <f t="shared" ca="1" si="752"/>
        <v>-</v>
      </c>
      <c r="QX67" s="539" t="str">
        <f t="shared" ca="1" si="752"/>
        <v>-</v>
      </c>
      <c r="QY67" s="539" t="str">
        <f t="shared" ca="1" si="752"/>
        <v>-</v>
      </c>
      <c r="QZ67" s="539" t="str">
        <f t="shared" ca="1" si="752"/>
        <v>-</v>
      </c>
      <c r="RA67" s="539" t="str">
        <f t="shared" ca="1" si="752"/>
        <v>-</v>
      </c>
      <c r="RB67" s="539" t="str">
        <f t="shared" ca="1" si="752"/>
        <v>-</v>
      </c>
      <c r="RC67" s="539" t="str">
        <f t="shared" ca="1" si="752"/>
        <v>-</v>
      </c>
      <c r="RD67" s="539" t="str">
        <f t="shared" ca="1" si="752"/>
        <v>-</v>
      </c>
      <c r="RE67" s="539" t="str">
        <f t="shared" ca="1" si="752"/>
        <v>-</v>
      </c>
      <c r="RF67" s="539" t="str">
        <f t="shared" ca="1" si="752"/>
        <v>-</v>
      </c>
      <c r="RG67" s="539" t="str">
        <f t="shared" ca="1" si="752"/>
        <v>-</v>
      </c>
      <c r="RH67" s="539" t="str">
        <f t="shared" ca="1" si="752"/>
        <v>-</v>
      </c>
      <c r="RI67" s="539" t="str">
        <f t="shared" ca="1" si="752"/>
        <v>-</v>
      </c>
      <c r="RJ67" s="539" t="str">
        <f t="shared" ca="1" si="752"/>
        <v>-</v>
      </c>
      <c r="RK67" s="539" t="str">
        <f t="shared" ca="1" si="752"/>
        <v>-</v>
      </c>
      <c r="RL67" s="539" t="str">
        <f t="shared" ca="1" si="752"/>
        <v>-</v>
      </c>
      <c r="RM67" s="539" t="str">
        <f t="shared" ca="1" si="752"/>
        <v>-</v>
      </c>
      <c r="RN67" s="539" t="str">
        <f t="shared" ca="1" si="752"/>
        <v>-</v>
      </c>
      <c r="RO67" s="539" t="str">
        <f t="shared" ca="1" si="752"/>
        <v>-</v>
      </c>
      <c r="RP67" s="539" t="str">
        <f t="shared" ca="1" si="752"/>
        <v>-</v>
      </c>
      <c r="RQ67" s="539" t="str">
        <f t="shared" ca="1" si="752"/>
        <v>-</v>
      </c>
      <c r="RR67" s="539" t="str">
        <f t="shared" ca="1" si="752"/>
        <v>-</v>
      </c>
      <c r="RS67" s="549" t="str">
        <f t="shared" si="753"/>
        <v>-</v>
      </c>
      <c r="RT67" s="549" t="str">
        <f t="shared" si="753"/>
        <v>-</v>
      </c>
      <c r="RU67" s="549" t="str">
        <f t="shared" si="753"/>
        <v>-</v>
      </c>
      <c r="RV67" s="549" t="str">
        <f t="shared" si="753"/>
        <v>-</v>
      </c>
      <c r="RW67" s="549" t="str">
        <f t="shared" si="753"/>
        <v>-</v>
      </c>
      <c r="RX67" s="549" t="str">
        <f t="shared" si="753"/>
        <v>-</v>
      </c>
      <c r="RY67" s="549" t="str">
        <f t="shared" si="753"/>
        <v>-</v>
      </c>
      <c r="RZ67" s="549" t="str">
        <f t="shared" si="753"/>
        <v>-</v>
      </c>
      <c r="SA67" s="549" t="str">
        <f t="shared" si="753"/>
        <v>-</v>
      </c>
      <c r="SB67" s="549" t="str">
        <f t="shared" si="753"/>
        <v>-</v>
      </c>
      <c r="SC67" s="549" t="str">
        <f t="shared" si="753"/>
        <v>-</v>
      </c>
      <c r="SD67" s="549" t="str">
        <f t="shared" si="753"/>
        <v>-</v>
      </c>
      <c r="SE67" s="549" t="str">
        <f t="shared" si="753"/>
        <v>-</v>
      </c>
      <c r="SF67" s="549" t="str">
        <f t="shared" si="753"/>
        <v>-</v>
      </c>
      <c r="SG67" s="549" t="str">
        <f t="shared" si="753"/>
        <v>-</v>
      </c>
      <c r="SH67" s="549" t="str">
        <f t="shared" si="753"/>
        <v>-</v>
      </c>
      <c r="SI67" s="549" t="str">
        <f t="shared" si="753"/>
        <v>-</v>
      </c>
      <c r="SJ67" s="549" t="str">
        <f t="shared" si="753"/>
        <v>-</v>
      </c>
      <c r="SK67" s="549" t="str">
        <f t="shared" si="753"/>
        <v>-</v>
      </c>
      <c r="SL67" s="549" t="str">
        <f t="shared" si="753"/>
        <v>-</v>
      </c>
      <c r="SM67" s="549" t="str">
        <f t="shared" si="753"/>
        <v>-</v>
      </c>
      <c r="SN67" s="549" t="str">
        <f t="shared" si="753"/>
        <v>-</v>
      </c>
      <c r="SO67" s="549" t="str">
        <f t="shared" si="753"/>
        <v>-</v>
      </c>
      <c r="SP67" s="549" t="str">
        <f t="shared" si="753"/>
        <v>-</v>
      </c>
      <c r="SQ67" s="549" t="str">
        <f t="shared" si="753"/>
        <v>-</v>
      </c>
      <c r="SR67" s="549" t="str">
        <f t="shared" si="753"/>
        <v>-</v>
      </c>
      <c r="SS67" s="539" t="b">
        <f t="shared" si="754"/>
        <v>1</v>
      </c>
      <c r="ST67" s="539" t="b">
        <f t="shared" si="754"/>
        <v>1</v>
      </c>
      <c r="SU67" s="539" t="b">
        <f t="shared" si="754"/>
        <v>1</v>
      </c>
      <c r="SV67" s="539" t="b">
        <f t="shared" si="754"/>
        <v>1</v>
      </c>
      <c r="SW67" s="539" t="b">
        <f t="shared" si="754"/>
        <v>1</v>
      </c>
      <c r="SX67" s="539" t="b">
        <f t="shared" si="754"/>
        <v>1</v>
      </c>
      <c r="SY67" s="539" t="str">
        <f t="shared" ca="1" si="754"/>
        <v>-</v>
      </c>
      <c r="SZ67" s="539" t="str">
        <f t="shared" ca="1" si="754"/>
        <v>-</v>
      </c>
      <c r="TA67" s="539" t="str">
        <f t="shared" ca="1" si="754"/>
        <v>-</v>
      </c>
      <c r="TB67" s="539" t="str">
        <f t="shared" ca="1" si="754"/>
        <v>-</v>
      </c>
      <c r="TC67" s="539" t="str">
        <f t="shared" ca="1" si="754"/>
        <v>-</v>
      </c>
      <c r="TD67" s="539" t="str">
        <f t="shared" ca="1" si="754"/>
        <v>-</v>
      </c>
      <c r="TE67" s="539" t="str">
        <f t="shared" ca="1" si="754"/>
        <v>-</v>
      </c>
      <c r="TF67" s="539" t="str">
        <f t="shared" ca="1" si="754"/>
        <v>-</v>
      </c>
      <c r="TG67" s="539" t="str">
        <f t="shared" ca="1" si="754"/>
        <v>-</v>
      </c>
      <c r="TH67" s="539" t="str">
        <f t="shared" ca="1" si="754"/>
        <v>-</v>
      </c>
      <c r="TI67" s="539" t="str">
        <f t="shared" ca="1" si="754"/>
        <v>-</v>
      </c>
      <c r="TJ67" s="539" t="str">
        <f t="shared" ca="1" si="754"/>
        <v>-</v>
      </c>
      <c r="TK67" s="539" t="str">
        <f t="shared" ca="1" si="754"/>
        <v>-</v>
      </c>
      <c r="TL67" s="539" t="str">
        <f t="shared" ca="1" si="754"/>
        <v>-</v>
      </c>
      <c r="TM67" s="539" t="str">
        <f t="shared" ca="1" si="754"/>
        <v>-</v>
      </c>
      <c r="TN67" s="539" t="str">
        <f t="shared" ca="1" si="754"/>
        <v>-</v>
      </c>
      <c r="TO67" s="539" t="str">
        <f t="shared" ca="1" si="754"/>
        <v>-</v>
      </c>
      <c r="TP67" s="539" t="str">
        <f t="shared" ca="1" si="754"/>
        <v>-</v>
      </c>
      <c r="TQ67" s="539" t="str">
        <f t="shared" ca="1" si="754"/>
        <v>-</v>
      </c>
      <c r="TR67" s="539" t="str">
        <f t="shared" ca="1" si="754"/>
        <v>-</v>
      </c>
      <c r="TS67" s="539" t="str">
        <f t="shared" ca="1" si="754"/>
        <v>-</v>
      </c>
      <c r="TT67" s="539" t="str">
        <f t="shared" ca="1" si="754"/>
        <v>-</v>
      </c>
      <c r="TU67" s="539" t="str">
        <f t="shared" ca="1" si="754"/>
        <v>-</v>
      </c>
      <c r="TV67" s="539" t="str">
        <f t="shared" ca="1" si="754"/>
        <v>-</v>
      </c>
      <c r="TW67" s="539" t="str">
        <f t="shared" ca="1" si="754"/>
        <v>-</v>
      </c>
      <c r="TX67" s="539" t="str">
        <f t="shared" ca="1" si="754"/>
        <v>-</v>
      </c>
      <c r="TY67" s="539" t="str">
        <f t="shared" ca="1" si="754"/>
        <v>-</v>
      </c>
      <c r="TZ67" s="539" t="str">
        <f t="shared" ca="1" si="754"/>
        <v>-</v>
      </c>
      <c r="UA67" s="539" t="str">
        <f t="shared" ca="1" si="754"/>
        <v>-</v>
      </c>
      <c r="UB67" s="539" t="str">
        <f t="shared" ca="1" si="754"/>
        <v>-</v>
      </c>
      <c r="UC67" s="549" t="b">
        <f t="shared" si="755"/>
        <v>1</v>
      </c>
      <c r="UD67" s="549" t="b">
        <f t="shared" si="755"/>
        <v>1</v>
      </c>
      <c r="UE67" s="549" t="b">
        <f t="shared" si="755"/>
        <v>1</v>
      </c>
      <c r="UF67" s="549" t="b">
        <f t="shared" si="755"/>
        <v>1</v>
      </c>
      <c r="UG67" s="549" t="b">
        <f t="shared" si="755"/>
        <v>1</v>
      </c>
      <c r="UH67" s="549" t="b">
        <f t="shared" si="755"/>
        <v>1</v>
      </c>
      <c r="UI67" s="549" t="b">
        <f t="shared" si="755"/>
        <v>1</v>
      </c>
      <c r="UJ67" s="549" t="b">
        <f t="shared" si="755"/>
        <v>1</v>
      </c>
      <c r="UK67" s="549" t="b">
        <f t="shared" si="755"/>
        <v>1</v>
      </c>
      <c r="UL67" s="549" t="b">
        <f t="shared" si="755"/>
        <v>1</v>
      </c>
      <c r="UM67" s="549" t="b">
        <f t="shared" si="755"/>
        <v>1</v>
      </c>
      <c r="UN67" s="549" t="b">
        <f t="shared" si="755"/>
        <v>1</v>
      </c>
      <c r="UO67" s="549" t="b">
        <f t="shared" si="755"/>
        <v>1</v>
      </c>
      <c r="UP67" s="549" t="b">
        <f t="shared" si="755"/>
        <v>1</v>
      </c>
      <c r="UQ67" s="549" t="b">
        <f t="shared" si="755"/>
        <v>1</v>
      </c>
      <c r="UR67" s="549" t="b">
        <f t="shared" si="755"/>
        <v>1</v>
      </c>
      <c r="US67" s="549" t="b">
        <f t="shared" si="755"/>
        <v>1</v>
      </c>
      <c r="UT67" s="549" t="b">
        <f t="shared" si="755"/>
        <v>1</v>
      </c>
      <c r="UU67" s="549" t="b">
        <f t="shared" si="755"/>
        <v>1</v>
      </c>
      <c r="UV67" s="549" t="b">
        <f t="shared" si="755"/>
        <v>1</v>
      </c>
      <c r="UW67" s="549" t="b">
        <f t="shared" si="755"/>
        <v>1</v>
      </c>
      <c r="UX67" s="549" t="b">
        <f t="shared" si="755"/>
        <v>1</v>
      </c>
      <c r="UY67" s="549" t="b">
        <f t="shared" si="755"/>
        <v>1</v>
      </c>
      <c r="UZ67" s="549" t="b">
        <f t="shared" si="755"/>
        <v>1</v>
      </c>
      <c r="VA67" s="549" t="b">
        <f t="shared" si="755"/>
        <v>1</v>
      </c>
      <c r="VB67" s="549" t="b">
        <f t="shared" si="755"/>
        <v>1</v>
      </c>
      <c r="VC67" s="19">
        <f t="shared" ca="1" si="756"/>
        <v>0</v>
      </c>
      <c r="VD67" s="23">
        <v>0</v>
      </c>
    </row>
    <row r="68" spans="1:576" outlineLevel="1">
      <c r="A68" s="21">
        <f t="shared" si="93"/>
        <v>63</v>
      </c>
      <c r="B68" s="21">
        <f>$A$23</f>
        <v>18</v>
      </c>
      <c r="C68">
        <v>108</v>
      </c>
      <c r="D68" s="19" t="str">
        <f t="shared" ca="1" si="668"/>
        <v>SNSW</v>
      </c>
      <c r="E68" t="b">
        <v>1</v>
      </c>
      <c r="F68" t="b">
        <v>0</v>
      </c>
      <c r="G68" t="b">
        <f t="shared" si="772"/>
        <v>1</v>
      </c>
      <c r="H68" s="215">
        <f t="shared" ca="1" si="771"/>
        <v>5</v>
      </c>
      <c r="I68" s="26">
        <v>2</v>
      </c>
      <c r="J68" s="26">
        <v>1</v>
      </c>
      <c r="K68" s="26" t="str">
        <f>""</f>
        <v/>
      </c>
      <c r="L68" s="26">
        <v>0</v>
      </c>
      <c r="M68" s="26">
        <f t="shared" si="670"/>
        <v>2</v>
      </c>
      <c r="N68" s="26">
        <v>2</v>
      </c>
      <c r="O68" s="26">
        <v>3</v>
      </c>
      <c r="P68" s="26">
        <v>2</v>
      </c>
      <c r="Q68" s="26">
        <v>0</v>
      </c>
      <c r="R68" s="26">
        <v>0</v>
      </c>
      <c r="S68" s="26">
        <v>0</v>
      </c>
      <c r="T68" s="26">
        <v>0</v>
      </c>
      <c r="U68" s="26">
        <v>1</v>
      </c>
      <c r="V68" s="116">
        <v>1</v>
      </c>
      <c r="W68" s="116">
        <v>1</v>
      </c>
      <c r="X68" s="116">
        <v>1</v>
      </c>
      <c r="Y68" s="211"/>
      <c r="Z68" s="211"/>
      <c r="AA68" s="211"/>
      <c r="AB68" s="211"/>
      <c r="AC68" s="26">
        <v>1</v>
      </c>
      <c r="AD68" s="211"/>
      <c r="AE68" s="211"/>
      <c r="AF68" s="211"/>
      <c r="AG68" s="211"/>
      <c r="AH68" s="211"/>
      <c r="AI68" s="211"/>
      <c r="AJ68" s="211"/>
      <c r="AK68" s="211"/>
      <c r="AL68" s="136">
        <f t="shared" si="671"/>
        <v>2</v>
      </c>
      <c r="AM68" s="136">
        <f>INDEX(CHOOSE($O68,DataAutumn!i.AdultDrys,DataWinter!i.AdultDrys,DataSpring!i.AdultDrys),1,$N68)</f>
        <v>3</v>
      </c>
      <c r="AN68" s="5">
        <f t="shared" si="672"/>
        <v>2</v>
      </c>
      <c r="AO68" s="5">
        <f t="shared" si="672"/>
        <v>0</v>
      </c>
      <c r="AP68" s="5">
        <f t="shared" si="673"/>
        <v>1</v>
      </c>
      <c r="AQ68" s="211"/>
      <c r="AR68" s="211"/>
      <c r="AS68" s="356" t="str">
        <f t="shared" ca="1" si="674"/>
        <v>optimum_carry 00005 SNSW MWM    EWEDSE8.85 pasture440 Day204 Scan2-0000 RR000p GP100p WP100p MP100p T_TRUE (F33N11)</v>
      </c>
      <c r="AT68" s="9" t="str">
        <f ca="1">IF(COUNTIF(AS$5:AS68,AS68)=1,"-","Dup")</f>
        <v>-</v>
      </c>
      <c r="AU68" s="9"/>
      <c r="AV68" s="19" t="str">
        <f t="shared" ca="1" si="675"/>
        <v>-</v>
      </c>
      <c r="AW68" s="19" t="str">
        <f t="shared" ca="1" si="675"/>
        <v>-</v>
      </c>
      <c r="AX68" s="19" t="str">
        <f t="shared" ca="1" si="675"/>
        <v>-</v>
      </c>
      <c r="AY68" s="19" t="str">
        <f t="shared" ca="1" si="675"/>
        <v>-</v>
      </c>
      <c r="AZ68" s="19" t="str">
        <f t="shared" ca="1" si="675"/>
        <v>-</v>
      </c>
      <c r="BA68" s="19" t="str">
        <f t="shared" ca="1" si="675"/>
        <v>-</v>
      </c>
      <c r="BB68" s="19" t="str">
        <f t="shared" ca="1" si="675"/>
        <v>-</v>
      </c>
      <c r="BC68" s="19" t="str">
        <f t="shared" ca="1" si="675"/>
        <v>-</v>
      </c>
      <c r="BD68" s="9"/>
      <c r="BE68" s="5" t="b">
        <f t="shared" si="676"/>
        <v>0</v>
      </c>
      <c r="BF68" s="5" t="str">
        <f t="shared" si="676"/>
        <v>-</v>
      </c>
      <c r="BG68" s="5" t="b">
        <f t="shared" si="676"/>
        <v>0</v>
      </c>
      <c r="BH68" s="5" t="b">
        <f t="shared" si="676"/>
        <v>1</v>
      </c>
      <c r="BI68" s="5" t="b">
        <f t="shared" si="676"/>
        <v>1</v>
      </c>
      <c r="BJ68" s="136">
        <f t="shared" si="676"/>
        <v>0</v>
      </c>
      <c r="BK68" s="19" t="b">
        <f t="shared" ca="1" si="677"/>
        <v>0</v>
      </c>
      <c r="BL68" s="9"/>
      <c r="BM68" s="5" t="str">
        <f t="shared" ca="1" si="678"/>
        <v>-</v>
      </c>
      <c r="BN68" s="19" t="str">
        <f t="shared" ca="1" si="679"/>
        <v>-</v>
      </c>
      <c r="BO68" s="19" t="str">
        <f t="shared" ca="1" si="679"/>
        <v>-</v>
      </c>
      <c r="BP68" s="19" t="str">
        <f t="shared" ca="1" si="679"/>
        <v>-</v>
      </c>
      <c r="BQ68" s="5" t="str">
        <f t="shared" ca="1" si="680"/>
        <v>-</v>
      </c>
      <c r="BR68" s="19" t="str">
        <f t="shared" ca="1" si="681"/>
        <v>-</v>
      </c>
      <c r="BS68" s="5" t="str">
        <f t="shared" ca="1" si="682"/>
        <v>-</v>
      </c>
      <c r="BT68" s="19" t="str">
        <f t="shared" ca="1" si="683"/>
        <v>-</v>
      </c>
      <c r="BU68" s="19" t="str">
        <f t="shared" ca="1" si="683"/>
        <v>-</v>
      </c>
      <c r="BV68" s="19" t="str">
        <f t="shared" ca="1" si="683"/>
        <v>-</v>
      </c>
      <c r="BW68" s="5" t="str">
        <f t="shared" ca="1" si="684"/>
        <v>-</v>
      </c>
      <c r="BX68" s="9"/>
      <c r="BY68" s="5" t="b">
        <f t="shared" si="685"/>
        <v>0</v>
      </c>
      <c r="BZ68" s="5" t="str">
        <f t="shared" ca="1" si="686"/>
        <v>-</v>
      </c>
      <c r="CA68" s="5" t="str">
        <f t="shared" ca="1" si="687"/>
        <v>-</v>
      </c>
      <c r="CB68" s="5" t="str">
        <f t="shared" ca="1" si="687"/>
        <v>-</v>
      </c>
      <c r="CC68" s="5" t="str">
        <f t="shared" ca="1" si="687"/>
        <v>-</v>
      </c>
      <c r="CD68" s="5" t="str">
        <f t="shared" ca="1" si="687"/>
        <v>-</v>
      </c>
      <c r="CE68" s="5" t="str">
        <f t="shared" ca="1" si="687"/>
        <v>-</v>
      </c>
      <c r="CF68" s="5" t="str">
        <f t="shared" ca="1" si="687"/>
        <v>-</v>
      </c>
      <c r="CG68" s="5" t="str">
        <f t="shared" ca="1" si="687"/>
        <v>-</v>
      </c>
      <c r="CH68" s="5" t="str">
        <f t="shared" ca="1" si="687"/>
        <v>-</v>
      </c>
      <c r="CI68" s="9"/>
      <c r="CJ68" s="12" t="b">
        <v>1</v>
      </c>
      <c r="CK68" s="12" t="b">
        <v>1</v>
      </c>
      <c r="CL68" s="12" t="b">
        <v>1</v>
      </c>
      <c r="CM68" s="12">
        <v>22312000005</v>
      </c>
      <c r="CN68" s="12" t="b">
        <v>0</v>
      </c>
      <c r="CO68" s="19" t="str">
        <f t="shared" ca="1" si="688"/>
        <v>-</v>
      </c>
      <c r="CP68" s="19" t="str">
        <f t="shared" ca="1" si="688"/>
        <v>-</v>
      </c>
      <c r="CQ68" s="19" t="str">
        <f t="shared" ca="1" si="688"/>
        <v>-</v>
      </c>
      <c r="CR68" s="433">
        <f t="shared" si="689"/>
        <v>652</v>
      </c>
      <c r="CS68" s="433">
        <f t="shared" si="689"/>
        <v>686</v>
      </c>
      <c r="CT68" s="433">
        <f t="shared" si="689"/>
        <v>721</v>
      </c>
      <c r="CU68" s="144">
        <f t="shared" si="690"/>
        <v>378</v>
      </c>
      <c r="CV68" s="144">
        <f t="shared" si="690"/>
        <v>413</v>
      </c>
      <c r="CW68" s="144">
        <f t="shared" si="690"/>
        <v>448</v>
      </c>
      <c r="CX68" s="19" t="str">
        <f t="shared" ref="CX68:DN77" ca="1" si="773">OFFSET(CX$5,$B68,0)</f>
        <v>-</v>
      </c>
      <c r="CY68" s="19" t="str">
        <f t="shared" ca="1" si="773"/>
        <v>-</v>
      </c>
      <c r="CZ68" s="19" t="str">
        <f t="shared" ca="1" si="773"/>
        <v>-</v>
      </c>
      <c r="DA68" s="19" t="str">
        <f t="shared" ca="1" si="773"/>
        <v>-</v>
      </c>
      <c r="DB68" s="19" t="str">
        <f t="shared" ca="1" si="773"/>
        <v>-</v>
      </c>
      <c r="DC68" s="19" t="str">
        <f t="shared" ca="1" si="773"/>
        <v>-</v>
      </c>
      <c r="DD68" s="19">
        <f t="shared" ca="1" si="773"/>
        <v>1</v>
      </c>
      <c r="DE68" s="19">
        <f t="shared" ca="1" si="773"/>
        <v>1</v>
      </c>
      <c r="DF68" s="19">
        <f t="shared" ca="1" si="773"/>
        <v>0</v>
      </c>
      <c r="DG68" s="19" t="str">
        <f t="shared" ca="1" si="773"/>
        <v>-</v>
      </c>
      <c r="DH68" s="19" t="str">
        <f t="shared" ca="1" si="773"/>
        <v>-</v>
      </c>
      <c r="DI68" s="19" t="str">
        <f t="shared" ca="1" si="773"/>
        <v>-</v>
      </c>
      <c r="DJ68" s="19" t="str">
        <f t="shared" ca="1" si="773"/>
        <v>-</v>
      </c>
      <c r="DK68" s="19" t="str">
        <f t="shared" ca="1" si="773"/>
        <v>-</v>
      </c>
      <c r="DL68" s="19">
        <f t="shared" ca="1" si="773"/>
        <v>0</v>
      </c>
      <c r="DM68" s="19" t="str">
        <f t="shared" ca="1" si="773"/>
        <v>-</v>
      </c>
      <c r="DN68" s="19" t="str">
        <f t="shared" ca="1" si="773"/>
        <v>-</v>
      </c>
      <c r="DO68" s="19" t="str">
        <f t="shared" ca="1" si="688"/>
        <v>-</v>
      </c>
      <c r="DP68" s="19">
        <f t="shared" ca="1" si="688"/>
        <v>0</v>
      </c>
      <c r="DQ68" s="19">
        <f t="shared" ca="1" si="688"/>
        <v>0</v>
      </c>
      <c r="DR68" s="9"/>
      <c r="DS68" s="19">
        <f t="shared" ca="1" si="692"/>
        <v>0</v>
      </c>
      <c r="DT68" s="19">
        <f t="shared" ca="1" si="692"/>
        <v>0</v>
      </c>
      <c r="DU68" s="19">
        <f t="shared" ca="1" si="692"/>
        <v>0</v>
      </c>
      <c r="DV68" s="19">
        <f t="shared" ca="1" si="692"/>
        <v>0</v>
      </c>
      <c r="DW68" s="19">
        <f t="shared" ca="1" si="692"/>
        <v>0</v>
      </c>
      <c r="DX68" s="19">
        <f t="shared" ca="1" si="692"/>
        <v>0</v>
      </c>
      <c r="DY68" s="19">
        <f t="shared" ca="1" si="692"/>
        <v>0</v>
      </c>
      <c r="DZ68" s="19">
        <f t="shared" ca="1" si="692"/>
        <v>0</v>
      </c>
      <c r="EA68" s="19">
        <f t="shared" ca="1" si="692"/>
        <v>0</v>
      </c>
      <c r="EB68" s="19">
        <f t="shared" ca="1" si="692"/>
        <v>0</v>
      </c>
      <c r="EC68" s="19">
        <f t="shared" ca="1" si="692"/>
        <v>0</v>
      </c>
      <c r="ED68" s="19">
        <f t="shared" ca="1" si="692"/>
        <v>0</v>
      </c>
      <c r="EE68" s="19">
        <f t="shared" ca="1" si="692"/>
        <v>0</v>
      </c>
      <c r="EF68" s="433">
        <f t="shared" si="693"/>
        <v>0</v>
      </c>
      <c r="EG68" s="433">
        <f t="shared" si="693"/>
        <v>0</v>
      </c>
      <c r="EH68" s="116">
        <f t="shared" si="694"/>
        <v>0</v>
      </c>
      <c r="EI68" s="116">
        <f t="shared" ca="1" si="694"/>
        <v>0</v>
      </c>
      <c r="EJ68" s="116">
        <f t="shared" ca="1" si="694"/>
        <v>0</v>
      </c>
      <c r="EK68" s="116">
        <f t="shared" ca="1" si="694"/>
        <v>0</v>
      </c>
      <c r="EL68" s="116">
        <f t="shared" ca="1" si="694"/>
        <v>0</v>
      </c>
      <c r="EM68" s="537">
        <f t="shared" ca="1" si="695"/>
        <v>0</v>
      </c>
      <c r="EN68" s="116">
        <f t="shared" ca="1" si="696"/>
        <v>0</v>
      </c>
      <c r="EO68" s="116">
        <f t="shared" ca="1" si="696"/>
        <v>0</v>
      </c>
      <c r="EP68" s="116">
        <f t="shared" ca="1" si="696"/>
        <v>0</v>
      </c>
      <c r="EQ68" s="116">
        <f t="shared" ca="1" si="696"/>
        <v>0</v>
      </c>
      <c r="ER68" s="116">
        <f t="shared" ca="1" si="696"/>
        <v>0</v>
      </c>
      <c r="ES68" s="537">
        <f t="shared" ca="1" si="697"/>
        <v>0</v>
      </c>
      <c r="ET68" s="116">
        <f t="shared" ca="1" si="698"/>
        <v>0</v>
      </c>
      <c r="EU68" s="116">
        <f t="shared" ca="1" si="698"/>
        <v>0</v>
      </c>
      <c r="EV68" s="116">
        <f t="shared" ca="1" si="698"/>
        <v>0</v>
      </c>
      <c r="EW68" s="116">
        <f t="shared" ca="1" si="698"/>
        <v>0</v>
      </c>
      <c r="EX68" s="116">
        <f t="shared" ca="1" si="698"/>
        <v>0</v>
      </c>
      <c r="EY68" s="537">
        <f t="shared" ca="1" si="699"/>
        <v>0</v>
      </c>
      <c r="EZ68" s="116">
        <f t="shared" ca="1" si="700"/>
        <v>0</v>
      </c>
      <c r="FA68" s="116">
        <f t="shared" ca="1" si="700"/>
        <v>0</v>
      </c>
      <c r="FB68" s="116">
        <f t="shared" ca="1" si="700"/>
        <v>0</v>
      </c>
      <c r="FC68" s="116">
        <f t="shared" ca="1" si="700"/>
        <v>0</v>
      </c>
      <c r="FD68" s="116">
        <f t="shared" ca="1" si="700"/>
        <v>0</v>
      </c>
      <c r="FE68" s="537">
        <f t="shared" ca="1" si="701"/>
        <v>0</v>
      </c>
      <c r="FF68" s="116">
        <f t="shared" ca="1" si="702"/>
        <v>0</v>
      </c>
      <c r="FG68" s="116">
        <f t="shared" ca="1" si="702"/>
        <v>0</v>
      </c>
      <c r="FH68" s="116">
        <f t="shared" ca="1" si="702"/>
        <v>0</v>
      </c>
      <c r="FI68" s="116">
        <f t="shared" ca="1" si="702"/>
        <v>0</v>
      </c>
      <c r="FJ68" s="116">
        <f t="shared" ca="1" si="702"/>
        <v>0</v>
      </c>
      <c r="FK68" s="537">
        <f t="shared" ca="1" si="703"/>
        <v>0</v>
      </c>
      <c r="FL68" s="116">
        <f t="shared" ca="1" si="704"/>
        <v>0</v>
      </c>
      <c r="FM68" s="116">
        <f t="shared" ca="1" si="704"/>
        <v>0</v>
      </c>
      <c r="FN68" s="116">
        <f t="shared" ca="1" si="704"/>
        <v>0</v>
      </c>
      <c r="FO68" s="116">
        <f t="shared" ca="1" si="704"/>
        <v>0</v>
      </c>
      <c r="FP68" s="116">
        <f t="shared" ca="1" si="704"/>
        <v>0</v>
      </c>
      <c r="FQ68" s="537">
        <f t="shared" ca="1" si="705"/>
        <v>0</v>
      </c>
      <c r="FR68" s="117">
        <f t="shared" ca="1" si="706"/>
        <v>0</v>
      </c>
      <c r="FS68" s="117">
        <f t="shared" ca="1" si="706"/>
        <v>0</v>
      </c>
      <c r="FT68" s="117">
        <f t="shared" ca="1" si="706"/>
        <v>0</v>
      </c>
      <c r="FU68" s="117">
        <f t="shared" ca="1" si="706"/>
        <v>0</v>
      </c>
      <c r="FV68" s="556">
        <f t="shared" ref="FV68:GO77" ca="1" si="774">IF(AND($M68=FV$17,$O68=FV$19,$AH68=FV$16,OR($P68=FV$20,FV$20=1)),INDEX(i.FS_Strategy,$AK68+1,$AH68),0)</f>
        <v>0</v>
      </c>
      <c r="FW68" s="556">
        <f t="shared" ca="1" si="774"/>
        <v>0</v>
      </c>
      <c r="FX68" s="556">
        <f t="shared" ca="1" si="774"/>
        <v>0</v>
      </c>
      <c r="FY68" s="556">
        <f t="shared" ca="1" si="774"/>
        <v>0</v>
      </c>
      <c r="FZ68" s="556">
        <f t="shared" ca="1" si="774"/>
        <v>0</v>
      </c>
      <c r="GA68" s="556">
        <f t="shared" ca="1" si="774"/>
        <v>0</v>
      </c>
      <c r="GB68" s="556">
        <f t="shared" ca="1" si="774"/>
        <v>0</v>
      </c>
      <c r="GC68" s="556">
        <f t="shared" ca="1" si="774"/>
        <v>0</v>
      </c>
      <c r="GD68" s="556">
        <f t="shared" ca="1" si="774"/>
        <v>0</v>
      </c>
      <c r="GE68" s="556">
        <f t="shared" ca="1" si="774"/>
        <v>0</v>
      </c>
      <c r="GF68" s="556">
        <f t="shared" ca="1" si="774"/>
        <v>0</v>
      </c>
      <c r="GG68" s="556">
        <f t="shared" ca="1" si="774"/>
        <v>0</v>
      </c>
      <c r="GH68" s="556">
        <f t="shared" ca="1" si="774"/>
        <v>0</v>
      </c>
      <c r="GI68" s="556">
        <f t="shared" ca="1" si="774"/>
        <v>0</v>
      </c>
      <c r="GJ68" s="556">
        <f t="shared" ca="1" si="774"/>
        <v>0</v>
      </c>
      <c r="GK68" s="556">
        <f t="shared" ca="1" si="774"/>
        <v>0</v>
      </c>
      <c r="GL68" s="556">
        <f t="shared" ca="1" si="774"/>
        <v>0</v>
      </c>
      <c r="GM68" s="556">
        <f t="shared" ca="1" si="774"/>
        <v>0</v>
      </c>
      <c r="GN68" s="556">
        <f t="shared" ca="1" si="774"/>
        <v>0</v>
      </c>
      <c r="GO68" s="556">
        <f t="shared" ca="1" si="774"/>
        <v>0</v>
      </c>
      <c r="GP68" s="19">
        <f t="shared" ca="1" si="708"/>
        <v>0</v>
      </c>
      <c r="GQ68" s="116">
        <f t="shared" ca="1" si="709"/>
        <v>0</v>
      </c>
      <c r="GR68" s="116">
        <f t="shared" ca="1" si="709"/>
        <v>0</v>
      </c>
      <c r="GS68" s="116">
        <f t="shared" ca="1" si="709"/>
        <v>0</v>
      </c>
      <c r="GT68" s="116">
        <f t="shared" ca="1" si="709"/>
        <v>0</v>
      </c>
      <c r="GU68" s="116">
        <f t="shared" ca="1" si="709"/>
        <v>0</v>
      </c>
      <c r="GV68" s="537">
        <f t="shared" ca="1" si="710"/>
        <v>0</v>
      </c>
      <c r="GW68" s="116">
        <f t="shared" ca="1" si="711"/>
        <v>0</v>
      </c>
      <c r="GX68" s="116">
        <f t="shared" ca="1" si="711"/>
        <v>0</v>
      </c>
      <c r="GY68" s="116">
        <f t="shared" ca="1" si="711"/>
        <v>0</v>
      </c>
      <c r="GZ68" s="116">
        <f t="shared" ca="1" si="711"/>
        <v>0</v>
      </c>
      <c r="HA68" s="116">
        <f t="shared" ca="1" si="711"/>
        <v>0</v>
      </c>
      <c r="HB68" s="537">
        <f t="shared" ca="1" si="712"/>
        <v>0</v>
      </c>
      <c r="HC68" s="116">
        <f t="shared" ca="1" si="713"/>
        <v>0</v>
      </c>
      <c r="HD68" s="116">
        <f t="shared" ca="1" si="713"/>
        <v>0</v>
      </c>
      <c r="HE68" s="116">
        <f t="shared" ca="1" si="713"/>
        <v>0</v>
      </c>
      <c r="HF68" s="116">
        <f t="shared" ca="1" si="713"/>
        <v>0</v>
      </c>
      <c r="HG68" s="116">
        <f t="shared" ca="1" si="713"/>
        <v>0</v>
      </c>
      <c r="HH68" s="537">
        <f t="shared" ca="1" si="714"/>
        <v>0</v>
      </c>
      <c r="HI68" s="116">
        <f t="shared" ca="1" si="715"/>
        <v>0</v>
      </c>
      <c r="HJ68" s="116">
        <f t="shared" ca="1" si="715"/>
        <v>0</v>
      </c>
      <c r="HK68" s="116">
        <f t="shared" ca="1" si="715"/>
        <v>0</v>
      </c>
      <c r="HL68" s="116">
        <f t="shared" ca="1" si="715"/>
        <v>0</v>
      </c>
      <c r="HM68" s="116">
        <f t="shared" ca="1" si="715"/>
        <v>0</v>
      </c>
      <c r="HN68" s="537">
        <f t="shared" ca="1" si="716"/>
        <v>0</v>
      </c>
      <c r="HO68" s="116">
        <f t="shared" ca="1" si="717"/>
        <v>0</v>
      </c>
      <c r="HP68" s="116">
        <f t="shared" ca="1" si="717"/>
        <v>0</v>
      </c>
      <c r="HQ68" s="116">
        <f t="shared" ca="1" si="717"/>
        <v>0</v>
      </c>
      <c r="HR68" s="116">
        <f t="shared" ca="1" si="717"/>
        <v>0</v>
      </c>
      <c r="HS68" s="116">
        <f t="shared" ca="1" si="717"/>
        <v>0</v>
      </c>
      <c r="HT68" s="537">
        <f t="shared" ca="1" si="718"/>
        <v>0</v>
      </c>
      <c r="HU68" s="116">
        <f t="shared" ca="1" si="719"/>
        <v>0</v>
      </c>
      <c r="HV68" s="116">
        <f t="shared" ca="1" si="719"/>
        <v>0</v>
      </c>
      <c r="HW68" s="116">
        <f t="shared" ca="1" si="719"/>
        <v>0</v>
      </c>
      <c r="HX68" s="116">
        <f t="shared" ca="1" si="719"/>
        <v>0</v>
      </c>
      <c r="HY68" s="116">
        <f t="shared" ca="1" si="719"/>
        <v>0</v>
      </c>
      <c r="HZ68" s="537">
        <f t="shared" ca="1" si="720"/>
        <v>0</v>
      </c>
      <c r="IA68" s="117">
        <f t="shared" ca="1" si="721"/>
        <v>0</v>
      </c>
      <c r="IB68" s="117">
        <f t="shared" ca="1" si="721"/>
        <v>0</v>
      </c>
      <c r="IC68" s="117">
        <f t="shared" ca="1" si="721"/>
        <v>0</v>
      </c>
      <c r="ID68" s="117">
        <f t="shared" ca="1" si="721"/>
        <v>0</v>
      </c>
      <c r="IE68" s="556">
        <f t="shared" ref="IE68:IX77" ca="1" si="775">IF(AND($M68=IE$17,$O68=IE$19,$AH68=IE$16,OR($P68=IE$20,IE$20=1)),INDEX(i.FS_Strategy,$AK68+1,$AH68),0)</f>
        <v>0</v>
      </c>
      <c r="IF68" s="556">
        <f t="shared" ca="1" si="775"/>
        <v>0</v>
      </c>
      <c r="IG68" s="556">
        <f t="shared" ca="1" si="775"/>
        <v>0</v>
      </c>
      <c r="IH68" s="556">
        <f t="shared" ca="1" si="775"/>
        <v>0</v>
      </c>
      <c r="II68" s="556">
        <f t="shared" ca="1" si="775"/>
        <v>0</v>
      </c>
      <c r="IJ68" s="556">
        <f t="shared" ca="1" si="775"/>
        <v>0</v>
      </c>
      <c r="IK68" s="556">
        <f t="shared" ca="1" si="775"/>
        <v>0</v>
      </c>
      <c r="IL68" s="556">
        <f t="shared" ca="1" si="775"/>
        <v>0</v>
      </c>
      <c r="IM68" s="556">
        <f t="shared" ca="1" si="775"/>
        <v>0</v>
      </c>
      <c r="IN68" s="556">
        <f t="shared" ca="1" si="775"/>
        <v>0</v>
      </c>
      <c r="IO68" s="556">
        <f t="shared" ca="1" si="775"/>
        <v>0</v>
      </c>
      <c r="IP68" s="556">
        <f t="shared" ca="1" si="775"/>
        <v>0</v>
      </c>
      <c r="IQ68" s="556">
        <f t="shared" ca="1" si="775"/>
        <v>0</v>
      </c>
      <c r="IR68" s="556">
        <f t="shared" ca="1" si="775"/>
        <v>0</v>
      </c>
      <c r="IS68" s="556">
        <f t="shared" ca="1" si="775"/>
        <v>0</v>
      </c>
      <c r="IT68" s="556">
        <f t="shared" ca="1" si="775"/>
        <v>0</v>
      </c>
      <c r="IU68" s="556">
        <f t="shared" ca="1" si="775"/>
        <v>0</v>
      </c>
      <c r="IV68" s="556">
        <f t="shared" ca="1" si="775"/>
        <v>0</v>
      </c>
      <c r="IW68" s="556">
        <f t="shared" ca="1" si="775"/>
        <v>0</v>
      </c>
      <c r="IX68" s="556">
        <f t="shared" ca="1" si="775"/>
        <v>0</v>
      </c>
      <c r="IY68" s="19">
        <f t="shared" ca="1" si="723"/>
        <v>0</v>
      </c>
      <c r="IZ68" s="5">
        <f t="shared" si="724"/>
        <v>67</v>
      </c>
      <c r="JA68" s="9"/>
      <c r="JB68" s="5">
        <f t="shared" si="725"/>
        <v>1</v>
      </c>
      <c r="JC68" s="5" t="b">
        <f t="shared" si="725"/>
        <v>0</v>
      </c>
      <c r="JD68" s="19">
        <f t="shared" ref="JD68:KP77" ca="1" si="776">OFFSET(JD$5,$B68,0)</f>
        <v>0</v>
      </c>
      <c r="JE68" s="5">
        <f t="shared" si="727"/>
        <v>0</v>
      </c>
      <c r="JF68" s="5">
        <f t="shared" si="728"/>
        <v>1.2500000000000001E-2</v>
      </c>
      <c r="JG68" s="5">
        <f t="shared" si="729"/>
        <v>0</v>
      </c>
      <c r="JH68" s="19">
        <f t="shared" ca="1" si="776"/>
        <v>0</v>
      </c>
      <c r="JI68" s="5">
        <f t="shared" si="730"/>
        <v>60</v>
      </c>
      <c r="JJ68" s="5">
        <f t="shared" si="731"/>
        <v>1</v>
      </c>
      <c r="JK68" s="19">
        <f t="shared" ca="1" si="776"/>
        <v>0</v>
      </c>
      <c r="JL68" s="19">
        <f t="shared" ca="1" si="776"/>
        <v>0</v>
      </c>
      <c r="JM68" s="19">
        <f t="shared" ca="1" si="776"/>
        <v>0</v>
      </c>
      <c r="JN68" s="19">
        <f t="shared" ca="1" si="776"/>
        <v>0</v>
      </c>
      <c r="JO68" s="19">
        <f t="shared" ca="1" si="776"/>
        <v>0</v>
      </c>
      <c r="JP68" s="19">
        <f t="shared" ca="1" si="776"/>
        <v>0</v>
      </c>
      <c r="JQ68" s="19">
        <f t="shared" ca="1" si="776"/>
        <v>0</v>
      </c>
      <c r="JR68" s="19">
        <f t="shared" ca="1" si="776"/>
        <v>0</v>
      </c>
      <c r="JS68" s="19">
        <f t="shared" ca="1" si="776"/>
        <v>0</v>
      </c>
      <c r="JT68" s="19">
        <f t="shared" ca="1" si="776"/>
        <v>0</v>
      </c>
      <c r="JU68" s="19">
        <f t="shared" ca="1" si="776"/>
        <v>0</v>
      </c>
      <c r="JV68" s="19">
        <f t="shared" ca="1" si="776"/>
        <v>0</v>
      </c>
      <c r="JW68" s="19">
        <f t="shared" ca="1" si="776"/>
        <v>0</v>
      </c>
      <c r="JX68" s="19">
        <f t="shared" ca="1" si="776"/>
        <v>0</v>
      </c>
      <c r="JY68" s="19">
        <f t="shared" ca="1" si="776"/>
        <v>0</v>
      </c>
      <c r="JZ68" s="19">
        <f t="shared" ca="1" si="776"/>
        <v>0</v>
      </c>
      <c r="KA68" s="19">
        <f t="shared" ca="1" si="776"/>
        <v>0</v>
      </c>
      <c r="KB68" s="19">
        <f t="shared" ca="1" si="776"/>
        <v>0</v>
      </c>
      <c r="KC68" s="19">
        <f t="shared" ca="1" si="776"/>
        <v>0</v>
      </c>
      <c r="KD68" s="19">
        <f t="shared" ca="1" si="776"/>
        <v>0</v>
      </c>
      <c r="KE68" s="19">
        <f t="shared" ca="1" si="776"/>
        <v>0</v>
      </c>
      <c r="KF68" s="5">
        <f t="shared" si="732"/>
        <v>0</v>
      </c>
      <c r="KG68" s="5">
        <f t="shared" si="732"/>
        <v>6.25E-2</v>
      </c>
      <c r="KH68" s="5">
        <f t="shared" si="732"/>
        <v>6.25E-2</v>
      </c>
      <c r="KI68" s="5">
        <f t="shared" si="732"/>
        <v>6.25E-2</v>
      </c>
      <c r="KJ68" s="19">
        <f t="shared" ca="1" si="776"/>
        <v>0</v>
      </c>
      <c r="KK68" s="19">
        <f t="shared" ca="1" si="776"/>
        <v>0</v>
      </c>
      <c r="KL68" s="19">
        <f t="shared" ca="1" si="776"/>
        <v>0</v>
      </c>
      <c r="KM68" s="19">
        <f t="shared" ca="1" si="776"/>
        <v>0</v>
      </c>
      <c r="KN68" s="19">
        <f t="shared" ca="1" si="776"/>
        <v>1</v>
      </c>
      <c r="KO68" s="19">
        <f t="shared" ca="1" si="776"/>
        <v>0</v>
      </c>
      <c r="KP68" s="19">
        <f t="shared" ca="1" si="776"/>
        <v>1</v>
      </c>
      <c r="KQ68" s="9"/>
      <c r="KR68" s="5" t="b">
        <f t="shared" ca="1" si="733"/>
        <v>1</v>
      </c>
      <c r="KS68" s="5" t="b">
        <f t="shared" si="734"/>
        <v>0</v>
      </c>
      <c r="KT68" s="5" t="b">
        <f t="shared" si="734"/>
        <v>0</v>
      </c>
      <c r="KU68" s="5" t="b">
        <f t="shared" si="734"/>
        <v>1</v>
      </c>
      <c r="KV68" s="136">
        <f t="shared" si="735"/>
        <v>2</v>
      </c>
      <c r="KW68" s="136">
        <f t="shared" si="735"/>
        <v>2</v>
      </c>
      <c r="KX68" s="5" t="b">
        <f t="shared" si="736"/>
        <v>0</v>
      </c>
      <c r="KY68" s="5" t="b">
        <f t="shared" si="736"/>
        <v>1</v>
      </c>
      <c r="KZ68" s="5" t="b">
        <f t="shared" si="736"/>
        <v>1</v>
      </c>
      <c r="LA68" s="5" t="b">
        <f t="shared" si="736"/>
        <v>0</v>
      </c>
      <c r="LB68" s="5">
        <f t="shared" si="737"/>
        <v>1</v>
      </c>
      <c r="LC68" s="5">
        <f t="shared" si="737"/>
        <v>0</v>
      </c>
      <c r="LD68" s="5" t="b">
        <f t="shared" si="738"/>
        <v>0</v>
      </c>
      <c r="LE68" s="5" t="str" cm="1">
        <f t="array" aca="1" ref="LE68" ca="1">IF(OR(LF68:LM68&lt;&gt;"-"),TRUE,"-")</f>
        <v>-</v>
      </c>
      <c r="LF68" s="19" t="str">
        <f t="shared" ca="1" si="739"/>
        <v>-</v>
      </c>
      <c r="LG68" s="19" t="str">
        <f t="shared" ca="1" si="739"/>
        <v>-</v>
      </c>
      <c r="LH68" s="19" t="str">
        <f t="shared" ca="1" si="739"/>
        <v>-</v>
      </c>
      <c r="LI68" s="19" t="str">
        <f t="shared" ca="1" si="739"/>
        <v>-</v>
      </c>
      <c r="LJ68" s="19" t="str">
        <f t="shared" ca="1" si="739"/>
        <v>-</v>
      </c>
      <c r="LK68" s="19" t="str">
        <f t="shared" ca="1" si="739"/>
        <v>-</v>
      </c>
      <c r="LL68" s="19" t="str">
        <f t="shared" ca="1" si="739"/>
        <v>-</v>
      </c>
      <c r="LM68" s="19" t="str">
        <f t="shared" ca="1" si="739"/>
        <v>-</v>
      </c>
      <c r="LN68" s="466" t="str">
        <f t="shared" ca="1" si="739"/>
        <v>-</v>
      </c>
      <c r="LO68" s="5" t="b">
        <f t="array" aca="1" ref="LO68" ca="1">IF(OR(LP68:LV68&lt;&gt;"-"),TRUE,"-")</f>
        <v>1</v>
      </c>
      <c r="LP68" s="19">
        <f t="shared" ca="1" si="740"/>
        <v>0</v>
      </c>
      <c r="LQ68" s="19" t="str">
        <f t="shared" ca="1" si="740"/>
        <v>-</v>
      </c>
      <c r="LR68" s="19">
        <f t="shared" ca="1" si="740"/>
        <v>999999</v>
      </c>
      <c r="LS68" s="19">
        <f t="shared" ca="1" si="740"/>
        <v>999999</v>
      </c>
      <c r="LT68" s="19">
        <f t="shared" ca="1" si="740"/>
        <v>999999</v>
      </c>
      <c r="LU68" s="19">
        <f t="shared" ca="1" si="740"/>
        <v>999999</v>
      </c>
      <c r="LV68" s="19">
        <f t="shared" ca="1" si="740"/>
        <v>999999</v>
      </c>
      <c r="LW68" s="19" t="str">
        <f t="shared" ca="1" si="740"/>
        <v>-</v>
      </c>
      <c r="LX68" s="19" t="str">
        <f ca="1">OFFSET(LX$5,$B68,0)</f>
        <v>-</v>
      </c>
      <c r="LY68" s="19" t="str">
        <f ca="1">OFFSET(LY$5,$B68,0)</f>
        <v>-</v>
      </c>
      <c r="LZ68" s="19" t="b">
        <f t="shared" ca="1" si="741"/>
        <v>1</v>
      </c>
      <c r="MA68" s="19">
        <f t="shared" ca="1" si="741"/>
        <v>0</v>
      </c>
      <c r="MB68" s="5" t="str">
        <f t="shared" si="742"/>
        <v>-</v>
      </c>
      <c r="MC68" s="5" t="str">
        <f t="shared" si="742"/>
        <v>-</v>
      </c>
      <c r="MD68" s="5" t="str">
        <f t="shared" si="742"/>
        <v>-</v>
      </c>
      <c r="ME68" s="5" t="str">
        <f t="shared" si="742"/>
        <v>-</v>
      </c>
      <c r="MF68" s="19" t="str">
        <f t="shared" ref="MF68:NW77" ca="1" si="777">OFFSET(MF$5,$B68,0)</f>
        <v>-</v>
      </c>
      <c r="MG68" s="19" t="str">
        <f t="shared" ca="1" si="777"/>
        <v>-</v>
      </c>
      <c r="MH68" s="19" t="str">
        <f t="shared" ca="1" si="777"/>
        <v>-</v>
      </c>
      <c r="MI68" s="19" t="str">
        <f t="shared" ca="1" si="777"/>
        <v>-</v>
      </c>
      <c r="MJ68" s="19">
        <f t="shared" ca="1" si="777"/>
        <v>0.5</v>
      </c>
      <c r="MK68" s="19">
        <f t="shared" ca="1" si="777"/>
        <v>0.5</v>
      </c>
      <c r="ML68" s="19" t="str">
        <f t="shared" ca="1" si="777"/>
        <v>-</v>
      </c>
      <c r="MM68" s="5">
        <f t="shared" si="744"/>
        <v>0</v>
      </c>
      <c r="MN68" s="5">
        <f t="shared" si="744"/>
        <v>500</v>
      </c>
      <c r="MO68" s="5">
        <f t="shared" si="744"/>
        <v>500</v>
      </c>
      <c r="MP68" s="5">
        <f t="shared" si="744"/>
        <v>575</v>
      </c>
      <c r="MQ68" s="5">
        <f t="shared" si="744"/>
        <v>240</v>
      </c>
      <c r="MR68" s="5">
        <f t="shared" si="744"/>
        <v>364</v>
      </c>
      <c r="MS68" s="5">
        <f t="shared" si="745"/>
        <v>0.5</v>
      </c>
      <c r="MT68" s="9"/>
      <c r="MU68" s="19">
        <f t="shared" ca="1" si="777"/>
        <v>70</v>
      </c>
      <c r="MV68" s="19">
        <f t="shared" ca="1" si="777"/>
        <v>50</v>
      </c>
      <c r="MW68" s="19">
        <f t="shared" ca="1" si="777"/>
        <v>75</v>
      </c>
      <c r="MX68" s="19">
        <f t="shared" ca="1" si="777"/>
        <v>50</v>
      </c>
      <c r="MY68" s="5">
        <f t="shared" si="746"/>
        <v>1</v>
      </c>
      <c r="MZ68" s="5">
        <f t="shared" si="747"/>
        <v>1</v>
      </c>
      <c r="NA68" s="5">
        <f t="shared" si="748"/>
        <v>1</v>
      </c>
      <c r="NB68" s="9"/>
      <c r="NC68" s="19" t="b">
        <f t="shared" ca="1" si="749"/>
        <v>0</v>
      </c>
      <c r="ND68" s="19" t="b">
        <f t="shared" ca="1" si="749"/>
        <v>0</v>
      </c>
      <c r="NE68" s="19">
        <f t="shared" ca="1" si="749"/>
        <v>2</v>
      </c>
      <c r="NF68" s="19">
        <f t="shared" ca="1" si="749"/>
        <v>1</v>
      </c>
      <c r="NG68" s="19">
        <f t="shared" ca="1" si="749"/>
        <v>2</v>
      </c>
      <c r="NH68" s="19">
        <f t="shared" ca="1" si="749"/>
        <v>0</v>
      </c>
      <c r="NI68" s="19" t="str">
        <f t="shared" ca="1" si="749"/>
        <v>-</v>
      </c>
      <c r="NJ68" s="466" t="b">
        <v>1</v>
      </c>
      <c r="NK68" s="466">
        <f>NK69*0.75</f>
        <v>8.8500000000000014</v>
      </c>
      <c r="NL68" s="466" t="b">
        <v>1</v>
      </c>
      <c r="NM68" s="466">
        <f>$NM$62*0.44</f>
        <v>440</v>
      </c>
      <c r="NN68" s="19" t="str">
        <f t="shared" ca="1" si="749"/>
        <v>-</v>
      </c>
      <c r="NO68" s="19">
        <f t="shared" ca="1" si="777"/>
        <v>1</v>
      </c>
      <c r="NP68" s="19">
        <f t="shared" ca="1" si="777"/>
        <v>1</v>
      </c>
      <c r="NQ68" s="19">
        <f t="shared" ca="1" si="777"/>
        <v>1</v>
      </c>
      <c r="NR68" s="19">
        <f t="shared" ca="1" si="777"/>
        <v>1</v>
      </c>
      <c r="NS68" s="19">
        <f t="shared" ca="1" si="777"/>
        <v>1</v>
      </c>
      <c r="NT68" s="19">
        <f t="shared" ca="1" si="777"/>
        <v>1</v>
      </c>
      <c r="NU68" s="19">
        <f t="shared" ca="1" si="777"/>
        <v>1</v>
      </c>
      <c r="NV68" s="19">
        <f t="shared" ca="1" si="777"/>
        <v>1</v>
      </c>
      <c r="NW68" s="19">
        <f t="shared" ca="1" si="777"/>
        <v>1</v>
      </c>
      <c r="NX68" s="9"/>
      <c r="NY68" s="539" t="str">
        <f t="shared" ref="NY68:PH76" si="778">IF(AND($O68=NY$19, $AP68=NY$21),TRUE,"-")</f>
        <v>-</v>
      </c>
      <c r="NZ68" s="539" t="str">
        <f t="shared" si="778"/>
        <v>-</v>
      </c>
      <c r="OA68" s="539" t="str">
        <f t="shared" si="778"/>
        <v>-</v>
      </c>
      <c r="OB68" s="539" t="str">
        <f t="shared" si="778"/>
        <v>-</v>
      </c>
      <c r="OC68" s="539" t="str">
        <f t="shared" si="778"/>
        <v>-</v>
      </c>
      <c r="OD68" s="539" t="str">
        <f t="shared" si="778"/>
        <v>-</v>
      </c>
      <c r="OE68" s="539" t="str">
        <f t="shared" ca="1" si="778"/>
        <v>-</v>
      </c>
      <c r="OF68" s="539" t="str">
        <f t="shared" ca="1" si="778"/>
        <v>-</v>
      </c>
      <c r="OG68" s="539" t="str">
        <f t="shared" ca="1" si="778"/>
        <v>-</v>
      </c>
      <c r="OH68" s="539" t="str">
        <f t="shared" ca="1" si="778"/>
        <v>-</v>
      </c>
      <c r="OI68" s="539" t="str">
        <f t="shared" ca="1" si="778"/>
        <v>-</v>
      </c>
      <c r="OJ68" s="539" t="str">
        <f t="shared" ca="1" si="778"/>
        <v>-</v>
      </c>
      <c r="OK68" s="539" t="str">
        <f t="shared" ca="1" si="778"/>
        <v>-</v>
      </c>
      <c r="OL68" s="539" t="str">
        <f t="shared" ca="1" si="778"/>
        <v>-</v>
      </c>
      <c r="OM68" s="539" t="str">
        <f t="shared" ca="1" si="778"/>
        <v>-</v>
      </c>
      <c r="ON68" s="539" t="str">
        <f t="shared" ca="1" si="778"/>
        <v>-</v>
      </c>
      <c r="OO68" s="539" t="str">
        <f t="shared" ca="1" si="778"/>
        <v>-</v>
      </c>
      <c r="OP68" s="539" t="str">
        <f t="shared" ca="1" si="778"/>
        <v>-</v>
      </c>
      <c r="OQ68" s="539" t="str">
        <f t="shared" ca="1" si="778"/>
        <v>-</v>
      </c>
      <c r="OR68" s="539" t="str">
        <f t="shared" ca="1" si="778"/>
        <v>-</v>
      </c>
      <c r="OS68" s="539" t="str">
        <f t="shared" ca="1" si="778"/>
        <v>-</v>
      </c>
      <c r="OT68" s="539" t="str">
        <f t="shared" ca="1" si="778"/>
        <v>-</v>
      </c>
      <c r="OU68" s="539" t="str">
        <f t="shared" ca="1" si="778"/>
        <v>-</v>
      </c>
      <c r="OV68" s="539" t="str">
        <f t="shared" ca="1" si="778"/>
        <v>-</v>
      </c>
      <c r="OW68" s="539" t="str">
        <f t="shared" ca="1" si="778"/>
        <v>-</v>
      </c>
      <c r="OX68" s="539" t="str">
        <f t="shared" ca="1" si="778"/>
        <v>-</v>
      </c>
      <c r="OY68" s="539" t="str">
        <f t="shared" ca="1" si="778"/>
        <v>-</v>
      </c>
      <c r="OZ68" s="539" t="str">
        <f t="shared" ca="1" si="778"/>
        <v>-</v>
      </c>
      <c r="PA68" s="539" t="str">
        <f t="shared" ca="1" si="778"/>
        <v>-</v>
      </c>
      <c r="PB68" s="539" t="str">
        <f t="shared" ca="1" si="778"/>
        <v>-</v>
      </c>
      <c r="PC68" s="539" t="str">
        <f t="shared" ca="1" si="778"/>
        <v>-</v>
      </c>
      <c r="PD68" s="539" t="str">
        <f t="shared" ca="1" si="778"/>
        <v>-</v>
      </c>
      <c r="PE68" s="539" t="str">
        <f t="shared" ca="1" si="778"/>
        <v>-</v>
      </c>
      <c r="PF68" s="539" t="str">
        <f t="shared" ca="1" si="778"/>
        <v>-</v>
      </c>
      <c r="PG68" s="539" t="str">
        <f t="shared" ca="1" si="778"/>
        <v>-</v>
      </c>
      <c r="PH68" s="539" t="str">
        <f t="shared" ca="1" si="778"/>
        <v>-</v>
      </c>
      <c r="PI68" s="549" t="str">
        <f t="shared" ref="PI68:QH77" si="779">IF($O68=PI$19,TRUE,"-")</f>
        <v>-</v>
      </c>
      <c r="PJ68" s="549" t="str">
        <f t="shared" si="779"/>
        <v>-</v>
      </c>
      <c r="PK68" s="549" t="str">
        <f t="shared" si="779"/>
        <v>-</v>
      </c>
      <c r="PL68" s="549" t="str">
        <f t="shared" si="779"/>
        <v>-</v>
      </c>
      <c r="PM68" s="549" t="str">
        <f t="shared" si="779"/>
        <v>-</v>
      </c>
      <c r="PN68" s="549" t="str">
        <f t="shared" si="779"/>
        <v>-</v>
      </c>
      <c r="PO68" s="549" t="str">
        <f t="shared" si="779"/>
        <v>-</v>
      </c>
      <c r="PP68" s="549" t="str">
        <f t="shared" si="779"/>
        <v>-</v>
      </c>
      <c r="PQ68" s="549" t="str">
        <f t="shared" si="779"/>
        <v>-</v>
      </c>
      <c r="PR68" s="549" t="str">
        <f t="shared" si="779"/>
        <v>-</v>
      </c>
      <c r="PS68" s="549" t="str">
        <f t="shared" si="779"/>
        <v>-</v>
      </c>
      <c r="PT68" s="549" t="str">
        <f t="shared" si="779"/>
        <v>-</v>
      </c>
      <c r="PU68" s="549" t="str">
        <f t="shared" si="779"/>
        <v>-</v>
      </c>
      <c r="PV68" s="549" t="str">
        <f t="shared" si="779"/>
        <v>-</v>
      </c>
      <c r="PW68" s="549" t="str">
        <f t="shared" si="779"/>
        <v>-</v>
      </c>
      <c r="PX68" s="549" t="str">
        <f t="shared" si="779"/>
        <v>-</v>
      </c>
      <c r="PY68" s="549" t="str">
        <f t="shared" si="779"/>
        <v>-</v>
      </c>
      <c r="PZ68" s="549" t="str">
        <f t="shared" si="779"/>
        <v>-</v>
      </c>
      <c r="QA68" s="549" t="str">
        <f t="shared" si="779"/>
        <v>-</v>
      </c>
      <c r="QB68" s="549" t="str">
        <f t="shared" si="779"/>
        <v>-</v>
      </c>
      <c r="QC68" s="549" t="str">
        <f t="shared" si="779"/>
        <v>-</v>
      </c>
      <c r="QD68" s="549" t="str">
        <f t="shared" si="779"/>
        <v>-</v>
      </c>
      <c r="QE68" s="549" t="str">
        <f t="shared" si="779"/>
        <v>-</v>
      </c>
      <c r="QF68" s="549" t="str">
        <f t="shared" si="779"/>
        <v>-</v>
      </c>
      <c r="QG68" s="549" t="str">
        <f t="shared" si="779"/>
        <v>-</v>
      </c>
      <c r="QH68" s="549" t="str">
        <f t="shared" si="779"/>
        <v>-</v>
      </c>
      <c r="QI68" s="539" t="str">
        <f t="shared" ref="QI68:RR76" si="780">IF(AND($O68=QI$19, $AP68=QI$21),TRUE,"-")</f>
        <v>-</v>
      </c>
      <c r="QJ68" s="539" t="str">
        <f t="shared" si="780"/>
        <v>-</v>
      </c>
      <c r="QK68" s="539" t="str">
        <f t="shared" si="780"/>
        <v>-</v>
      </c>
      <c r="QL68" s="539" t="str">
        <f t="shared" si="780"/>
        <v>-</v>
      </c>
      <c r="QM68" s="539" t="str">
        <f t="shared" si="780"/>
        <v>-</v>
      </c>
      <c r="QN68" s="539" t="str">
        <f t="shared" si="780"/>
        <v>-</v>
      </c>
      <c r="QO68" s="539" t="str">
        <f t="shared" ca="1" si="780"/>
        <v>-</v>
      </c>
      <c r="QP68" s="539" t="str">
        <f t="shared" ca="1" si="780"/>
        <v>-</v>
      </c>
      <c r="QQ68" s="539" t="str">
        <f t="shared" ca="1" si="780"/>
        <v>-</v>
      </c>
      <c r="QR68" s="539" t="str">
        <f t="shared" ca="1" si="780"/>
        <v>-</v>
      </c>
      <c r="QS68" s="539" t="str">
        <f t="shared" ca="1" si="780"/>
        <v>-</v>
      </c>
      <c r="QT68" s="539" t="str">
        <f t="shared" ca="1" si="780"/>
        <v>-</v>
      </c>
      <c r="QU68" s="539" t="str">
        <f t="shared" ca="1" si="780"/>
        <v>-</v>
      </c>
      <c r="QV68" s="539" t="str">
        <f t="shared" ca="1" si="780"/>
        <v>-</v>
      </c>
      <c r="QW68" s="539" t="str">
        <f t="shared" ca="1" si="780"/>
        <v>-</v>
      </c>
      <c r="QX68" s="539" t="str">
        <f t="shared" ca="1" si="780"/>
        <v>-</v>
      </c>
      <c r="QY68" s="539" t="str">
        <f t="shared" ca="1" si="780"/>
        <v>-</v>
      </c>
      <c r="QZ68" s="539" t="str">
        <f t="shared" ca="1" si="780"/>
        <v>-</v>
      </c>
      <c r="RA68" s="539" t="str">
        <f t="shared" ca="1" si="780"/>
        <v>-</v>
      </c>
      <c r="RB68" s="539" t="str">
        <f t="shared" ca="1" si="780"/>
        <v>-</v>
      </c>
      <c r="RC68" s="539" t="str">
        <f t="shared" ca="1" si="780"/>
        <v>-</v>
      </c>
      <c r="RD68" s="539" t="str">
        <f t="shared" ca="1" si="780"/>
        <v>-</v>
      </c>
      <c r="RE68" s="539" t="str">
        <f t="shared" ca="1" si="780"/>
        <v>-</v>
      </c>
      <c r="RF68" s="539" t="str">
        <f t="shared" ca="1" si="780"/>
        <v>-</v>
      </c>
      <c r="RG68" s="539" t="str">
        <f t="shared" ca="1" si="780"/>
        <v>-</v>
      </c>
      <c r="RH68" s="539" t="str">
        <f t="shared" ca="1" si="780"/>
        <v>-</v>
      </c>
      <c r="RI68" s="539" t="str">
        <f t="shared" ca="1" si="780"/>
        <v>-</v>
      </c>
      <c r="RJ68" s="539" t="str">
        <f t="shared" ca="1" si="780"/>
        <v>-</v>
      </c>
      <c r="RK68" s="539" t="str">
        <f t="shared" ca="1" si="780"/>
        <v>-</v>
      </c>
      <c r="RL68" s="539" t="str">
        <f t="shared" ca="1" si="780"/>
        <v>-</v>
      </c>
      <c r="RM68" s="539" t="str">
        <f t="shared" ca="1" si="780"/>
        <v>-</v>
      </c>
      <c r="RN68" s="539" t="str">
        <f t="shared" ca="1" si="780"/>
        <v>-</v>
      </c>
      <c r="RO68" s="539" t="str">
        <f t="shared" ca="1" si="780"/>
        <v>-</v>
      </c>
      <c r="RP68" s="539" t="str">
        <f t="shared" ca="1" si="780"/>
        <v>-</v>
      </c>
      <c r="RQ68" s="539" t="str">
        <f t="shared" ca="1" si="780"/>
        <v>-</v>
      </c>
      <c r="RR68" s="539" t="str">
        <f t="shared" ca="1" si="780"/>
        <v>-</v>
      </c>
      <c r="RS68" s="549" t="str">
        <f t="shared" ref="RS68:SR77" si="781">IF($O68=RS$19,TRUE,"-")</f>
        <v>-</v>
      </c>
      <c r="RT68" s="549" t="str">
        <f t="shared" si="781"/>
        <v>-</v>
      </c>
      <c r="RU68" s="549" t="str">
        <f t="shared" si="781"/>
        <v>-</v>
      </c>
      <c r="RV68" s="549" t="str">
        <f t="shared" si="781"/>
        <v>-</v>
      </c>
      <c r="RW68" s="549" t="str">
        <f t="shared" si="781"/>
        <v>-</v>
      </c>
      <c r="RX68" s="549" t="str">
        <f t="shared" si="781"/>
        <v>-</v>
      </c>
      <c r="RY68" s="549" t="str">
        <f t="shared" si="781"/>
        <v>-</v>
      </c>
      <c r="RZ68" s="549" t="str">
        <f t="shared" si="781"/>
        <v>-</v>
      </c>
      <c r="SA68" s="549" t="str">
        <f t="shared" si="781"/>
        <v>-</v>
      </c>
      <c r="SB68" s="549" t="str">
        <f t="shared" si="781"/>
        <v>-</v>
      </c>
      <c r="SC68" s="549" t="str">
        <f t="shared" si="781"/>
        <v>-</v>
      </c>
      <c r="SD68" s="549" t="str">
        <f t="shared" si="781"/>
        <v>-</v>
      </c>
      <c r="SE68" s="549" t="str">
        <f t="shared" si="781"/>
        <v>-</v>
      </c>
      <c r="SF68" s="549" t="str">
        <f t="shared" si="781"/>
        <v>-</v>
      </c>
      <c r="SG68" s="549" t="str">
        <f t="shared" si="781"/>
        <v>-</v>
      </c>
      <c r="SH68" s="549" t="str">
        <f t="shared" si="781"/>
        <v>-</v>
      </c>
      <c r="SI68" s="549" t="str">
        <f t="shared" si="781"/>
        <v>-</v>
      </c>
      <c r="SJ68" s="549" t="str">
        <f t="shared" si="781"/>
        <v>-</v>
      </c>
      <c r="SK68" s="549" t="str">
        <f t="shared" si="781"/>
        <v>-</v>
      </c>
      <c r="SL68" s="549" t="str">
        <f t="shared" si="781"/>
        <v>-</v>
      </c>
      <c r="SM68" s="549" t="str">
        <f t="shared" si="781"/>
        <v>-</v>
      </c>
      <c r="SN68" s="549" t="str">
        <f t="shared" si="781"/>
        <v>-</v>
      </c>
      <c r="SO68" s="549" t="str">
        <f t="shared" si="781"/>
        <v>-</v>
      </c>
      <c r="SP68" s="549" t="str">
        <f t="shared" si="781"/>
        <v>-</v>
      </c>
      <c r="SQ68" s="549" t="str">
        <f t="shared" si="781"/>
        <v>-</v>
      </c>
      <c r="SR68" s="549" t="str">
        <f t="shared" si="781"/>
        <v>-</v>
      </c>
      <c r="SS68" s="539" t="b">
        <f t="shared" ref="SS68:UB76" si="782">IF(AND($O68=SS$19, $AP68=SS$21),TRUE,"-")</f>
        <v>1</v>
      </c>
      <c r="ST68" s="539" t="b">
        <f t="shared" si="782"/>
        <v>1</v>
      </c>
      <c r="SU68" s="539" t="b">
        <f t="shared" si="782"/>
        <v>1</v>
      </c>
      <c r="SV68" s="539" t="b">
        <f t="shared" si="782"/>
        <v>1</v>
      </c>
      <c r="SW68" s="539" t="b">
        <f t="shared" si="782"/>
        <v>1</v>
      </c>
      <c r="SX68" s="539" t="b">
        <f t="shared" si="782"/>
        <v>1</v>
      </c>
      <c r="SY68" s="539" t="str">
        <f t="shared" ca="1" si="782"/>
        <v>-</v>
      </c>
      <c r="SZ68" s="539" t="str">
        <f t="shared" ca="1" si="782"/>
        <v>-</v>
      </c>
      <c r="TA68" s="539" t="str">
        <f t="shared" ca="1" si="782"/>
        <v>-</v>
      </c>
      <c r="TB68" s="539" t="str">
        <f t="shared" ca="1" si="782"/>
        <v>-</v>
      </c>
      <c r="TC68" s="539" t="str">
        <f t="shared" ca="1" si="782"/>
        <v>-</v>
      </c>
      <c r="TD68" s="539" t="str">
        <f t="shared" ca="1" si="782"/>
        <v>-</v>
      </c>
      <c r="TE68" s="539" t="str">
        <f t="shared" ca="1" si="782"/>
        <v>-</v>
      </c>
      <c r="TF68" s="539" t="str">
        <f t="shared" ca="1" si="782"/>
        <v>-</v>
      </c>
      <c r="TG68" s="539" t="str">
        <f t="shared" ca="1" si="782"/>
        <v>-</v>
      </c>
      <c r="TH68" s="539" t="str">
        <f t="shared" ca="1" si="782"/>
        <v>-</v>
      </c>
      <c r="TI68" s="539" t="str">
        <f t="shared" ca="1" si="782"/>
        <v>-</v>
      </c>
      <c r="TJ68" s="539" t="str">
        <f t="shared" ca="1" si="782"/>
        <v>-</v>
      </c>
      <c r="TK68" s="539" t="str">
        <f t="shared" ca="1" si="782"/>
        <v>-</v>
      </c>
      <c r="TL68" s="539" t="str">
        <f t="shared" ca="1" si="782"/>
        <v>-</v>
      </c>
      <c r="TM68" s="539" t="str">
        <f t="shared" ca="1" si="782"/>
        <v>-</v>
      </c>
      <c r="TN68" s="539" t="str">
        <f t="shared" ca="1" si="782"/>
        <v>-</v>
      </c>
      <c r="TO68" s="539" t="str">
        <f t="shared" ca="1" si="782"/>
        <v>-</v>
      </c>
      <c r="TP68" s="539" t="str">
        <f t="shared" ca="1" si="782"/>
        <v>-</v>
      </c>
      <c r="TQ68" s="539" t="str">
        <f t="shared" ca="1" si="782"/>
        <v>-</v>
      </c>
      <c r="TR68" s="539" t="str">
        <f t="shared" ca="1" si="782"/>
        <v>-</v>
      </c>
      <c r="TS68" s="539" t="str">
        <f t="shared" ca="1" si="782"/>
        <v>-</v>
      </c>
      <c r="TT68" s="539" t="str">
        <f t="shared" ca="1" si="782"/>
        <v>-</v>
      </c>
      <c r="TU68" s="539" t="str">
        <f t="shared" ca="1" si="782"/>
        <v>-</v>
      </c>
      <c r="TV68" s="539" t="str">
        <f t="shared" ca="1" si="782"/>
        <v>-</v>
      </c>
      <c r="TW68" s="539" t="str">
        <f t="shared" ca="1" si="782"/>
        <v>-</v>
      </c>
      <c r="TX68" s="539" t="str">
        <f t="shared" ca="1" si="782"/>
        <v>-</v>
      </c>
      <c r="TY68" s="539" t="str">
        <f t="shared" ca="1" si="782"/>
        <v>-</v>
      </c>
      <c r="TZ68" s="539" t="str">
        <f t="shared" ca="1" si="782"/>
        <v>-</v>
      </c>
      <c r="UA68" s="539" t="str">
        <f t="shared" ca="1" si="782"/>
        <v>-</v>
      </c>
      <c r="UB68" s="539" t="str">
        <f t="shared" ca="1" si="782"/>
        <v>-</v>
      </c>
      <c r="UC68" s="549" t="b">
        <f t="shared" ref="UC68:VB77" si="783">IF($O68=UC$19,TRUE,"-")</f>
        <v>1</v>
      </c>
      <c r="UD68" s="549" t="b">
        <f t="shared" si="783"/>
        <v>1</v>
      </c>
      <c r="UE68" s="549" t="b">
        <f t="shared" si="783"/>
        <v>1</v>
      </c>
      <c r="UF68" s="549" t="b">
        <f t="shared" si="783"/>
        <v>1</v>
      </c>
      <c r="UG68" s="549" t="b">
        <f t="shared" si="783"/>
        <v>1</v>
      </c>
      <c r="UH68" s="549" t="b">
        <f t="shared" si="783"/>
        <v>1</v>
      </c>
      <c r="UI68" s="549" t="b">
        <f t="shared" si="783"/>
        <v>1</v>
      </c>
      <c r="UJ68" s="549" t="b">
        <f t="shared" si="783"/>
        <v>1</v>
      </c>
      <c r="UK68" s="549" t="b">
        <f t="shared" si="783"/>
        <v>1</v>
      </c>
      <c r="UL68" s="549" t="b">
        <f t="shared" si="783"/>
        <v>1</v>
      </c>
      <c r="UM68" s="549" t="b">
        <f t="shared" si="783"/>
        <v>1</v>
      </c>
      <c r="UN68" s="549" t="b">
        <f t="shared" si="783"/>
        <v>1</v>
      </c>
      <c r="UO68" s="549" t="b">
        <f t="shared" si="783"/>
        <v>1</v>
      </c>
      <c r="UP68" s="549" t="b">
        <f t="shared" si="783"/>
        <v>1</v>
      </c>
      <c r="UQ68" s="549" t="b">
        <f t="shared" si="783"/>
        <v>1</v>
      </c>
      <c r="UR68" s="549" t="b">
        <f t="shared" si="783"/>
        <v>1</v>
      </c>
      <c r="US68" s="549" t="b">
        <f t="shared" si="783"/>
        <v>1</v>
      </c>
      <c r="UT68" s="549" t="b">
        <f t="shared" si="783"/>
        <v>1</v>
      </c>
      <c r="UU68" s="549" t="b">
        <f t="shared" si="783"/>
        <v>1</v>
      </c>
      <c r="UV68" s="549" t="b">
        <f t="shared" si="783"/>
        <v>1</v>
      </c>
      <c r="UW68" s="549" t="b">
        <f t="shared" si="783"/>
        <v>1</v>
      </c>
      <c r="UX68" s="549" t="b">
        <f t="shared" si="783"/>
        <v>1</v>
      </c>
      <c r="UY68" s="549" t="b">
        <f t="shared" si="783"/>
        <v>1</v>
      </c>
      <c r="UZ68" s="549" t="b">
        <f t="shared" si="783"/>
        <v>1</v>
      </c>
      <c r="VA68" s="549" t="b">
        <f t="shared" si="783"/>
        <v>1</v>
      </c>
      <c r="VB68" s="549" t="b">
        <f t="shared" si="783"/>
        <v>1</v>
      </c>
      <c r="VC68" s="19">
        <f t="shared" ca="1" si="756"/>
        <v>0</v>
      </c>
      <c r="VD68" s="23">
        <v>0</v>
      </c>
    </row>
    <row r="69" spans="1:576" outlineLevel="1">
      <c r="A69" s="21">
        <f t="shared" si="93"/>
        <v>64</v>
      </c>
      <c r="B69" s="21">
        <f t="shared" si="759"/>
        <v>18</v>
      </c>
      <c r="C69">
        <v>108</v>
      </c>
      <c r="D69" s="19" t="str">
        <f t="shared" ca="1" si="668"/>
        <v>SNSW</v>
      </c>
      <c r="E69" t="b">
        <v>1</v>
      </c>
      <c r="F69" t="b">
        <v>0</v>
      </c>
      <c r="G69" t="b">
        <f t="shared" si="772"/>
        <v>1</v>
      </c>
      <c r="H69" s="215">
        <f t="shared" ca="1" si="771"/>
        <v>6</v>
      </c>
      <c r="I69" s="26">
        <v>2</v>
      </c>
      <c r="J69" s="26">
        <v>1</v>
      </c>
      <c r="K69" s="26" t="str">
        <f>""</f>
        <v/>
      </c>
      <c r="L69" s="26">
        <v>0</v>
      </c>
      <c r="M69" s="26">
        <f t="shared" si="670"/>
        <v>2</v>
      </c>
      <c r="N69" s="26">
        <v>2</v>
      </c>
      <c r="O69" s="26">
        <v>3</v>
      </c>
      <c r="P69" s="26">
        <v>2</v>
      </c>
      <c r="Q69" s="26">
        <v>0</v>
      </c>
      <c r="R69" s="26">
        <v>0</v>
      </c>
      <c r="S69" s="26">
        <v>0</v>
      </c>
      <c r="T69" s="26">
        <v>0</v>
      </c>
      <c r="U69" s="26">
        <v>1</v>
      </c>
      <c r="V69" s="116">
        <v>1</v>
      </c>
      <c r="W69" s="116">
        <v>1</v>
      </c>
      <c r="X69" s="116">
        <v>1</v>
      </c>
      <c r="Y69" s="211"/>
      <c r="Z69" s="211"/>
      <c r="AA69" s="211"/>
      <c r="AB69" s="211"/>
      <c r="AC69" s="26">
        <v>1</v>
      </c>
      <c r="AD69" s="211"/>
      <c r="AE69" s="211"/>
      <c r="AF69" s="211"/>
      <c r="AG69" s="211"/>
      <c r="AH69" s="211"/>
      <c r="AI69" s="211"/>
      <c r="AJ69" s="211"/>
      <c r="AK69" s="211"/>
      <c r="AL69" s="136">
        <f t="shared" si="671"/>
        <v>2</v>
      </c>
      <c r="AM69" s="136">
        <f>INDEX(CHOOSE($O69,DataAutumn!i.AdultDrys,DataWinter!i.AdultDrys,DataSpring!i.AdultDrys),1,$N69)</f>
        <v>3</v>
      </c>
      <c r="AN69" s="5">
        <f t="shared" si="672"/>
        <v>2</v>
      </c>
      <c r="AO69" s="5">
        <f t="shared" si="672"/>
        <v>0</v>
      </c>
      <c r="AP69" s="5">
        <f t="shared" si="673"/>
        <v>1</v>
      </c>
      <c r="AQ69" s="211"/>
      <c r="AR69" s="211"/>
      <c r="AS69" s="356" t="str">
        <f t="shared" ca="1" si="674"/>
        <v>optimum_carry 00006 SNSW MWM    EWEDSE11.8 pasture440 Day204 Scan2-0000 RR000p GP100p WP100p MP100p T_TRUE (F33N11)</v>
      </c>
      <c r="AT69" s="9" t="str">
        <f ca="1">IF(COUNTIF(AS$5:AS69,AS69)=1,"-","Dup")</f>
        <v>-</v>
      </c>
      <c r="AU69" s="9"/>
      <c r="AV69" s="19" t="str">
        <f t="shared" ca="1" si="675"/>
        <v>-</v>
      </c>
      <c r="AW69" s="19" t="str">
        <f t="shared" ca="1" si="675"/>
        <v>-</v>
      </c>
      <c r="AX69" s="19" t="str">
        <f t="shared" ca="1" si="675"/>
        <v>-</v>
      </c>
      <c r="AY69" s="19" t="str">
        <f t="shared" ca="1" si="675"/>
        <v>-</v>
      </c>
      <c r="AZ69" s="19" t="str">
        <f t="shared" ca="1" si="675"/>
        <v>-</v>
      </c>
      <c r="BA69" s="19" t="str">
        <f t="shared" ca="1" si="675"/>
        <v>-</v>
      </c>
      <c r="BB69" s="19" t="str">
        <f t="shared" ca="1" si="675"/>
        <v>-</v>
      </c>
      <c r="BC69" s="19" t="str">
        <f t="shared" ca="1" si="675"/>
        <v>-</v>
      </c>
      <c r="BD69" s="9"/>
      <c r="BE69" s="5" t="b">
        <f t="shared" si="676"/>
        <v>0</v>
      </c>
      <c r="BF69" s="5" t="str">
        <f t="shared" si="676"/>
        <v>-</v>
      </c>
      <c r="BG69" s="5" t="b">
        <f t="shared" si="676"/>
        <v>0</v>
      </c>
      <c r="BH69" s="5" t="b">
        <f t="shared" si="676"/>
        <v>1</v>
      </c>
      <c r="BI69" s="5" t="b">
        <f t="shared" si="676"/>
        <v>1</v>
      </c>
      <c r="BJ69" s="136">
        <f t="shared" si="676"/>
        <v>0</v>
      </c>
      <c r="BK69" s="19" t="b">
        <f t="shared" ca="1" si="677"/>
        <v>0</v>
      </c>
      <c r="BL69" s="9"/>
      <c r="BM69" s="5" t="str">
        <f t="shared" ca="1" si="678"/>
        <v>-</v>
      </c>
      <c r="BN69" s="19" t="str">
        <f t="shared" ca="1" si="679"/>
        <v>-</v>
      </c>
      <c r="BO69" s="19" t="str">
        <f t="shared" ca="1" si="679"/>
        <v>-</v>
      </c>
      <c r="BP69" s="19" t="str">
        <f t="shared" ca="1" si="679"/>
        <v>-</v>
      </c>
      <c r="BQ69" s="5" t="str">
        <f t="shared" ca="1" si="680"/>
        <v>-</v>
      </c>
      <c r="BR69" s="19" t="str">
        <f t="shared" ca="1" si="681"/>
        <v>-</v>
      </c>
      <c r="BS69" s="5" t="str">
        <f t="shared" ca="1" si="682"/>
        <v>-</v>
      </c>
      <c r="BT69" s="19" t="str">
        <f t="shared" ca="1" si="683"/>
        <v>-</v>
      </c>
      <c r="BU69" s="19" t="str">
        <f t="shared" ca="1" si="683"/>
        <v>-</v>
      </c>
      <c r="BV69" s="19" t="str">
        <f t="shared" ca="1" si="683"/>
        <v>-</v>
      </c>
      <c r="BW69" s="5" t="str">
        <f t="shared" ca="1" si="684"/>
        <v>-</v>
      </c>
      <c r="BX69" s="9"/>
      <c r="BY69" s="5" t="b">
        <f t="shared" si="685"/>
        <v>0</v>
      </c>
      <c r="BZ69" s="5" t="str">
        <f t="shared" ca="1" si="686"/>
        <v>-</v>
      </c>
      <c r="CA69" s="5" t="str">
        <f t="shared" ca="1" si="687"/>
        <v>-</v>
      </c>
      <c r="CB69" s="5" t="str">
        <f t="shared" ca="1" si="687"/>
        <v>-</v>
      </c>
      <c r="CC69" s="5" t="str">
        <f t="shared" ca="1" si="687"/>
        <v>-</v>
      </c>
      <c r="CD69" s="5" t="str">
        <f t="shared" ca="1" si="687"/>
        <v>-</v>
      </c>
      <c r="CE69" s="5" t="str">
        <f t="shared" ca="1" si="687"/>
        <v>-</v>
      </c>
      <c r="CF69" s="5" t="str">
        <f t="shared" ca="1" si="687"/>
        <v>-</v>
      </c>
      <c r="CG69" s="5" t="str">
        <f t="shared" ca="1" si="687"/>
        <v>-</v>
      </c>
      <c r="CH69" s="5" t="str">
        <f t="shared" ca="1" si="687"/>
        <v>-</v>
      </c>
      <c r="CI69" s="9"/>
      <c r="CJ69" s="12" t="b">
        <v>1</v>
      </c>
      <c r="CK69" s="12" t="b">
        <v>1</v>
      </c>
      <c r="CL69" s="12" t="b">
        <v>1</v>
      </c>
      <c r="CM69" s="12">
        <v>22312000005</v>
      </c>
      <c r="CN69" s="12" t="b">
        <v>0</v>
      </c>
      <c r="CO69" s="19" t="str">
        <f t="shared" ca="1" si="688"/>
        <v>-</v>
      </c>
      <c r="CP69" s="19" t="str">
        <f t="shared" ca="1" si="688"/>
        <v>-</v>
      </c>
      <c r="CQ69" s="19" t="str">
        <f t="shared" ca="1" si="688"/>
        <v>-</v>
      </c>
      <c r="CR69" s="433">
        <f t="shared" si="689"/>
        <v>652</v>
      </c>
      <c r="CS69" s="433">
        <f t="shared" si="689"/>
        <v>686</v>
      </c>
      <c r="CT69" s="433">
        <f t="shared" si="689"/>
        <v>721</v>
      </c>
      <c r="CU69" s="144">
        <f t="shared" si="690"/>
        <v>378</v>
      </c>
      <c r="CV69" s="144">
        <f t="shared" si="690"/>
        <v>413</v>
      </c>
      <c r="CW69" s="144">
        <f t="shared" si="690"/>
        <v>448</v>
      </c>
      <c r="CX69" s="19" t="str">
        <f t="shared" ca="1" si="773"/>
        <v>-</v>
      </c>
      <c r="CY69" s="19" t="str">
        <f t="shared" ca="1" si="773"/>
        <v>-</v>
      </c>
      <c r="CZ69" s="19" t="str">
        <f t="shared" ca="1" si="773"/>
        <v>-</v>
      </c>
      <c r="DA69" s="19" t="str">
        <f t="shared" ca="1" si="773"/>
        <v>-</v>
      </c>
      <c r="DB69" s="19" t="str">
        <f t="shared" ca="1" si="773"/>
        <v>-</v>
      </c>
      <c r="DC69" s="19" t="str">
        <f t="shared" ca="1" si="773"/>
        <v>-</v>
      </c>
      <c r="DD69" s="19">
        <f t="shared" ca="1" si="773"/>
        <v>1</v>
      </c>
      <c r="DE69" s="19">
        <f t="shared" ca="1" si="773"/>
        <v>1</v>
      </c>
      <c r="DF69" s="19">
        <f t="shared" ca="1" si="773"/>
        <v>0</v>
      </c>
      <c r="DG69" s="19" t="str">
        <f t="shared" ca="1" si="773"/>
        <v>-</v>
      </c>
      <c r="DH69" s="19" t="str">
        <f t="shared" ca="1" si="773"/>
        <v>-</v>
      </c>
      <c r="DI69" s="19" t="str">
        <f t="shared" ca="1" si="773"/>
        <v>-</v>
      </c>
      <c r="DJ69" s="19" t="str">
        <f t="shared" ca="1" si="773"/>
        <v>-</v>
      </c>
      <c r="DK69" s="19" t="str">
        <f t="shared" ca="1" si="773"/>
        <v>-</v>
      </c>
      <c r="DL69" s="19">
        <f t="shared" ca="1" si="773"/>
        <v>0</v>
      </c>
      <c r="DM69" s="19" t="str">
        <f t="shared" ca="1" si="773"/>
        <v>-</v>
      </c>
      <c r="DN69" s="19" t="str">
        <f t="shared" ca="1" si="773"/>
        <v>-</v>
      </c>
      <c r="DO69" s="19" t="str">
        <f t="shared" ca="1" si="688"/>
        <v>-</v>
      </c>
      <c r="DP69" s="19">
        <f t="shared" ca="1" si="688"/>
        <v>0</v>
      </c>
      <c r="DQ69" s="19">
        <f t="shared" ca="1" si="688"/>
        <v>0</v>
      </c>
      <c r="DR69" s="9"/>
      <c r="DS69" s="19">
        <f t="shared" ca="1" si="692"/>
        <v>0</v>
      </c>
      <c r="DT69" s="19">
        <f t="shared" ca="1" si="692"/>
        <v>0</v>
      </c>
      <c r="DU69" s="19">
        <f t="shared" ca="1" si="692"/>
        <v>0</v>
      </c>
      <c r="DV69" s="19">
        <f t="shared" ca="1" si="692"/>
        <v>0</v>
      </c>
      <c r="DW69" s="19">
        <f t="shared" ca="1" si="692"/>
        <v>0</v>
      </c>
      <c r="DX69" s="19">
        <f t="shared" ca="1" si="692"/>
        <v>0</v>
      </c>
      <c r="DY69" s="19">
        <f t="shared" ca="1" si="692"/>
        <v>0</v>
      </c>
      <c r="DZ69" s="19">
        <f t="shared" ca="1" si="692"/>
        <v>0</v>
      </c>
      <c r="EA69" s="19">
        <f t="shared" ca="1" si="692"/>
        <v>0</v>
      </c>
      <c r="EB69" s="19">
        <f t="shared" ca="1" si="692"/>
        <v>0</v>
      </c>
      <c r="EC69" s="19">
        <f t="shared" ca="1" si="692"/>
        <v>0</v>
      </c>
      <c r="ED69" s="19">
        <f t="shared" ca="1" si="692"/>
        <v>0</v>
      </c>
      <c r="EE69" s="19">
        <f t="shared" ca="1" si="692"/>
        <v>0</v>
      </c>
      <c r="EF69" s="433">
        <f t="shared" si="693"/>
        <v>0</v>
      </c>
      <c r="EG69" s="433">
        <f t="shared" si="693"/>
        <v>0</v>
      </c>
      <c r="EH69" s="116">
        <f t="shared" si="694"/>
        <v>0</v>
      </c>
      <c r="EI69" s="116">
        <f t="shared" ca="1" si="694"/>
        <v>0</v>
      </c>
      <c r="EJ69" s="116">
        <f t="shared" ca="1" si="694"/>
        <v>0</v>
      </c>
      <c r="EK69" s="116">
        <f t="shared" ca="1" si="694"/>
        <v>0</v>
      </c>
      <c r="EL69" s="116">
        <f t="shared" ca="1" si="694"/>
        <v>0</v>
      </c>
      <c r="EM69" s="537">
        <f t="shared" ca="1" si="695"/>
        <v>0</v>
      </c>
      <c r="EN69" s="116">
        <f t="shared" ca="1" si="696"/>
        <v>0</v>
      </c>
      <c r="EO69" s="116">
        <f t="shared" ca="1" si="696"/>
        <v>0</v>
      </c>
      <c r="EP69" s="116">
        <f t="shared" ca="1" si="696"/>
        <v>0</v>
      </c>
      <c r="EQ69" s="116">
        <f t="shared" ca="1" si="696"/>
        <v>0</v>
      </c>
      <c r="ER69" s="116">
        <f t="shared" ca="1" si="696"/>
        <v>0</v>
      </c>
      <c r="ES69" s="537">
        <f t="shared" ca="1" si="697"/>
        <v>0</v>
      </c>
      <c r="ET69" s="116">
        <f t="shared" ca="1" si="698"/>
        <v>0</v>
      </c>
      <c r="EU69" s="116">
        <f t="shared" ca="1" si="698"/>
        <v>0</v>
      </c>
      <c r="EV69" s="116">
        <f t="shared" ca="1" si="698"/>
        <v>0</v>
      </c>
      <c r="EW69" s="116">
        <f t="shared" ca="1" si="698"/>
        <v>0</v>
      </c>
      <c r="EX69" s="116">
        <f t="shared" ca="1" si="698"/>
        <v>0</v>
      </c>
      <c r="EY69" s="537">
        <f t="shared" ca="1" si="699"/>
        <v>0</v>
      </c>
      <c r="EZ69" s="116">
        <f t="shared" ca="1" si="700"/>
        <v>0</v>
      </c>
      <c r="FA69" s="116">
        <f t="shared" ca="1" si="700"/>
        <v>0</v>
      </c>
      <c r="FB69" s="116">
        <f t="shared" ca="1" si="700"/>
        <v>0</v>
      </c>
      <c r="FC69" s="116">
        <f t="shared" ca="1" si="700"/>
        <v>0</v>
      </c>
      <c r="FD69" s="116">
        <f t="shared" ca="1" si="700"/>
        <v>0</v>
      </c>
      <c r="FE69" s="537">
        <f t="shared" ca="1" si="701"/>
        <v>0</v>
      </c>
      <c r="FF69" s="116">
        <f t="shared" ca="1" si="702"/>
        <v>0</v>
      </c>
      <c r="FG69" s="116">
        <f t="shared" ca="1" si="702"/>
        <v>0</v>
      </c>
      <c r="FH69" s="116">
        <f t="shared" ca="1" si="702"/>
        <v>0</v>
      </c>
      <c r="FI69" s="116">
        <f t="shared" ca="1" si="702"/>
        <v>0</v>
      </c>
      <c r="FJ69" s="116">
        <f t="shared" ca="1" si="702"/>
        <v>0</v>
      </c>
      <c r="FK69" s="537">
        <f t="shared" ca="1" si="703"/>
        <v>0</v>
      </c>
      <c r="FL69" s="116">
        <f t="shared" ca="1" si="704"/>
        <v>0</v>
      </c>
      <c r="FM69" s="116">
        <f t="shared" ca="1" si="704"/>
        <v>0</v>
      </c>
      <c r="FN69" s="116">
        <f t="shared" ca="1" si="704"/>
        <v>0</v>
      </c>
      <c r="FO69" s="116">
        <f t="shared" ca="1" si="704"/>
        <v>0</v>
      </c>
      <c r="FP69" s="116">
        <f t="shared" ca="1" si="704"/>
        <v>0</v>
      </c>
      <c r="FQ69" s="537">
        <f t="shared" ca="1" si="705"/>
        <v>0</v>
      </c>
      <c r="FR69" s="117">
        <f t="shared" ca="1" si="706"/>
        <v>0</v>
      </c>
      <c r="FS69" s="117">
        <f t="shared" ca="1" si="706"/>
        <v>0</v>
      </c>
      <c r="FT69" s="117">
        <f t="shared" ca="1" si="706"/>
        <v>0</v>
      </c>
      <c r="FU69" s="117">
        <f t="shared" ca="1" si="706"/>
        <v>0</v>
      </c>
      <c r="FV69" s="556">
        <f t="shared" ca="1" si="774"/>
        <v>0</v>
      </c>
      <c r="FW69" s="556">
        <f t="shared" ca="1" si="774"/>
        <v>0</v>
      </c>
      <c r="FX69" s="556">
        <f t="shared" ca="1" si="774"/>
        <v>0</v>
      </c>
      <c r="FY69" s="556">
        <f t="shared" ca="1" si="774"/>
        <v>0</v>
      </c>
      <c r="FZ69" s="556">
        <f t="shared" ca="1" si="774"/>
        <v>0</v>
      </c>
      <c r="GA69" s="556">
        <f t="shared" ca="1" si="774"/>
        <v>0</v>
      </c>
      <c r="GB69" s="556">
        <f t="shared" ca="1" si="774"/>
        <v>0</v>
      </c>
      <c r="GC69" s="556">
        <f t="shared" ca="1" si="774"/>
        <v>0</v>
      </c>
      <c r="GD69" s="556">
        <f t="shared" ca="1" si="774"/>
        <v>0</v>
      </c>
      <c r="GE69" s="556">
        <f t="shared" ca="1" si="774"/>
        <v>0</v>
      </c>
      <c r="GF69" s="556">
        <f t="shared" ca="1" si="774"/>
        <v>0</v>
      </c>
      <c r="GG69" s="556">
        <f t="shared" ca="1" si="774"/>
        <v>0</v>
      </c>
      <c r="GH69" s="556">
        <f t="shared" ca="1" si="774"/>
        <v>0</v>
      </c>
      <c r="GI69" s="556">
        <f t="shared" ca="1" si="774"/>
        <v>0</v>
      </c>
      <c r="GJ69" s="556">
        <f t="shared" ca="1" si="774"/>
        <v>0</v>
      </c>
      <c r="GK69" s="556">
        <f t="shared" ca="1" si="774"/>
        <v>0</v>
      </c>
      <c r="GL69" s="556">
        <f t="shared" ca="1" si="774"/>
        <v>0</v>
      </c>
      <c r="GM69" s="556">
        <f t="shared" ca="1" si="774"/>
        <v>0</v>
      </c>
      <c r="GN69" s="556">
        <f t="shared" ca="1" si="774"/>
        <v>0</v>
      </c>
      <c r="GO69" s="556">
        <f t="shared" ca="1" si="774"/>
        <v>0</v>
      </c>
      <c r="GP69" s="19">
        <f t="shared" ca="1" si="708"/>
        <v>0</v>
      </c>
      <c r="GQ69" s="116">
        <f t="shared" ca="1" si="709"/>
        <v>0</v>
      </c>
      <c r="GR69" s="116">
        <f t="shared" ca="1" si="709"/>
        <v>0</v>
      </c>
      <c r="GS69" s="116">
        <f t="shared" ca="1" si="709"/>
        <v>0</v>
      </c>
      <c r="GT69" s="116">
        <f t="shared" ca="1" si="709"/>
        <v>0</v>
      </c>
      <c r="GU69" s="116">
        <f t="shared" ca="1" si="709"/>
        <v>0</v>
      </c>
      <c r="GV69" s="537">
        <f t="shared" ca="1" si="710"/>
        <v>0</v>
      </c>
      <c r="GW69" s="116">
        <f t="shared" ca="1" si="711"/>
        <v>0</v>
      </c>
      <c r="GX69" s="116">
        <f t="shared" ca="1" si="711"/>
        <v>0</v>
      </c>
      <c r="GY69" s="116">
        <f t="shared" ca="1" si="711"/>
        <v>0</v>
      </c>
      <c r="GZ69" s="116">
        <f t="shared" ca="1" si="711"/>
        <v>0</v>
      </c>
      <c r="HA69" s="116">
        <f t="shared" ca="1" si="711"/>
        <v>0</v>
      </c>
      <c r="HB69" s="537">
        <f t="shared" ca="1" si="712"/>
        <v>0</v>
      </c>
      <c r="HC69" s="116">
        <f t="shared" ca="1" si="713"/>
        <v>0</v>
      </c>
      <c r="HD69" s="116">
        <f t="shared" ca="1" si="713"/>
        <v>0</v>
      </c>
      <c r="HE69" s="116">
        <f t="shared" ca="1" si="713"/>
        <v>0</v>
      </c>
      <c r="HF69" s="116">
        <f t="shared" ca="1" si="713"/>
        <v>0</v>
      </c>
      <c r="HG69" s="116">
        <f t="shared" ca="1" si="713"/>
        <v>0</v>
      </c>
      <c r="HH69" s="537">
        <f t="shared" ca="1" si="714"/>
        <v>0</v>
      </c>
      <c r="HI69" s="116">
        <f t="shared" ca="1" si="715"/>
        <v>0</v>
      </c>
      <c r="HJ69" s="116">
        <f t="shared" ca="1" si="715"/>
        <v>0</v>
      </c>
      <c r="HK69" s="116">
        <f t="shared" ca="1" si="715"/>
        <v>0</v>
      </c>
      <c r="HL69" s="116">
        <f t="shared" ca="1" si="715"/>
        <v>0</v>
      </c>
      <c r="HM69" s="116">
        <f t="shared" ca="1" si="715"/>
        <v>0</v>
      </c>
      <c r="HN69" s="537">
        <f t="shared" ca="1" si="716"/>
        <v>0</v>
      </c>
      <c r="HO69" s="116">
        <f t="shared" ca="1" si="717"/>
        <v>0</v>
      </c>
      <c r="HP69" s="116">
        <f t="shared" ca="1" si="717"/>
        <v>0</v>
      </c>
      <c r="HQ69" s="116">
        <f t="shared" ca="1" si="717"/>
        <v>0</v>
      </c>
      <c r="HR69" s="116">
        <f t="shared" ca="1" si="717"/>
        <v>0</v>
      </c>
      <c r="HS69" s="116">
        <f t="shared" ca="1" si="717"/>
        <v>0</v>
      </c>
      <c r="HT69" s="537">
        <f t="shared" ca="1" si="718"/>
        <v>0</v>
      </c>
      <c r="HU69" s="116">
        <f t="shared" ca="1" si="719"/>
        <v>0</v>
      </c>
      <c r="HV69" s="116">
        <f t="shared" ca="1" si="719"/>
        <v>0</v>
      </c>
      <c r="HW69" s="116">
        <f t="shared" ca="1" si="719"/>
        <v>0</v>
      </c>
      <c r="HX69" s="116">
        <f t="shared" ca="1" si="719"/>
        <v>0</v>
      </c>
      <c r="HY69" s="116">
        <f t="shared" ca="1" si="719"/>
        <v>0</v>
      </c>
      <c r="HZ69" s="537">
        <f t="shared" ca="1" si="720"/>
        <v>0</v>
      </c>
      <c r="IA69" s="117">
        <f t="shared" ca="1" si="721"/>
        <v>0</v>
      </c>
      <c r="IB69" s="117">
        <f t="shared" ca="1" si="721"/>
        <v>0</v>
      </c>
      <c r="IC69" s="117">
        <f t="shared" ca="1" si="721"/>
        <v>0</v>
      </c>
      <c r="ID69" s="117">
        <f t="shared" ca="1" si="721"/>
        <v>0</v>
      </c>
      <c r="IE69" s="556">
        <f t="shared" ca="1" si="775"/>
        <v>0</v>
      </c>
      <c r="IF69" s="556">
        <f t="shared" ca="1" si="775"/>
        <v>0</v>
      </c>
      <c r="IG69" s="556">
        <f t="shared" ca="1" si="775"/>
        <v>0</v>
      </c>
      <c r="IH69" s="556">
        <f t="shared" ca="1" si="775"/>
        <v>0</v>
      </c>
      <c r="II69" s="556">
        <f t="shared" ca="1" si="775"/>
        <v>0</v>
      </c>
      <c r="IJ69" s="556">
        <f t="shared" ca="1" si="775"/>
        <v>0</v>
      </c>
      <c r="IK69" s="556">
        <f t="shared" ca="1" si="775"/>
        <v>0</v>
      </c>
      <c r="IL69" s="556">
        <f t="shared" ca="1" si="775"/>
        <v>0</v>
      </c>
      <c r="IM69" s="556">
        <f t="shared" ca="1" si="775"/>
        <v>0</v>
      </c>
      <c r="IN69" s="556">
        <f t="shared" ca="1" si="775"/>
        <v>0</v>
      </c>
      <c r="IO69" s="556">
        <f t="shared" ca="1" si="775"/>
        <v>0</v>
      </c>
      <c r="IP69" s="556">
        <f t="shared" ca="1" si="775"/>
        <v>0</v>
      </c>
      <c r="IQ69" s="556">
        <f t="shared" ca="1" si="775"/>
        <v>0</v>
      </c>
      <c r="IR69" s="556">
        <f t="shared" ca="1" si="775"/>
        <v>0</v>
      </c>
      <c r="IS69" s="556">
        <f t="shared" ca="1" si="775"/>
        <v>0</v>
      </c>
      <c r="IT69" s="556">
        <f t="shared" ca="1" si="775"/>
        <v>0</v>
      </c>
      <c r="IU69" s="556">
        <f t="shared" ca="1" si="775"/>
        <v>0</v>
      </c>
      <c r="IV69" s="556">
        <f t="shared" ca="1" si="775"/>
        <v>0</v>
      </c>
      <c r="IW69" s="556">
        <f t="shared" ca="1" si="775"/>
        <v>0</v>
      </c>
      <c r="IX69" s="556">
        <f t="shared" ca="1" si="775"/>
        <v>0</v>
      </c>
      <c r="IY69" s="19">
        <f t="shared" ca="1" si="723"/>
        <v>0</v>
      </c>
      <c r="IZ69" s="5">
        <f t="shared" si="724"/>
        <v>67</v>
      </c>
      <c r="JA69" s="9"/>
      <c r="JB69" s="5">
        <f t="shared" si="725"/>
        <v>1</v>
      </c>
      <c r="JC69" s="5" t="b">
        <f t="shared" si="725"/>
        <v>0</v>
      </c>
      <c r="JD69" s="19">
        <f t="shared" ca="1" si="776"/>
        <v>0</v>
      </c>
      <c r="JE69" s="5">
        <f t="shared" si="727"/>
        <v>0</v>
      </c>
      <c r="JF69" s="5">
        <f t="shared" si="728"/>
        <v>1.2500000000000001E-2</v>
      </c>
      <c r="JG69" s="5">
        <f t="shared" si="729"/>
        <v>0</v>
      </c>
      <c r="JH69" s="19">
        <f t="shared" ca="1" si="776"/>
        <v>0</v>
      </c>
      <c r="JI69" s="5">
        <f t="shared" si="730"/>
        <v>60</v>
      </c>
      <c r="JJ69" s="5">
        <f t="shared" si="731"/>
        <v>1</v>
      </c>
      <c r="JK69" s="19">
        <f t="shared" ca="1" si="776"/>
        <v>0</v>
      </c>
      <c r="JL69" s="19">
        <f t="shared" ca="1" si="776"/>
        <v>0</v>
      </c>
      <c r="JM69" s="19">
        <f t="shared" ca="1" si="776"/>
        <v>0</v>
      </c>
      <c r="JN69" s="19">
        <f t="shared" ca="1" si="776"/>
        <v>0</v>
      </c>
      <c r="JO69" s="19">
        <f t="shared" ca="1" si="776"/>
        <v>0</v>
      </c>
      <c r="JP69" s="19">
        <f t="shared" ca="1" si="776"/>
        <v>0</v>
      </c>
      <c r="JQ69" s="19">
        <f t="shared" ca="1" si="776"/>
        <v>0</v>
      </c>
      <c r="JR69" s="19">
        <f t="shared" ca="1" si="776"/>
        <v>0</v>
      </c>
      <c r="JS69" s="19">
        <f t="shared" ca="1" si="776"/>
        <v>0</v>
      </c>
      <c r="JT69" s="19">
        <f t="shared" ca="1" si="776"/>
        <v>0</v>
      </c>
      <c r="JU69" s="19">
        <f t="shared" ca="1" si="776"/>
        <v>0</v>
      </c>
      <c r="JV69" s="19">
        <f t="shared" ca="1" si="776"/>
        <v>0</v>
      </c>
      <c r="JW69" s="19">
        <f t="shared" ca="1" si="776"/>
        <v>0</v>
      </c>
      <c r="JX69" s="19">
        <f t="shared" ca="1" si="776"/>
        <v>0</v>
      </c>
      <c r="JY69" s="19">
        <f t="shared" ca="1" si="776"/>
        <v>0</v>
      </c>
      <c r="JZ69" s="19">
        <f t="shared" ca="1" si="776"/>
        <v>0</v>
      </c>
      <c r="KA69" s="19">
        <f t="shared" ca="1" si="776"/>
        <v>0</v>
      </c>
      <c r="KB69" s="19">
        <f t="shared" ca="1" si="776"/>
        <v>0</v>
      </c>
      <c r="KC69" s="19">
        <f t="shared" ca="1" si="776"/>
        <v>0</v>
      </c>
      <c r="KD69" s="19">
        <f t="shared" ca="1" si="776"/>
        <v>0</v>
      </c>
      <c r="KE69" s="19">
        <f t="shared" ca="1" si="776"/>
        <v>0</v>
      </c>
      <c r="KF69" s="5">
        <f t="shared" si="732"/>
        <v>0</v>
      </c>
      <c r="KG69" s="5">
        <f t="shared" si="732"/>
        <v>6.25E-2</v>
      </c>
      <c r="KH69" s="5">
        <f t="shared" si="732"/>
        <v>6.25E-2</v>
      </c>
      <c r="KI69" s="5">
        <f t="shared" si="732"/>
        <v>6.25E-2</v>
      </c>
      <c r="KJ69" s="19">
        <f t="shared" ca="1" si="776"/>
        <v>0</v>
      </c>
      <c r="KK69" s="19">
        <f t="shared" ca="1" si="776"/>
        <v>0</v>
      </c>
      <c r="KL69" s="19">
        <f t="shared" ca="1" si="776"/>
        <v>0</v>
      </c>
      <c r="KM69" s="19">
        <f t="shared" ca="1" si="776"/>
        <v>0</v>
      </c>
      <c r="KN69" s="19">
        <f t="shared" ca="1" si="776"/>
        <v>1</v>
      </c>
      <c r="KO69" s="19">
        <f t="shared" ca="1" si="776"/>
        <v>0</v>
      </c>
      <c r="KP69" s="19">
        <f t="shared" ca="1" si="776"/>
        <v>1</v>
      </c>
      <c r="KQ69" s="9"/>
      <c r="KR69" s="5" t="b">
        <f t="shared" ca="1" si="733"/>
        <v>1</v>
      </c>
      <c r="KS69" s="5" t="b">
        <f t="shared" si="734"/>
        <v>0</v>
      </c>
      <c r="KT69" s="5" t="b">
        <f t="shared" si="734"/>
        <v>0</v>
      </c>
      <c r="KU69" s="5" t="b">
        <f t="shared" si="734"/>
        <v>1</v>
      </c>
      <c r="KV69" s="136">
        <f t="shared" si="735"/>
        <v>2</v>
      </c>
      <c r="KW69" s="136">
        <f t="shared" si="735"/>
        <v>2</v>
      </c>
      <c r="KX69" s="5" t="b">
        <f t="shared" si="736"/>
        <v>0</v>
      </c>
      <c r="KY69" s="5" t="b">
        <f t="shared" si="736"/>
        <v>1</v>
      </c>
      <c r="KZ69" s="5" t="b">
        <f t="shared" si="736"/>
        <v>1</v>
      </c>
      <c r="LA69" s="5" t="b">
        <f t="shared" si="736"/>
        <v>0</v>
      </c>
      <c r="LB69" s="5">
        <f t="shared" si="737"/>
        <v>1</v>
      </c>
      <c r="LC69" s="5">
        <f t="shared" si="737"/>
        <v>0</v>
      </c>
      <c r="LD69" s="5" t="b">
        <f t="shared" si="738"/>
        <v>0</v>
      </c>
      <c r="LE69" s="5" t="str" cm="1">
        <f t="array" aca="1" ref="LE69" ca="1">IF(OR(LF69:LM69&lt;&gt;"-"),TRUE,"-")</f>
        <v>-</v>
      </c>
      <c r="LF69" s="19" t="str">
        <f t="shared" ca="1" si="739"/>
        <v>-</v>
      </c>
      <c r="LG69" s="19" t="str">
        <f t="shared" ca="1" si="739"/>
        <v>-</v>
      </c>
      <c r="LH69" s="19" t="str">
        <f t="shared" ca="1" si="739"/>
        <v>-</v>
      </c>
      <c r="LI69" s="19" t="str">
        <f t="shared" ca="1" si="739"/>
        <v>-</v>
      </c>
      <c r="LJ69" s="19" t="str">
        <f t="shared" ca="1" si="739"/>
        <v>-</v>
      </c>
      <c r="LK69" s="19" t="str">
        <f t="shared" ca="1" si="739"/>
        <v>-</v>
      </c>
      <c r="LL69" s="19" t="str">
        <f t="shared" ca="1" si="739"/>
        <v>-</v>
      </c>
      <c r="LM69" s="19" t="str">
        <f t="shared" ca="1" si="739"/>
        <v>-</v>
      </c>
      <c r="LN69" s="466" t="str">
        <f t="shared" ca="1" si="739"/>
        <v>-</v>
      </c>
      <c r="LO69" s="5" t="b">
        <f t="array" aca="1" ref="LO69" ca="1">IF(OR(LP69:LV69&lt;&gt;"-"),TRUE,"-")</f>
        <v>1</v>
      </c>
      <c r="LP69" s="19">
        <f t="shared" ca="1" si="740"/>
        <v>0</v>
      </c>
      <c r="LQ69" s="19" t="str">
        <f t="shared" ca="1" si="740"/>
        <v>-</v>
      </c>
      <c r="LR69" s="19">
        <f t="shared" ca="1" si="740"/>
        <v>999999</v>
      </c>
      <c r="LS69" s="19">
        <f t="shared" ca="1" si="740"/>
        <v>999999</v>
      </c>
      <c r="LT69" s="19">
        <f t="shared" ca="1" si="740"/>
        <v>999999</v>
      </c>
      <c r="LU69" s="19">
        <f t="shared" ca="1" si="740"/>
        <v>999999</v>
      </c>
      <c r="LV69" s="19">
        <f t="shared" ca="1" si="740"/>
        <v>999999</v>
      </c>
      <c r="LW69" s="19" t="str">
        <f t="shared" ca="1" si="740"/>
        <v>-</v>
      </c>
      <c r="LX69" s="19" t="str">
        <f t="shared" ca="1" si="740"/>
        <v>-</v>
      </c>
      <c r="LY69" s="19" t="str">
        <f t="shared" ca="1" si="740"/>
        <v>-</v>
      </c>
      <c r="LZ69" s="19" t="b">
        <f t="shared" ca="1" si="741"/>
        <v>1</v>
      </c>
      <c r="MA69" s="19">
        <f t="shared" ca="1" si="741"/>
        <v>0</v>
      </c>
      <c r="MB69" s="5" t="str">
        <f t="shared" si="742"/>
        <v>-</v>
      </c>
      <c r="MC69" s="5" t="str">
        <f t="shared" si="742"/>
        <v>-</v>
      </c>
      <c r="MD69" s="5" t="str">
        <f t="shared" si="742"/>
        <v>-</v>
      </c>
      <c r="ME69" s="5" t="str">
        <f t="shared" si="742"/>
        <v>-</v>
      </c>
      <c r="MF69" s="19" t="str">
        <f t="shared" ca="1" si="777"/>
        <v>-</v>
      </c>
      <c r="MG69" s="19" t="str">
        <f t="shared" ca="1" si="777"/>
        <v>-</v>
      </c>
      <c r="MH69" s="19" t="str">
        <f t="shared" ca="1" si="777"/>
        <v>-</v>
      </c>
      <c r="MI69" s="19" t="str">
        <f t="shared" ca="1" si="777"/>
        <v>-</v>
      </c>
      <c r="MJ69" s="19">
        <f t="shared" ca="1" si="777"/>
        <v>0.5</v>
      </c>
      <c r="MK69" s="19">
        <f t="shared" ca="1" si="777"/>
        <v>0.5</v>
      </c>
      <c r="ML69" s="19" t="str">
        <f t="shared" ca="1" si="777"/>
        <v>-</v>
      </c>
      <c r="MM69" s="5">
        <f t="shared" si="744"/>
        <v>0</v>
      </c>
      <c r="MN69" s="5">
        <f t="shared" si="744"/>
        <v>500</v>
      </c>
      <c r="MO69" s="5">
        <f t="shared" si="744"/>
        <v>500</v>
      </c>
      <c r="MP69" s="5">
        <f t="shared" si="744"/>
        <v>575</v>
      </c>
      <c r="MQ69" s="5">
        <f t="shared" si="744"/>
        <v>240</v>
      </c>
      <c r="MR69" s="5">
        <f t="shared" si="744"/>
        <v>364</v>
      </c>
      <c r="MS69" s="5">
        <f t="shared" si="745"/>
        <v>0.5</v>
      </c>
      <c r="MT69" s="9"/>
      <c r="MU69" s="19">
        <f t="shared" ca="1" si="777"/>
        <v>70</v>
      </c>
      <c r="MV69" s="19">
        <f t="shared" ca="1" si="777"/>
        <v>50</v>
      </c>
      <c r="MW69" s="19">
        <f t="shared" ca="1" si="777"/>
        <v>75</v>
      </c>
      <c r="MX69" s="19">
        <f t="shared" ca="1" si="777"/>
        <v>50</v>
      </c>
      <c r="MY69" s="5">
        <f t="shared" si="746"/>
        <v>1</v>
      </c>
      <c r="MZ69" s="5">
        <f t="shared" si="747"/>
        <v>1</v>
      </c>
      <c r="NA69" s="5">
        <f t="shared" si="748"/>
        <v>1</v>
      </c>
      <c r="NB69" s="9"/>
      <c r="NC69" s="19" t="b">
        <f t="shared" ca="1" si="749"/>
        <v>0</v>
      </c>
      <c r="ND69" s="19" t="b">
        <f t="shared" ca="1" si="749"/>
        <v>0</v>
      </c>
      <c r="NE69" s="19">
        <f t="shared" ca="1" si="749"/>
        <v>2</v>
      </c>
      <c r="NF69" s="19">
        <f t="shared" ca="1" si="749"/>
        <v>1</v>
      </c>
      <c r="NG69" s="19">
        <f t="shared" ca="1" si="749"/>
        <v>2</v>
      </c>
      <c r="NH69" s="19">
        <f t="shared" ca="1" si="749"/>
        <v>0</v>
      </c>
      <c r="NI69" s="19" t="str">
        <f t="shared" ca="1" si="749"/>
        <v>-</v>
      </c>
      <c r="NJ69" s="466" t="b">
        <v>1</v>
      </c>
      <c r="NK69" s="312">
        <v>11.8</v>
      </c>
      <c r="NL69" s="466" t="b">
        <v>1</v>
      </c>
      <c r="NM69" s="466">
        <f t="shared" ref="NM69:NM72" si="784">$NM$62*0.44</f>
        <v>440</v>
      </c>
      <c r="NN69" s="19" t="str">
        <f t="shared" ca="1" si="749"/>
        <v>-</v>
      </c>
      <c r="NO69" s="19">
        <f t="shared" ca="1" si="777"/>
        <v>1</v>
      </c>
      <c r="NP69" s="19">
        <f t="shared" ca="1" si="777"/>
        <v>1</v>
      </c>
      <c r="NQ69" s="19">
        <f t="shared" ca="1" si="777"/>
        <v>1</v>
      </c>
      <c r="NR69" s="19">
        <f t="shared" ca="1" si="777"/>
        <v>1</v>
      </c>
      <c r="NS69" s="19">
        <f t="shared" ca="1" si="777"/>
        <v>1</v>
      </c>
      <c r="NT69" s="19">
        <f t="shared" ca="1" si="777"/>
        <v>1</v>
      </c>
      <c r="NU69" s="19">
        <f t="shared" ca="1" si="777"/>
        <v>1</v>
      </c>
      <c r="NV69" s="19">
        <f t="shared" ca="1" si="777"/>
        <v>1</v>
      </c>
      <c r="NW69" s="19">
        <f t="shared" ca="1" si="777"/>
        <v>1</v>
      </c>
      <c r="NX69" s="9"/>
      <c r="NY69" s="539" t="str">
        <f t="shared" si="778"/>
        <v>-</v>
      </c>
      <c r="NZ69" s="539" t="str">
        <f t="shared" si="778"/>
        <v>-</v>
      </c>
      <c r="OA69" s="539" t="str">
        <f t="shared" si="778"/>
        <v>-</v>
      </c>
      <c r="OB69" s="539" t="str">
        <f t="shared" si="778"/>
        <v>-</v>
      </c>
      <c r="OC69" s="539" t="str">
        <f t="shared" si="778"/>
        <v>-</v>
      </c>
      <c r="OD69" s="539" t="str">
        <f t="shared" si="778"/>
        <v>-</v>
      </c>
      <c r="OE69" s="539" t="str">
        <f t="shared" ca="1" si="778"/>
        <v>-</v>
      </c>
      <c r="OF69" s="539" t="str">
        <f t="shared" ca="1" si="778"/>
        <v>-</v>
      </c>
      <c r="OG69" s="539" t="str">
        <f t="shared" ca="1" si="778"/>
        <v>-</v>
      </c>
      <c r="OH69" s="539" t="str">
        <f t="shared" ca="1" si="778"/>
        <v>-</v>
      </c>
      <c r="OI69" s="539" t="str">
        <f t="shared" ca="1" si="778"/>
        <v>-</v>
      </c>
      <c r="OJ69" s="539" t="str">
        <f t="shared" ca="1" si="778"/>
        <v>-</v>
      </c>
      <c r="OK69" s="539" t="str">
        <f t="shared" ca="1" si="778"/>
        <v>-</v>
      </c>
      <c r="OL69" s="539" t="str">
        <f t="shared" ca="1" si="778"/>
        <v>-</v>
      </c>
      <c r="OM69" s="539" t="str">
        <f t="shared" ca="1" si="778"/>
        <v>-</v>
      </c>
      <c r="ON69" s="539" t="str">
        <f t="shared" ca="1" si="778"/>
        <v>-</v>
      </c>
      <c r="OO69" s="539" t="str">
        <f t="shared" ca="1" si="778"/>
        <v>-</v>
      </c>
      <c r="OP69" s="539" t="str">
        <f t="shared" ca="1" si="778"/>
        <v>-</v>
      </c>
      <c r="OQ69" s="539" t="str">
        <f t="shared" ca="1" si="778"/>
        <v>-</v>
      </c>
      <c r="OR69" s="539" t="str">
        <f t="shared" ca="1" si="778"/>
        <v>-</v>
      </c>
      <c r="OS69" s="539" t="str">
        <f t="shared" ca="1" si="778"/>
        <v>-</v>
      </c>
      <c r="OT69" s="539" t="str">
        <f t="shared" ca="1" si="778"/>
        <v>-</v>
      </c>
      <c r="OU69" s="539" t="str">
        <f t="shared" ca="1" si="778"/>
        <v>-</v>
      </c>
      <c r="OV69" s="539" t="str">
        <f t="shared" ca="1" si="778"/>
        <v>-</v>
      </c>
      <c r="OW69" s="539" t="str">
        <f t="shared" ca="1" si="778"/>
        <v>-</v>
      </c>
      <c r="OX69" s="539" t="str">
        <f t="shared" ca="1" si="778"/>
        <v>-</v>
      </c>
      <c r="OY69" s="539" t="str">
        <f t="shared" ca="1" si="778"/>
        <v>-</v>
      </c>
      <c r="OZ69" s="539" t="str">
        <f t="shared" ca="1" si="778"/>
        <v>-</v>
      </c>
      <c r="PA69" s="539" t="str">
        <f t="shared" ca="1" si="778"/>
        <v>-</v>
      </c>
      <c r="PB69" s="539" t="str">
        <f t="shared" ca="1" si="778"/>
        <v>-</v>
      </c>
      <c r="PC69" s="539" t="str">
        <f t="shared" ca="1" si="778"/>
        <v>-</v>
      </c>
      <c r="PD69" s="539" t="str">
        <f t="shared" ca="1" si="778"/>
        <v>-</v>
      </c>
      <c r="PE69" s="539" t="str">
        <f t="shared" ca="1" si="778"/>
        <v>-</v>
      </c>
      <c r="PF69" s="539" t="str">
        <f t="shared" ca="1" si="778"/>
        <v>-</v>
      </c>
      <c r="PG69" s="539" t="str">
        <f t="shared" ca="1" si="778"/>
        <v>-</v>
      </c>
      <c r="PH69" s="539" t="str">
        <f t="shared" ca="1" si="778"/>
        <v>-</v>
      </c>
      <c r="PI69" s="549" t="str">
        <f t="shared" si="779"/>
        <v>-</v>
      </c>
      <c r="PJ69" s="549" t="str">
        <f t="shared" si="779"/>
        <v>-</v>
      </c>
      <c r="PK69" s="549" t="str">
        <f t="shared" si="779"/>
        <v>-</v>
      </c>
      <c r="PL69" s="549" t="str">
        <f t="shared" si="779"/>
        <v>-</v>
      </c>
      <c r="PM69" s="549" t="str">
        <f t="shared" si="779"/>
        <v>-</v>
      </c>
      <c r="PN69" s="549" t="str">
        <f t="shared" si="779"/>
        <v>-</v>
      </c>
      <c r="PO69" s="549" t="str">
        <f t="shared" si="779"/>
        <v>-</v>
      </c>
      <c r="PP69" s="549" t="str">
        <f t="shared" si="779"/>
        <v>-</v>
      </c>
      <c r="PQ69" s="549" t="str">
        <f t="shared" si="779"/>
        <v>-</v>
      </c>
      <c r="PR69" s="549" t="str">
        <f t="shared" si="779"/>
        <v>-</v>
      </c>
      <c r="PS69" s="549" t="str">
        <f t="shared" si="779"/>
        <v>-</v>
      </c>
      <c r="PT69" s="549" t="str">
        <f t="shared" si="779"/>
        <v>-</v>
      </c>
      <c r="PU69" s="549" t="str">
        <f t="shared" si="779"/>
        <v>-</v>
      </c>
      <c r="PV69" s="549" t="str">
        <f t="shared" si="779"/>
        <v>-</v>
      </c>
      <c r="PW69" s="549" t="str">
        <f t="shared" si="779"/>
        <v>-</v>
      </c>
      <c r="PX69" s="549" t="str">
        <f t="shared" si="779"/>
        <v>-</v>
      </c>
      <c r="PY69" s="549" t="str">
        <f t="shared" si="779"/>
        <v>-</v>
      </c>
      <c r="PZ69" s="549" t="str">
        <f t="shared" si="779"/>
        <v>-</v>
      </c>
      <c r="QA69" s="549" t="str">
        <f t="shared" si="779"/>
        <v>-</v>
      </c>
      <c r="QB69" s="549" t="str">
        <f t="shared" si="779"/>
        <v>-</v>
      </c>
      <c r="QC69" s="549" t="str">
        <f t="shared" si="779"/>
        <v>-</v>
      </c>
      <c r="QD69" s="549" t="str">
        <f t="shared" si="779"/>
        <v>-</v>
      </c>
      <c r="QE69" s="549" t="str">
        <f t="shared" si="779"/>
        <v>-</v>
      </c>
      <c r="QF69" s="549" t="str">
        <f t="shared" si="779"/>
        <v>-</v>
      </c>
      <c r="QG69" s="549" t="str">
        <f t="shared" si="779"/>
        <v>-</v>
      </c>
      <c r="QH69" s="549" t="str">
        <f t="shared" si="779"/>
        <v>-</v>
      </c>
      <c r="QI69" s="539" t="str">
        <f t="shared" si="780"/>
        <v>-</v>
      </c>
      <c r="QJ69" s="539" t="str">
        <f t="shared" si="780"/>
        <v>-</v>
      </c>
      <c r="QK69" s="539" t="str">
        <f t="shared" si="780"/>
        <v>-</v>
      </c>
      <c r="QL69" s="539" t="str">
        <f t="shared" si="780"/>
        <v>-</v>
      </c>
      <c r="QM69" s="539" t="str">
        <f t="shared" si="780"/>
        <v>-</v>
      </c>
      <c r="QN69" s="539" t="str">
        <f t="shared" si="780"/>
        <v>-</v>
      </c>
      <c r="QO69" s="539" t="str">
        <f t="shared" ca="1" si="780"/>
        <v>-</v>
      </c>
      <c r="QP69" s="539" t="str">
        <f t="shared" ca="1" si="780"/>
        <v>-</v>
      </c>
      <c r="QQ69" s="539" t="str">
        <f t="shared" ca="1" si="780"/>
        <v>-</v>
      </c>
      <c r="QR69" s="539" t="str">
        <f t="shared" ca="1" si="780"/>
        <v>-</v>
      </c>
      <c r="QS69" s="539" t="str">
        <f t="shared" ca="1" si="780"/>
        <v>-</v>
      </c>
      <c r="QT69" s="539" t="str">
        <f t="shared" ca="1" si="780"/>
        <v>-</v>
      </c>
      <c r="QU69" s="539" t="str">
        <f t="shared" ca="1" si="780"/>
        <v>-</v>
      </c>
      <c r="QV69" s="539" t="str">
        <f t="shared" ca="1" si="780"/>
        <v>-</v>
      </c>
      <c r="QW69" s="539" t="str">
        <f t="shared" ca="1" si="780"/>
        <v>-</v>
      </c>
      <c r="QX69" s="539" t="str">
        <f t="shared" ca="1" si="780"/>
        <v>-</v>
      </c>
      <c r="QY69" s="539" t="str">
        <f t="shared" ca="1" si="780"/>
        <v>-</v>
      </c>
      <c r="QZ69" s="539" t="str">
        <f t="shared" ca="1" si="780"/>
        <v>-</v>
      </c>
      <c r="RA69" s="539" t="str">
        <f t="shared" ca="1" si="780"/>
        <v>-</v>
      </c>
      <c r="RB69" s="539" t="str">
        <f t="shared" ca="1" si="780"/>
        <v>-</v>
      </c>
      <c r="RC69" s="539" t="str">
        <f t="shared" ca="1" si="780"/>
        <v>-</v>
      </c>
      <c r="RD69" s="539" t="str">
        <f t="shared" ca="1" si="780"/>
        <v>-</v>
      </c>
      <c r="RE69" s="539" t="str">
        <f t="shared" ca="1" si="780"/>
        <v>-</v>
      </c>
      <c r="RF69" s="539" t="str">
        <f t="shared" ca="1" si="780"/>
        <v>-</v>
      </c>
      <c r="RG69" s="539" t="str">
        <f t="shared" ca="1" si="780"/>
        <v>-</v>
      </c>
      <c r="RH69" s="539" t="str">
        <f t="shared" ca="1" si="780"/>
        <v>-</v>
      </c>
      <c r="RI69" s="539" t="str">
        <f t="shared" ca="1" si="780"/>
        <v>-</v>
      </c>
      <c r="RJ69" s="539" t="str">
        <f t="shared" ca="1" si="780"/>
        <v>-</v>
      </c>
      <c r="RK69" s="539" t="str">
        <f t="shared" ca="1" si="780"/>
        <v>-</v>
      </c>
      <c r="RL69" s="539" t="str">
        <f t="shared" ca="1" si="780"/>
        <v>-</v>
      </c>
      <c r="RM69" s="539" t="str">
        <f t="shared" ca="1" si="780"/>
        <v>-</v>
      </c>
      <c r="RN69" s="539" t="str">
        <f t="shared" ca="1" si="780"/>
        <v>-</v>
      </c>
      <c r="RO69" s="539" t="str">
        <f t="shared" ca="1" si="780"/>
        <v>-</v>
      </c>
      <c r="RP69" s="539" t="str">
        <f t="shared" ca="1" si="780"/>
        <v>-</v>
      </c>
      <c r="RQ69" s="539" t="str">
        <f t="shared" ca="1" si="780"/>
        <v>-</v>
      </c>
      <c r="RR69" s="539" t="str">
        <f t="shared" ca="1" si="780"/>
        <v>-</v>
      </c>
      <c r="RS69" s="549" t="str">
        <f t="shared" si="781"/>
        <v>-</v>
      </c>
      <c r="RT69" s="549" t="str">
        <f t="shared" si="781"/>
        <v>-</v>
      </c>
      <c r="RU69" s="549" t="str">
        <f t="shared" si="781"/>
        <v>-</v>
      </c>
      <c r="RV69" s="549" t="str">
        <f t="shared" si="781"/>
        <v>-</v>
      </c>
      <c r="RW69" s="549" t="str">
        <f t="shared" si="781"/>
        <v>-</v>
      </c>
      <c r="RX69" s="549" t="str">
        <f t="shared" si="781"/>
        <v>-</v>
      </c>
      <c r="RY69" s="549" t="str">
        <f t="shared" si="781"/>
        <v>-</v>
      </c>
      <c r="RZ69" s="549" t="str">
        <f t="shared" si="781"/>
        <v>-</v>
      </c>
      <c r="SA69" s="549" t="str">
        <f t="shared" si="781"/>
        <v>-</v>
      </c>
      <c r="SB69" s="549" t="str">
        <f t="shared" si="781"/>
        <v>-</v>
      </c>
      <c r="SC69" s="549" t="str">
        <f t="shared" si="781"/>
        <v>-</v>
      </c>
      <c r="SD69" s="549" t="str">
        <f t="shared" si="781"/>
        <v>-</v>
      </c>
      <c r="SE69" s="549" t="str">
        <f t="shared" si="781"/>
        <v>-</v>
      </c>
      <c r="SF69" s="549" t="str">
        <f t="shared" si="781"/>
        <v>-</v>
      </c>
      <c r="SG69" s="549" t="str">
        <f t="shared" si="781"/>
        <v>-</v>
      </c>
      <c r="SH69" s="549" t="str">
        <f t="shared" si="781"/>
        <v>-</v>
      </c>
      <c r="SI69" s="549" t="str">
        <f t="shared" si="781"/>
        <v>-</v>
      </c>
      <c r="SJ69" s="549" t="str">
        <f t="shared" si="781"/>
        <v>-</v>
      </c>
      <c r="SK69" s="549" t="str">
        <f t="shared" si="781"/>
        <v>-</v>
      </c>
      <c r="SL69" s="549" t="str">
        <f t="shared" si="781"/>
        <v>-</v>
      </c>
      <c r="SM69" s="549" t="str">
        <f t="shared" si="781"/>
        <v>-</v>
      </c>
      <c r="SN69" s="549" t="str">
        <f t="shared" si="781"/>
        <v>-</v>
      </c>
      <c r="SO69" s="549" t="str">
        <f t="shared" si="781"/>
        <v>-</v>
      </c>
      <c r="SP69" s="549" t="str">
        <f t="shared" si="781"/>
        <v>-</v>
      </c>
      <c r="SQ69" s="549" t="str">
        <f t="shared" si="781"/>
        <v>-</v>
      </c>
      <c r="SR69" s="549" t="str">
        <f t="shared" si="781"/>
        <v>-</v>
      </c>
      <c r="SS69" s="539" t="b">
        <f t="shared" si="782"/>
        <v>1</v>
      </c>
      <c r="ST69" s="539" t="b">
        <f t="shared" si="782"/>
        <v>1</v>
      </c>
      <c r="SU69" s="539" t="b">
        <f t="shared" si="782"/>
        <v>1</v>
      </c>
      <c r="SV69" s="539" t="b">
        <f t="shared" si="782"/>
        <v>1</v>
      </c>
      <c r="SW69" s="539" t="b">
        <f t="shared" si="782"/>
        <v>1</v>
      </c>
      <c r="SX69" s="539" t="b">
        <f t="shared" si="782"/>
        <v>1</v>
      </c>
      <c r="SY69" s="539" t="str">
        <f t="shared" ca="1" si="782"/>
        <v>-</v>
      </c>
      <c r="SZ69" s="539" t="str">
        <f t="shared" ca="1" si="782"/>
        <v>-</v>
      </c>
      <c r="TA69" s="539" t="str">
        <f t="shared" ca="1" si="782"/>
        <v>-</v>
      </c>
      <c r="TB69" s="539" t="str">
        <f t="shared" ca="1" si="782"/>
        <v>-</v>
      </c>
      <c r="TC69" s="539" t="str">
        <f t="shared" ca="1" si="782"/>
        <v>-</v>
      </c>
      <c r="TD69" s="539" t="str">
        <f t="shared" ca="1" si="782"/>
        <v>-</v>
      </c>
      <c r="TE69" s="539" t="str">
        <f t="shared" ca="1" si="782"/>
        <v>-</v>
      </c>
      <c r="TF69" s="539" t="str">
        <f t="shared" ca="1" si="782"/>
        <v>-</v>
      </c>
      <c r="TG69" s="539" t="str">
        <f t="shared" ca="1" si="782"/>
        <v>-</v>
      </c>
      <c r="TH69" s="539" t="str">
        <f t="shared" ca="1" si="782"/>
        <v>-</v>
      </c>
      <c r="TI69" s="539" t="str">
        <f t="shared" ca="1" si="782"/>
        <v>-</v>
      </c>
      <c r="TJ69" s="539" t="str">
        <f t="shared" ca="1" si="782"/>
        <v>-</v>
      </c>
      <c r="TK69" s="539" t="str">
        <f t="shared" ca="1" si="782"/>
        <v>-</v>
      </c>
      <c r="TL69" s="539" t="str">
        <f t="shared" ca="1" si="782"/>
        <v>-</v>
      </c>
      <c r="TM69" s="539" t="str">
        <f t="shared" ca="1" si="782"/>
        <v>-</v>
      </c>
      <c r="TN69" s="539" t="str">
        <f t="shared" ca="1" si="782"/>
        <v>-</v>
      </c>
      <c r="TO69" s="539" t="str">
        <f t="shared" ca="1" si="782"/>
        <v>-</v>
      </c>
      <c r="TP69" s="539" t="str">
        <f t="shared" ca="1" si="782"/>
        <v>-</v>
      </c>
      <c r="TQ69" s="539" t="str">
        <f t="shared" ca="1" si="782"/>
        <v>-</v>
      </c>
      <c r="TR69" s="539" t="str">
        <f t="shared" ca="1" si="782"/>
        <v>-</v>
      </c>
      <c r="TS69" s="539" t="str">
        <f t="shared" ca="1" si="782"/>
        <v>-</v>
      </c>
      <c r="TT69" s="539" t="str">
        <f t="shared" ca="1" si="782"/>
        <v>-</v>
      </c>
      <c r="TU69" s="539" t="str">
        <f t="shared" ca="1" si="782"/>
        <v>-</v>
      </c>
      <c r="TV69" s="539" t="str">
        <f t="shared" ca="1" si="782"/>
        <v>-</v>
      </c>
      <c r="TW69" s="539" t="str">
        <f t="shared" ca="1" si="782"/>
        <v>-</v>
      </c>
      <c r="TX69" s="539" t="str">
        <f t="shared" ca="1" si="782"/>
        <v>-</v>
      </c>
      <c r="TY69" s="539" t="str">
        <f t="shared" ca="1" si="782"/>
        <v>-</v>
      </c>
      <c r="TZ69" s="539" t="str">
        <f t="shared" ca="1" si="782"/>
        <v>-</v>
      </c>
      <c r="UA69" s="539" t="str">
        <f t="shared" ca="1" si="782"/>
        <v>-</v>
      </c>
      <c r="UB69" s="539" t="str">
        <f t="shared" ca="1" si="782"/>
        <v>-</v>
      </c>
      <c r="UC69" s="549" t="b">
        <f t="shared" si="783"/>
        <v>1</v>
      </c>
      <c r="UD69" s="549" t="b">
        <f t="shared" si="783"/>
        <v>1</v>
      </c>
      <c r="UE69" s="549" t="b">
        <f t="shared" si="783"/>
        <v>1</v>
      </c>
      <c r="UF69" s="549" t="b">
        <f t="shared" si="783"/>
        <v>1</v>
      </c>
      <c r="UG69" s="549" t="b">
        <f t="shared" si="783"/>
        <v>1</v>
      </c>
      <c r="UH69" s="549" t="b">
        <f t="shared" si="783"/>
        <v>1</v>
      </c>
      <c r="UI69" s="549" t="b">
        <f t="shared" si="783"/>
        <v>1</v>
      </c>
      <c r="UJ69" s="549" t="b">
        <f t="shared" si="783"/>
        <v>1</v>
      </c>
      <c r="UK69" s="549" t="b">
        <f t="shared" si="783"/>
        <v>1</v>
      </c>
      <c r="UL69" s="549" t="b">
        <f t="shared" si="783"/>
        <v>1</v>
      </c>
      <c r="UM69" s="549" t="b">
        <f t="shared" si="783"/>
        <v>1</v>
      </c>
      <c r="UN69" s="549" t="b">
        <f t="shared" si="783"/>
        <v>1</v>
      </c>
      <c r="UO69" s="549" t="b">
        <f t="shared" si="783"/>
        <v>1</v>
      </c>
      <c r="UP69" s="549" t="b">
        <f t="shared" si="783"/>
        <v>1</v>
      </c>
      <c r="UQ69" s="549" t="b">
        <f t="shared" si="783"/>
        <v>1</v>
      </c>
      <c r="UR69" s="549" t="b">
        <f t="shared" si="783"/>
        <v>1</v>
      </c>
      <c r="US69" s="549" t="b">
        <f t="shared" si="783"/>
        <v>1</v>
      </c>
      <c r="UT69" s="549" t="b">
        <f t="shared" si="783"/>
        <v>1</v>
      </c>
      <c r="UU69" s="549" t="b">
        <f t="shared" si="783"/>
        <v>1</v>
      </c>
      <c r="UV69" s="549" t="b">
        <f t="shared" si="783"/>
        <v>1</v>
      </c>
      <c r="UW69" s="549" t="b">
        <f t="shared" si="783"/>
        <v>1</v>
      </c>
      <c r="UX69" s="549" t="b">
        <f t="shared" si="783"/>
        <v>1</v>
      </c>
      <c r="UY69" s="549" t="b">
        <f t="shared" si="783"/>
        <v>1</v>
      </c>
      <c r="UZ69" s="549" t="b">
        <f t="shared" si="783"/>
        <v>1</v>
      </c>
      <c r="VA69" s="549" t="b">
        <f t="shared" si="783"/>
        <v>1</v>
      </c>
      <c r="VB69" s="549" t="b">
        <f t="shared" si="783"/>
        <v>1</v>
      </c>
      <c r="VC69" s="19">
        <f t="shared" ca="1" si="756"/>
        <v>0</v>
      </c>
      <c r="VD69" s="23">
        <v>0</v>
      </c>
    </row>
    <row r="70" spans="1:576" outlineLevel="1">
      <c r="A70" s="21">
        <f t="shared" si="93"/>
        <v>65</v>
      </c>
      <c r="B70" s="21">
        <f t="shared" si="759"/>
        <v>18</v>
      </c>
      <c r="C70">
        <v>108</v>
      </c>
      <c r="D70" s="19" t="str">
        <f t="shared" ca="1" si="668"/>
        <v>SNSW</v>
      </c>
      <c r="E70" t="b">
        <v>1</v>
      </c>
      <c r="F70" t="b">
        <v>0</v>
      </c>
      <c r="G70" t="b">
        <f t="shared" si="772"/>
        <v>1</v>
      </c>
      <c r="H70" s="215">
        <f t="shared" ca="1" si="771"/>
        <v>7</v>
      </c>
      <c r="I70" s="26">
        <v>2</v>
      </c>
      <c r="J70" s="26">
        <v>1</v>
      </c>
      <c r="K70" s="26" t="str">
        <f>""</f>
        <v/>
      </c>
      <c r="L70" s="26">
        <v>0</v>
      </c>
      <c r="M70" s="26">
        <f t="shared" si="670"/>
        <v>2</v>
      </c>
      <c r="N70" s="26">
        <v>2</v>
      </c>
      <c r="O70" s="26">
        <v>3</v>
      </c>
      <c r="P70" s="26">
        <v>2</v>
      </c>
      <c r="Q70" s="26">
        <v>0</v>
      </c>
      <c r="R70" s="26">
        <v>0</v>
      </c>
      <c r="S70" s="26">
        <v>0</v>
      </c>
      <c r="T70" s="26">
        <v>0</v>
      </c>
      <c r="U70" s="26">
        <v>1</v>
      </c>
      <c r="V70" s="116">
        <v>1</v>
      </c>
      <c r="W70" s="116">
        <v>1</v>
      </c>
      <c r="X70" s="116">
        <v>1</v>
      </c>
      <c r="Y70" s="211"/>
      <c r="Z70" s="211"/>
      <c r="AA70" s="211"/>
      <c r="AB70" s="211"/>
      <c r="AC70" s="26">
        <v>1</v>
      </c>
      <c r="AD70" s="211"/>
      <c r="AE70" s="211"/>
      <c r="AF70" s="211"/>
      <c r="AG70" s="211"/>
      <c r="AH70" s="211"/>
      <c r="AI70" s="211"/>
      <c r="AJ70" s="211"/>
      <c r="AK70" s="211"/>
      <c r="AL70" s="136">
        <f t="shared" si="671"/>
        <v>2</v>
      </c>
      <c r="AM70" s="136">
        <f>INDEX(CHOOSE($O70,DataAutumn!i.AdultDrys,DataWinter!i.AdultDrys,DataSpring!i.AdultDrys),1,$N70)</f>
        <v>3</v>
      </c>
      <c r="AN70" s="5">
        <f t="shared" si="672"/>
        <v>2</v>
      </c>
      <c r="AO70" s="5">
        <f t="shared" si="672"/>
        <v>0</v>
      </c>
      <c r="AP70" s="5">
        <f t="shared" si="673"/>
        <v>1</v>
      </c>
      <c r="AQ70" s="211"/>
      <c r="AR70" s="211"/>
      <c r="AS70" s="356" t="str">
        <f t="shared" ca="1" si="674"/>
        <v>optimum_carry 00007 SNSW MWM    EWEDSE14.75 pasture440 Day204 Scan2-0000 RR000p GP100p WP100p MP100p T_TRUE (F33N11)</v>
      </c>
      <c r="AT70" s="9" t="str">
        <f ca="1">IF(COUNTIF(AS$5:AS70,AS70)=1,"-","Dup")</f>
        <v>-</v>
      </c>
      <c r="AU70" s="9"/>
      <c r="AV70" s="19" t="str">
        <f t="shared" ca="1" si="675"/>
        <v>-</v>
      </c>
      <c r="AW70" s="19" t="str">
        <f t="shared" ca="1" si="675"/>
        <v>-</v>
      </c>
      <c r="AX70" s="19" t="str">
        <f t="shared" ca="1" si="675"/>
        <v>-</v>
      </c>
      <c r="AY70" s="19" t="str">
        <f t="shared" ca="1" si="675"/>
        <v>-</v>
      </c>
      <c r="AZ70" s="19" t="str">
        <f t="shared" ca="1" si="675"/>
        <v>-</v>
      </c>
      <c r="BA70" s="19" t="str">
        <f t="shared" ca="1" si="675"/>
        <v>-</v>
      </c>
      <c r="BB70" s="19" t="str">
        <f t="shared" ca="1" si="675"/>
        <v>-</v>
      </c>
      <c r="BC70" s="19" t="str">
        <f t="shared" ca="1" si="675"/>
        <v>-</v>
      </c>
      <c r="BD70" s="9"/>
      <c r="BE70" s="5" t="b">
        <f t="shared" si="676"/>
        <v>0</v>
      </c>
      <c r="BF70" s="5" t="str">
        <f t="shared" si="676"/>
        <v>-</v>
      </c>
      <c r="BG70" s="5" t="b">
        <f t="shared" si="676"/>
        <v>0</v>
      </c>
      <c r="BH70" s="5" t="b">
        <f t="shared" si="676"/>
        <v>1</v>
      </c>
      <c r="BI70" s="5" t="b">
        <f t="shared" si="676"/>
        <v>1</v>
      </c>
      <c r="BJ70" s="136">
        <f t="shared" si="676"/>
        <v>0</v>
      </c>
      <c r="BK70" s="19" t="b">
        <f t="shared" ca="1" si="677"/>
        <v>0</v>
      </c>
      <c r="BL70" s="9"/>
      <c r="BM70" s="5" t="str">
        <f t="shared" ca="1" si="678"/>
        <v>-</v>
      </c>
      <c r="BN70" s="19" t="str">
        <f t="shared" ca="1" si="679"/>
        <v>-</v>
      </c>
      <c r="BO70" s="19" t="str">
        <f t="shared" ca="1" si="679"/>
        <v>-</v>
      </c>
      <c r="BP70" s="19" t="str">
        <f t="shared" ca="1" si="679"/>
        <v>-</v>
      </c>
      <c r="BQ70" s="5" t="str">
        <f t="shared" ca="1" si="680"/>
        <v>-</v>
      </c>
      <c r="BR70" s="19" t="str">
        <f t="shared" ca="1" si="681"/>
        <v>-</v>
      </c>
      <c r="BS70" s="5" t="str">
        <f t="shared" ca="1" si="682"/>
        <v>-</v>
      </c>
      <c r="BT70" s="19" t="str">
        <f t="shared" ca="1" si="683"/>
        <v>-</v>
      </c>
      <c r="BU70" s="19" t="str">
        <f t="shared" ca="1" si="683"/>
        <v>-</v>
      </c>
      <c r="BV70" s="19" t="str">
        <f t="shared" ca="1" si="683"/>
        <v>-</v>
      </c>
      <c r="BW70" s="5" t="str">
        <f t="shared" ca="1" si="684"/>
        <v>-</v>
      </c>
      <c r="BX70" s="9"/>
      <c r="BY70" s="5" t="b">
        <f t="shared" si="685"/>
        <v>0</v>
      </c>
      <c r="BZ70" s="5" t="str">
        <f t="shared" ca="1" si="686"/>
        <v>-</v>
      </c>
      <c r="CA70" s="5" t="str">
        <f t="shared" ca="1" si="687"/>
        <v>-</v>
      </c>
      <c r="CB70" s="5" t="str">
        <f t="shared" ca="1" si="687"/>
        <v>-</v>
      </c>
      <c r="CC70" s="5" t="str">
        <f t="shared" ca="1" si="687"/>
        <v>-</v>
      </c>
      <c r="CD70" s="5" t="str">
        <f t="shared" ca="1" si="687"/>
        <v>-</v>
      </c>
      <c r="CE70" s="5" t="str">
        <f t="shared" ca="1" si="687"/>
        <v>-</v>
      </c>
      <c r="CF70" s="5" t="str">
        <f t="shared" ca="1" si="687"/>
        <v>-</v>
      </c>
      <c r="CG70" s="5" t="str">
        <f t="shared" ca="1" si="687"/>
        <v>-</v>
      </c>
      <c r="CH70" s="5" t="str">
        <f t="shared" ca="1" si="687"/>
        <v>-</v>
      </c>
      <c r="CI70" s="9"/>
      <c r="CJ70" s="12" t="b">
        <v>1</v>
      </c>
      <c r="CK70" s="12" t="b">
        <v>1</v>
      </c>
      <c r="CL70" s="12" t="b">
        <v>1</v>
      </c>
      <c r="CM70" s="12">
        <v>22312000005</v>
      </c>
      <c r="CN70" s="12" t="b">
        <v>0</v>
      </c>
      <c r="CO70" s="19" t="str">
        <f t="shared" ca="1" si="688"/>
        <v>-</v>
      </c>
      <c r="CP70" s="19" t="str">
        <f t="shared" ca="1" si="688"/>
        <v>-</v>
      </c>
      <c r="CQ70" s="19" t="str">
        <f t="shared" ca="1" si="688"/>
        <v>-</v>
      </c>
      <c r="CR70" s="433">
        <f t="shared" si="689"/>
        <v>652</v>
      </c>
      <c r="CS70" s="433">
        <f t="shared" si="689"/>
        <v>686</v>
      </c>
      <c r="CT70" s="433">
        <f t="shared" si="689"/>
        <v>721</v>
      </c>
      <c r="CU70" s="144">
        <f t="shared" si="690"/>
        <v>378</v>
      </c>
      <c r="CV70" s="144">
        <f t="shared" si="690"/>
        <v>413</v>
      </c>
      <c r="CW70" s="144">
        <f t="shared" si="690"/>
        <v>448</v>
      </c>
      <c r="CX70" s="19" t="str">
        <f t="shared" ca="1" si="773"/>
        <v>-</v>
      </c>
      <c r="CY70" s="19" t="str">
        <f t="shared" ca="1" si="773"/>
        <v>-</v>
      </c>
      <c r="CZ70" s="19" t="str">
        <f t="shared" ca="1" si="773"/>
        <v>-</v>
      </c>
      <c r="DA70" s="19" t="str">
        <f t="shared" ca="1" si="773"/>
        <v>-</v>
      </c>
      <c r="DB70" s="19" t="str">
        <f t="shared" ca="1" si="773"/>
        <v>-</v>
      </c>
      <c r="DC70" s="19" t="str">
        <f t="shared" ca="1" si="773"/>
        <v>-</v>
      </c>
      <c r="DD70" s="19">
        <f t="shared" ca="1" si="773"/>
        <v>1</v>
      </c>
      <c r="DE70" s="19">
        <f t="shared" ca="1" si="773"/>
        <v>1</v>
      </c>
      <c r="DF70" s="19">
        <f t="shared" ca="1" si="773"/>
        <v>0</v>
      </c>
      <c r="DG70" s="19" t="str">
        <f t="shared" ca="1" si="773"/>
        <v>-</v>
      </c>
      <c r="DH70" s="19" t="str">
        <f t="shared" ca="1" si="773"/>
        <v>-</v>
      </c>
      <c r="DI70" s="19" t="str">
        <f t="shared" ca="1" si="773"/>
        <v>-</v>
      </c>
      <c r="DJ70" s="19" t="str">
        <f t="shared" ca="1" si="773"/>
        <v>-</v>
      </c>
      <c r="DK70" s="19" t="str">
        <f t="shared" ca="1" si="773"/>
        <v>-</v>
      </c>
      <c r="DL70" s="19">
        <f t="shared" ca="1" si="773"/>
        <v>0</v>
      </c>
      <c r="DM70" s="19" t="str">
        <f t="shared" ca="1" si="773"/>
        <v>-</v>
      </c>
      <c r="DN70" s="19" t="str">
        <f t="shared" ca="1" si="773"/>
        <v>-</v>
      </c>
      <c r="DO70" s="19" t="str">
        <f t="shared" ca="1" si="688"/>
        <v>-</v>
      </c>
      <c r="DP70" s="19">
        <f t="shared" ca="1" si="688"/>
        <v>0</v>
      </c>
      <c r="DQ70" s="19">
        <f t="shared" ca="1" si="688"/>
        <v>0</v>
      </c>
      <c r="DR70" s="9"/>
      <c r="DS70" s="19">
        <f t="shared" ca="1" si="692"/>
        <v>0</v>
      </c>
      <c r="DT70" s="19">
        <f t="shared" ca="1" si="692"/>
        <v>0</v>
      </c>
      <c r="DU70" s="19">
        <f t="shared" ca="1" si="692"/>
        <v>0</v>
      </c>
      <c r="DV70" s="19">
        <f t="shared" ca="1" si="692"/>
        <v>0</v>
      </c>
      <c r="DW70" s="19">
        <f t="shared" ca="1" si="692"/>
        <v>0</v>
      </c>
      <c r="DX70" s="19">
        <f t="shared" ca="1" si="692"/>
        <v>0</v>
      </c>
      <c r="DY70" s="19">
        <f t="shared" ca="1" si="692"/>
        <v>0</v>
      </c>
      <c r="DZ70" s="19">
        <f t="shared" ca="1" si="692"/>
        <v>0</v>
      </c>
      <c r="EA70" s="19">
        <f t="shared" ref="EA70:EE70" ca="1" si="785">OFFSET(EA$5,$B70,0)</f>
        <v>0</v>
      </c>
      <c r="EB70" s="19">
        <f t="shared" ca="1" si="785"/>
        <v>0</v>
      </c>
      <c r="EC70" s="19">
        <f t="shared" ca="1" si="785"/>
        <v>0</v>
      </c>
      <c r="ED70" s="19">
        <f t="shared" ca="1" si="785"/>
        <v>0</v>
      </c>
      <c r="EE70" s="19">
        <f t="shared" ca="1" si="785"/>
        <v>0</v>
      </c>
      <c r="EF70" s="433">
        <f t="shared" si="693"/>
        <v>0</v>
      </c>
      <c r="EG70" s="433">
        <f t="shared" si="693"/>
        <v>0</v>
      </c>
      <c r="EH70" s="116">
        <f t="shared" si="694"/>
        <v>0</v>
      </c>
      <c r="EI70" s="116">
        <f t="shared" ca="1" si="694"/>
        <v>0</v>
      </c>
      <c r="EJ70" s="116">
        <f t="shared" ca="1" si="694"/>
        <v>0</v>
      </c>
      <c r="EK70" s="116">
        <f t="shared" ca="1" si="694"/>
        <v>0</v>
      </c>
      <c r="EL70" s="116">
        <f t="shared" ca="1" si="694"/>
        <v>0</v>
      </c>
      <c r="EM70" s="537">
        <f t="shared" ca="1" si="695"/>
        <v>0</v>
      </c>
      <c r="EN70" s="116">
        <f t="shared" ca="1" si="696"/>
        <v>0</v>
      </c>
      <c r="EO70" s="116">
        <f t="shared" ca="1" si="696"/>
        <v>0</v>
      </c>
      <c r="EP70" s="116">
        <f t="shared" ca="1" si="696"/>
        <v>0</v>
      </c>
      <c r="EQ70" s="116">
        <f t="shared" ca="1" si="696"/>
        <v>0</v>
      </c>
      <c r="ER70" s="116">
        <f t="shared" ca="1" si="696"/>
        <v>0</v>
      </c>
      <c r="ES70" s="537">
        <f t="shared" ca="1" si="697"/>
        <v>0</v>
      </c>
      <c r="ET70" s="116">
        <f t="shared" ca="1" si="698"/>
        <v>0</v>
      </c>
      <c r="EU70" s="116">
        <f t="shared" ca="1" si="698"/>
        <v>0</v>
      </c>
      <c r="EV70" s="116">
        <f t="shared" ca="1" si="698"/>
        <v>0</v>
      </c>
      <c r="EW70" s="116">
        <f t="shared" ca="1" si="698"/>
        <v>0</v>
      </c>
      <c r="EX70" s="116">
        <f t="shared" ca="1" si="698"/>
        <v>0</v>
      </c>
      <c r="EY70" s="537">
        <f t="shared" ca="1" si="699"/>
        <v>0</v>
      </c>
      <c r="EZ70" s="116">
        <f t="shared" ca="1" si="700"/>
        <v>0</v>
      </c>
      <c r="FA70" s="116">
        <f t="shared" ca="1" si="700"/>
        <v>0</v>
      </c>
      <c r="FB70" s="116">
        <f t="shared" ca="1" si="700"/>
        <v>0</v>
      </c>
      <c r="FC70" s="116">
        <f t="shared" ca="1" si="700"/>
        <v>0</v>
      </c>
      <c r="FD70" s="116">
        <f t="shared" ca="1" si="700"/>
        <v>0</v>
      </c>
      <c r="FE70" s="537">
        <f t="shared" ca="1" si="701"/>
        <v>0</v>
      </c>
      <c r="FF70" s="116">
        <f t="shared" ca="1" si="702"/>
        <v>0</v>
      </c>
      <c r="FG70" s="116">
        <f t="shared" ca="1" si="702"/>
        <v>0</v>
      </c>
      <c r="FH70" s="116">
        <f t="shared" ca="1" si="702"/>
        <v>0</v>
      </c>
      <c r="FI70" s="116">
        <f t="shared" ca="1" si="702"/>
        <v>0</v>
      </c>
      <c r="FJ70" s="116">
        <f t="shared" ca="1" si="702"/>
        <v>0</v>
      </c>
      <c r="FK70" s="537">
        <f t="shared" ca="1" si="703"/>
        <v>0</v>
      </c>
      <c r="FL70" s="116">
        <f t="shared" ca="1" si="704"/>
        <v>0</v>
      </c>
      <c r="FM70" s="116">
        <f t="shared" ca="1" si="704"/>
        <v>0</v>
      </c>
      <c r="FN70" s="116">
        <f t="shared" ca="1" si="704"/>
        <v>0</v>
      </c>
      <c r="FO70" s="116">
        <f t="shared" ca="1" si="704"/>
        <v>0</v>
      </c>
      <c r="FP70" s="116">
        <f t="shared" ca="1" si="704"/>
        <v>0</v>
      </c>
      <c r="FQ70" s="537">
        <f t="shared" ca="1" si="705"/>
        <v>0</v>
      </c>
      <c r="FR70" s="117">
        <f t="shared" ca="1" si="706"/>
        <v>0</v>
      </c>
      <c r="FS70" s="117">
        <f t="shared" ca="1" si="706"/>
        <v>0</v>
      </c>
      <c r="FT70" s="117">
        <f t="shared" ca="1" si="706"/>
        <v>0</v>
      </c>
      <c r="FU70" s="117">
        <f t="shared" ca="1" si="706"/>
        <v>0</v>
      </c>
      <c r="FV70" s="556">
        <f t="shared" ca="1" si="774"/>
        <v>0</v>
      </c>
      <c r="FW70" s="556">
        <f t="shared" ca="1" si="774"/>
        <v>0</v>
      </c>
      <c r="FX70" s="556">
        <f t="shared" ca="1" si="774"/>
        <v>0</v>
      </c>
      <c r="FY70" s="556">
        <f t="shared" ca="1" si="774"/>
        <v>0</v>
      </c>
      <c r="FZ70" s="556">
        <f t="shared" ca="1" si="774"/>
        <v>0</v>
      </c>
      <c r="GA70" s="556">
        <f t="shared" ca="1" si="774"/>
        <v>0</v>
      </c>
      <c r="GB70" s="556">
        <f t="shared" ca="1" si="774"/>
        <v>0</v>
      </c>
      <c r="GC70" s="556">
        <f t="shared" ca="1" si="774"/>
        <v>0</v>
      </c>
      <c r="GD70" s="556">
        <f t="shared" ca="1" si="774"/>
        <v>0</v>
      </c>
      <c r="GE70" s="556">
        <f t="shared" ca="1" si="774"/>
        <v>0</v>
      </c>
      <c r="GF70" s="556">
        <f t="shared" ca="1" si="774"/>
        <v>0</v>
      </c>
      <c r="GG70" s="556">
        <f t="shared" ca="1" si="774"/>
        <v>0</v>
      </c>
      <c r="GH70" s="556">
        <f t="shared" ca="1" si="774"/>
        <v>0</v>
      </c>
      <c r="GI70" s="556">
        <f t="shared" ca="1" si="774"/>
        <v>0</v>
      </c>
      <c r="GJ70" s="556">
        <f t="shared" ca="1" si="774"/>
        <v>0</v>
      </c>
      <c r="GK70" s="556">
        <f t="shared" ca="1" si="774"/>
        <v>0</v>
      </c>
      <c r="GL70" s="556">
        <f t="shared" ca="1" si="774"/>
        <v>0</v>
      </c>
      <c r="GM70" s="556">
        <f t="shared" ca="1" si="774"/>
        <v>0</v>
      </c>
      <c r="GN70" s="556">
        <f t="shared" ca="1" si="774"/>
        <v>0</v>
      </c>
      <c r="GO70" s="556">
        <f t="shared" ca="1" si="774"/>
        <v>0</v>
      </c>
      <c r="GP70" s="19">
        <f t="shared" ca="1" si="708"/>
        <v>0</v>
      </c>
      <c r="GQ70" s="116">
        <f t="shared" ca="1" si="709"/>
        <v>0</v>
      </c>
      <c r="GR70" s="116">
        <f t="shared" ca="1" si="709"/>
        <v>0</v>
      </c>
      <c r="GS70" s="116">
        <f t="shared" ca="1" si="709"/>
        <v>0</v>
      </c>
      <c r="GT70" s="116">
        <f t="shared" ca="1" si="709"/>
        <v>0</v>
      </c>
      <c r="GU70" s="116">
        <f t="shared" ca="1" si="709"/>
        <v>0</v>
      </c>
      <c r="GV70" s="537">
        <f t="shared" ca="1" si="710"/>
        <v>0</v>
      </c>
      <c r="GW70" s="116">
        <f t="shared" ca="1" si="711"/>
        <v>0</v>
      </c>
      <c r="GX70" s="116">
        <f t="shared" ca="1" si="711"/>
        <v>0</v>
      </c>
      <c r="GY70" s="116">
        <f t="shared" ca="1" si="711"/>
        <v>0</v>
      </c>
      <c r="GZ70" s="116">
        <f t="shared" ca="1" si="711"/>
        <v>0</v>
      </c>
      <c r="HA70" s="116">
        <f t="shared" ca="1" si="711"/>
        <v>0</v>
      </c>
      <c r="HB70" s="537">
        <f t="shared" ca="1" si="712"/>
        <v>0</v>
      </c>
      <c r="HC70" s="116">
        <f t="shared" ca="1" si="713"/>
        <v>0</v>
      </c>
      <c r="HD70" s="116">
        <f t="shared" ca="1" si="713"/>
        <v>0</v>
      </c>
      <c r="HE70" s="116">
        <f t="shared" ca="1" si="713"/>
        <v>0</v>
      </c>
      <c r="HF70" s="116">
        <f t="shared" ca="1" si="713"/>
        <v>0</v>
      </c>
      <c r="HG70" s="116">
        <f t="shared" ca="1" si="713"/>
        <v>0</v>
      </c>
      <c r="HH70" s="537">
        <f t="shared" ca="1" si="714"/>
        <v>0</v>
      </c>
      <c r="HI70" s="116">
        <f t="shared" ca="1" si="715"/>
        <v>0</v>
      </c>
      <c r="HJ70" s="116">
        <f t="shared" ca="1" si="715"/>
        <v>0</v>
      </c>
      <c r="HK70" s="116">
        <f t="shared" ca="1" si="715"/>
        <v>0</v>
      </c>
      <c r="HL70" s="116">
        <f t="shared" ca="1" si="715"/>
        <v>0</v>
      </c>
      <c r="HM70" s="116">
        <f t="shared" ca="1" si="715"/>
        <v>0</v>
      </c>
      <c r="HN70" s="537">
        <f t="shared" ca="1" si="716"/>
        <v>0</v>
      </c>
      <c r="HO70" s="116">
        <f t="shared" ca="1" si="717"/>
        <v>0</v>
      </c>
      <c r="HP70" s="116">
        <f t="shared" ca="1" si="717"/>
        <v>0</v>
      </c>
      <c r="HQ70" s="116">
        <f t="shared" ca="1" si="717"/>
        <v>0</v>
      </c>
      <c r="HR70" s="116">
        <f t="shared" ca="1" si="717"/>
        <v>0</v>
      </c>
      <c r="HS70" s="116">
        <f t="shared" ca="1" si="717"/>
        <v>0</v>
      </c>
      <c r="HT70" s="537">
        <f t="shared" ca="1" si="718"/>
        <v>0</v>
      </c>
      <c r="HU70" s="116">
        <f t="shared" ca="1" si="719"/>
        <v>0</v>
      </c>
      <c r="HV70" s="116">
        <f t="shared" ca="1" si="719"/>
        <v>0</v>
      </c>
      <c r="HW70" s="116">
        <f t="shared" ca="1" si="719"/>
        <v>0</v>
      </c>
      <c r="HX70" s="116">
        <f t="shared" ca="1" si="719"/>
        <v>0</v>
      </c>
      <c r="HY70" s="116">
        <f t="shared" ca="1" si="719"/>
        <v>0</v>
      </c>
      <c r="HZ70" s="537">
        <f t="shared" ca="1" si="720"/>
        <v>0</v>
      </c>
      <c r="IA70" s="117">
        <f t="shared" ca="1" si="721"/>
        <v>0</v>
      </c>
      <c r="IB70" s="117">
        <f t="shared" ca="1" si="721"/>
        <v>0</v>
      </c>
      <c r="IC70" s="117">
        <f t="shared" ca="1" si="721"/>
        <v>0</v>
      </c>
      <c r="ID70" s="117">
        <f t="shared" ca="1" si="721"/>
        <v>0</v>
      </c>
      <c r="IE70" s="556">
        <f t="shared" ca="1" si="775"/>
        <v>0</v>
      </c>
      <c r="IF70" s="556">
        <f t="shared" ca="1" si="775"/>
        <v>0</v>
      </c>
      <c r="IG70" s="556">
        <f t="shared" ca="1" si="775"/>
        <v>0</v>
      </c>
      <c r="IH70" s="556">
        <f t="shared" ca="1" si="775"/>
        <v>0</v>
      </c>
      <c r="II70" s="556">
        <f t="shared" ca="1" si="775"/>
        <v>0</v>
      </c>
      <c r="IJ70" s="556">
        <f t="shared" ca="1" si="775"/>
        <v>0</v>
      </c>
      <c r="IK70" s="556">
        <f t="shared" ca="1" si="775"/>
        <v>0</v>
      </c>
      <c r="IL70" s="556">
        <f t="shared" ca="1" si="775"/>
        <v>0</v>
      </c>
      <c r="IM70" s="556">
        <f t="shared" ca="1" si="775"/>
        <v>0</v>
      </c>
      <c r="IN70" s="556">
        <f t="shared" ca="1" si="775"/>
        <v>0</v>
      </c>
      <c r="IO70" s="556">
        <f t="shared" ca="1" si="775"/>
        <v>0</v>
      </c>
      <c r="IP70" s="556">
        <f t="shared" ca="1" si="775"/>
        <v>0</v>
      </c>
      <c r="IQ70" s="556">
        <f t="shared" ca="1" si="775"/>
        <v>0</v>
      </c>
      <c r="IR70" s="556">
        <f t="shared" ca="1" si="775"/>
        <v>0</v>
      </c>
      <c r="IS70" s="556">
        <f t="shared" ca="1" si="775"/>
        <v>0</v>
      </c>
      <c r="IT70" s="556">
        <f t="shared" ca="1" si="775"/>
        <v>0</v>
      </c>
      <c r="IU70" s="556">
        <f t="shared" ca="1" si="775"/>
        <v>0</v>
      </c>
      <c r="IV70" s="556">
        <f t="shared" ca="1" si="775"/>
        <v>0</v>
      </c>
      <c r="IW70" s="556">
        <f t="shared" ca="1" si="775"/>
        <v>0</v>
      </c>
      <c r="IX70" s="556">
        <f t="shared" ca="1" si="775"/>
        <v>0</v>
      </c>
      <c r="IY70" s="19">
        <f t="shared" ca="1" si="723"/>
        <v>0</v>
      </c>
      <c r="IZ70" s="5">
        <f t="shared" si="724"/>
        <v>67</v>
      </c>
      <c r="JA70" s="9"/>
      <c r="JB70" s="5">
        <f t="shared" si="725"/>
        <v>1</v>
      </c>
      <c r="JC70" s="5" t="b">
        <f t="shared" si="725"/>
        <v>0</v>
      </c>
      <c r="JD70" s="19">
        <f t="shared" ca="1" si="776"/>
        <v>0</v>
      </c>
      <c r="JE70" s="5">
        <f t="shared" si="727"/>
        <v>0</v>
      </c>
      <c r="JF70" s="5">
        <f t="shared" si="728"/>
        <v>1.2500000000000001E-2</v>
      </c>
      <c r="JG70" s="5">
        <f t="shared" si="729"/>
        <v>0</v>
      </c>
      <c r="JH70" s="19">
        <f t="shared" ca="1" si="776"/>
        <v>0</v>
      </c>
      <c r="JI70" s="5">
        <f t="shared" si="730"/>
        <v>60</v>
      </c>
      <c r="JJ70" s="5">
        <f t="shared" si="731"/>
        <v>1</v>
      </c>
      <c r="JK70" s="19">
        <f t="shared" ca="1" si="776"/>
        <v>0</v>
      </c>
      <c r="JL70" s="19">
        <f t="shared" ca="1" si="776"/>
        <v>0</v>
      </c>
      <c r="JM70" s="19">
        <f t="shared" ca="1" si="776"/>
        <v>0</v>
      </c>
      <c r="JN70" s="19">
        <f t="shared" ca="1" si="776"/>
        <v>0</v>
      </c>
      <c r="JO70" s="19">
        <f t="shared" ca="1" si="776"/>
        <v>0</v>
      </c>
      <c r="JP70" s="19">
        <f t="shared" ca="1" si="776"/>
        <v>0</v>
      </c>
      <c r="JQ70" s="19">
        <f t="shared" ca="1" si="776"/>
        <v>0</v>
      </c>
      <c r="JR70" s="19">
        <f t="shared" ca="1" si="776"/>
        <v>0</v>
      </c>
      <c r="JS70" s="19">
        <f t="shared" ca="1" si="776"/>
        <v>0</v>
      </c>
      <c r="JT70" s="19">
        <f t="shared" ca="1" si="776"/>
        <v>0</v>
      </c>
      <c r="JU70" s="19">
        <f t="shared" ca="1" si="776"/>
        <v>0</v>
      </c>
      <c r="JV70" s="19">
        <f t="shared" ca="1" si="776"/>
        <v>0</v>
      </c>
      <c r="JW70" s="19">
        <f t="shared" ca="1" si="776"/>
        <v>0</v>
      </c>
      <c r="JX70" s="19">
        <f t="shared" ca="1" si="776"/>
        <v>0</v>
      </c>
      <c r="JY70" s="19">
        <f t="shared" ca="1" si="776"/>
        <v>0</v>
      </c>
      <c r="JZ70" s="19">
        <f t="shared" ca="1" si="776"/>
        <v>0</v>
      </c>
      <c r="KA70" s="19">
        <f t="shared" ca="1" si="776"/>
        <v>0</v>
      </c>
      <c r="KB70" s="19">
        <f t="shared" ca="1" si="776"/>
        <v>0</v>
      </c>
      <c r="KC70" s="19">
        <f t="shared" ca="1" si="776"/>
        <v>0</v>
      </c>
      <c r="KD70" s="19">
        <f t="shared" ca="1" si="776"/>
        <v>0</v>
      </c>
      <c r="KE70" s="19">
        <f t="shared" ca="1" si="776"/>
        <v>0</v>
      </c>
      <c r="KF70" s="5">
        <f t="shared" si="732"/>
        <v>0</v>
      </c>
      <c r="KG70" s="5">
        <f t="shared" si="732"/>
        <v>6.25E-2</v>
      </c>
      <c r="KH70" s="5">
        <f t="shared" si="732"/>
        <v>6.25E-2</v>
      </c>
      <c r="KI70" s="5">
        <f t="shared" si="732"/>
        <v>6.25E-2</v>
      </c>
      <c r="KJ70" s="19">
        <f t="shared" ca="1" si="776"/>
        <v>0</v>
      </c>
      <c r="KK70" s="19">
        <f t="shared" ca="1" si="776"/>
        <v>0</v>
      </c>
      <c r="KL70" s="19">
        <f t="shared" ca="1" si="776"/>
        <v>0</v>
      </c>
      <c r="KM70" s="19">
        <f t="shared" ca="1" si="776"/>
        <v>0</v>
      </c>
      <c r="KN70" s="19">
        <f t="shared" ca="1" si="776"/>
        <v>1</v>
      </c>
      <c r="KO70" s="19">
        <f t="shared" ca="1" si="776"/>
        <v>0</v>
      </c>
      <c r="KP70" s="19">
        <f t="shared" ca="1" si="776"/>
        <v>1</v>
      </c>
      <c r="KQ70" s="9"/>
      <c r="KR70" s="5" t="b">
        <f t="shared" ca="1" si="733"/>
        <v>1</v>
      </c>
      <c r="KS70" s="5" t="b">
        <f t="shared" si="734"/>
        <v>0</v>
      </c>
      <c r="KT70" s="5" t="b">
        <f t="shared" si="734"/>
        <v>0</v>
      </c>
      <c r="KU70" s="5" t="b">
        <f t="shared" si="734"/>
        <v>1</v>
      </c>
      <c r="KV70" s="136">
        <f t="shared" si="735"/>
        <v>2</v>
      </c>
      <c r="KW70" s="136">
        <f t="shared" si="735"/>
        <v>2</v>
      </c>
      <c r="KX70" s="5" t="b">
        <f t="shared" si="736"/>
        <v>0</v>
      </c>
      <c r="KY70" s="5" t="b">
        <f t="shared" si="736"/>
        <v>1</v>
      </c>
      <c r="KZ70" s="5" t="b">
        <f t="shared" si="736"/>
        <v>1</v>
      </c>
      <c r="LA70" s="5" t="b">
        <f t="shared" si="736"/>
        <v>0</v>
      </c>
      <c r="LB70" s="5">
        <f t="shared" si="737"/>
        <v>1</v>
      </c>
      <c r="LC70" s="5">
        <f t="shared" si="737"/>
        <v>0</v>
      </c>
      <c r="LD70" s="5" t="b">
        <f t="shared" si="738"/>
        <v>0</v>
      </c>
      <c r="LE70" s="5" t="str" cm="1">
        <f t="array" aca="1" ref="LE70" ca="1">IF(OR(LF70:LM70&lt;&gt;"-"),TRUE,"-")</f>
        <v>-</v>
      </c>
      <c r="LF70" s="19" t="str">
        <f t="shared" ca="1" si="739"/>
        <v>-</v>
      </c>
      <c r="LG70" s="19" t="str">
        <f t="shared" ca="1" si="739"/>
        <v>-</v>
      </c>
      <c r="LH70" s="19" t="str">
        <f t="shared" ca="1" si="739"/>
        <v>-</v>
      </c>
      <c r="LI70" s="19" t="str">
        <f t="shared" ca="1" si="739"/>
        <v>-</v>
      </c>
      <c r="LJ70" s="19" t="str">
        <f t="shared" ca="1" si="739"/>
        <v>-</v>
      </c>
      <c r="LK70" s="19" t="str">
        <f t="shared" ca="1" si="739"/>
        <v>-</v>
      </c>
      <c r="LL70" s="19" t="str">
        <f t="shared" ca="1" si="739"/>
        <v>-</v>
      </c>
      <c r="LM70" s="19" t="str">
        <f t="shared" ca="1" si="739"/>
        <v>-</v>
      </c>
      <c r="LN70" s="466" t="str">
        <f t="shared" ca="1" si="739"/>
        <v>-</v>
      </c>
      <c r="LO70" s="5" t="b">
        <f t="array" aca="1" ref="LO70" ca="1">IF(OR(LP70:LV70&lt;&gt;"-"),TRUE,"-")</f>
        <v>1</v>
      </c>
      <c r="LP70" s="19">
        <f t="shared" ca="1" si="740"/>
        <v>0</v>
      </c>
      <c r="LQ70" s="19" t="str">
        <f t="shared" ca="1" si="740"/>
        <v>-</v>
      </c>
      <c r="LR70" s="19">
        <f t="shared" ca="1" si="740"/>
        <v>999999</v>
      </c>
      <c r="LS70" s="19">
        <f t="shared" ca="1" si="740"/>
        <v>999999</v>
      </c>
      <c r="LT70" s="19">
        <f t="shared" ca="1" si="740"/>
        <v>999999</v>
      </c>
      <c r="LU70" s="19">
        <f t="shared" ca="1" si="740"/>
        <v>999999</v>
      </c>
      <c r="LV70" s="19">
        <f t="shared" ca="1" si="740"/>
        <v>999999</v>
      </c>
      <c r="LW70" s="19" t="str">
        <f t="shared" ca="1" si="740"/>
        <v>-</v>
      </c>
      <c r="LX70" s="19" t="str">
        <f t="shared" ca="1" si="740"/>
        <v>-</v>
      </c>
      <c r="LY70" s="19" t="str">
        <f t="shared" ca="1" si="740"/>
        <v>-</v>
      </c>
      <c r="LZ70" s="19" t="b">
        <f t="shared" ca="1" si="741"/>
        <v>1</v>
      </c>
      <c r="MA70" s="19">
        <f t="shared" ca="1" si="741"/>
        <v>0</v>
      </c>
      <c r="MB70" s="5" t="str">
        <f t="shared" si="742"/>
        <v>-</v>
      </c>
      <c r="MC70" s="5" t="str">
        <f t="shared" si="742"/>
        <v>-</v>
      </c>
      <c r="MD70" s="5" t="str">
        <f t="shared" si="742"/>
        <v>-</v>
      </c>
      <c r="ME70" s="5" t="str">
        <f t="shared" si="742"/>
        <v>-</v>
      </c>
      <c r="MF70" s="19" t="str">
        <f t="shared" ca="1" si="777"/>
        <v>-</v>
      </c>
      <c r="MG70" s="19" t="str">
        <f t="shared" ca="1" si="777"/>
        <v>-</v>
      </c>
      <c r="MH70" s="19" t="str">
        <f t="shared" ca="1" si="777"/>
        <v>-</v>
      </c>
      <c r="MI70" s="19" t="str">
        <f t="shared" ca="1" si="777"/>
        <v>-</v>
      </c>
      <c r="MJ70" s="19">
        <f t="shared" ca="1" si="777"/>
        <v>0.5</v>
      </c>
      <c r="MK70" s="19">
        <f t="shared" ca="1" si="777"/>
        <v>0.5</v>
      </c>
      <c r="ML70" s="19" t="str">
        <f t="shared" ca="1" si="777"/>
        <v>-</v>
      </c>
      <c r="MM70" s="5">
        <f t="shared" si="744"/>
        <v>0</v>
      </c>
      <c r="MN70" s="5">
        <f t="shared" si="744"/>
        <v>500</v>
      </c>
      <c r="MO70" s="5">
        <f t="shared" si="744"/>
        <v>500</v>
      </c>
      <c r="MP70" s="5">
        <f t="shared" si="744"/>
        <v>575</v>
      </c>
      <c r="MQ70" s="5">
        <f t="shared" si="744"/>
        <v>240</v>
      </c>
      <c r="MR70" s="5">
        <f t="shared" si="744"/>
        <v>364</v>
      </c>
      <c r="MS70" s="5">
        <f t="shared" si="745"/>
        <v>0.5</v>
      </c>
      <c r="MT70" s="9"/>
      <c r="MU70" s="19">
        <f t="shared" ca="1" si="777"/>
        <v>70</v>
      </c>
      <c r="MV70" s="19">
        <f t="shared" ca="1" si="777"/>
        <v>50</v>
      </c>
      <c r="MW70" s="19">
        <f t="shared" ca="1" si="777"/>
        <v>75</v>
      </c>
      <c r="MX70" s="19">
        <f t="shared" ca="1" si="777"/>
        <v>50</v>
      </c>
      <c r="MY70" s="5">
        <f t="shared" si="746"/>
        <v>1</v>
      </c>
      <c r="MZ70" s="5">
        <f t="shared" si="747"/>
        <v>1</v>
      </c>
      <c r="NA70" s="5">
        <f t="shared" si="748"/>
        <v>1</v>
      </c>
      <c r="NB70" s="9"/>
      <c r="NC70" s="19" t="b">
        <f t="shared" ca="1" si="749"/>
        <v>0</v>
      </c>
      <c r="ND70" s="19" t="b">
        <f t="shared" ca="1" si="749"/>
        <v>0</v>
      </c>
      <c r="NE70" s="19">
        <f t="shared" ca="1" si="749"/>
        <v>2</v>
      </c>
      <c r="NF70" s="19">
        <f t="shared" ca="1" si="749"/>
        <v>1</v>
      </c>
      <c r="NG70" s="19">
        <f t="shared" ca="1" si="749"/>
        <v>2</v>
      </c>
      <c r="NH70" s="19">
        <f t="shared" ca="1" si="749"/>
        <v>0</v>
      </c>
      <c r="NI70" s="19" t="str">
        <f t="shared" ca="1" si="749"/>
        <v>-</v>
      </c>
      <c r="NJ70" s="466" t="b">
        <v>1</v>
      </c>
      <c r="NK70" s="466">
        <f>NK69*1.25</f>
        <v>14.75</v>
      </c>
      <c r="NL70" s="466" t="b">
        <v>1</v>
      </c>
      <c r="NM70" s="466">
        <f t="shared" si="784"/>
        <v>440</v>
      </c>
      <c r="NN70" s="19" t="str">
        <f t="shared" ca="1" si="749"/>
        <v>-</v>
      </c>
      <c r="NO70" s="19">
        <f t="shared" ca="1" si="777"/>
        <v>1</v>
      </c>
      <c r="NP70" s="19">
        <f t="shared" ca="1" si="777"/>
        <v>1</v>
      </c>
      <c r="NQ70" s="19">
        <f t="shared" ca="1" si="777"/>
        <v>1</v>
      </c>
      <c r="NR70" s="19">
        <f t="shared" ca="1" si="777"/>
        <v>1</v>
      </c>
      <c r="NS70" s="19">
        <f t="shared" ca="1" si="777"/>
        <v>1</v>
      </c>
      <c r="NT70" s="19">
        <f t="shared" ca="1" si="777"/>
        <v>1</v>
      </c>
      <c r="NU70" s="19">
        <f t="shared" ca="1" si="777"/>
        <v>1</v>
      </c>
      <c r="NV70" s="19">
        <f t="shared" ca="1" si="777"/>
        <v>1</v>
      </c>
      <c r="NW70" s="19">
        <f t="shared" ca="1" si="777"/>
        <v>1</v>
      </c>
      <c r="NX70" s="9"/>
      <c r="NY70" s="539" t="str">
        <f t="shared" si="778"/>
        <v>-</v>
      </c>
      <c r="NZ70" s="539" t="str">
        <f t="shared" si="778"/>
        <v>-</v>
      </c>
      <c r="OA70" s="539" t="str">
        <f t="shared" si="778"/>
        <v>-</v>
      </c>
      <c r="OB70" s="539" t="str">
        <f t="shared" si="778"/>
        <v>-</v>
      </c>
      <c r="OC70" s="539" t="str">
        <f t="shared" si="778"/>
        <v>-</v>
      </c>
      <c r="OD70" s="539" t="str">
        <f t="shared" si="778"/>
        <v>-</v>
      </c>
      <c r="OE70" s="539" t="str">
        <f t="shared" ca="1" si="778"/>
        <v>-</v>
      </c>
      <c r="OF70" s="539" t="str">
        <f t="shared" ca="1" si="778"/>
        <v>-</v>
      </c>
      <c r="OG70" s="539" t="str">
        <f t="shared" ca="1" si="778"/>
        <v>-</v>
      </c>
      <c r="OH70" s="539" t="str">
        <f t="shared" ca="1" si="778"/>
        <v>-</v>
      </c>
      <c r="OI70" s="539" t="str">
        <f t="shared" ca="1" si="778"/>
        <v>-</v>
      </c>
      <c r="OJ70" s="539" t="str">
        <f t="shared" ca="1" si="778"/>
        <v>-</v>
      </c>
      <c r="OK70" s="539" t="str">
        <f t="shared" ca="1" si="778"/>
        <v>-</v>
      </c>
      <c r="OL70" s="539" t="str">
        <f t="shared" ca="1" si="778"/>
        <v>-</v>
      </c>
      <c r="OM70" s="539" t="str">
        <f t="shared" ca="1" si="778"/>
        <v>-</v>
      </c>
      <c r="ON70" s="539" t="str">
        <f t="shared" ca="1" si="778"/>
        <v>-</v>
      </c>
      <c r="OO70" s="539" t="str">
        <f t="shared" ca="1" si="778"/>
        <v>-</v>
      </c>
      <c r="OP70" s="539" t="str">
        <f t="shared" ca="1" si="778"/>
        <v>-</v>
      </c>
      <c r="OQ70" s="539" t="str">
        <f t="shared" ca="1" si="778"/>
        <v>-</v>
      </c>
      <c r="OR70" s="539" t="str">
        <f t="shared" ca="1" si="778"/>
        <v>-</v>
      </c>
      <c r="OS70" s="539" t="str">
        <f t="shared" ca="1" si="778"/>
        <v>-</v>
      </c>
      <c r="OT70" s="539" t="str">
        <f t="shared" ca="1" si="778"/>
        <v>-</v>
      </c>
      <c r="OU70" s="539" t="str">
        <f t="shared" ca="1" si="778"/>
        <v>-</v>
      </c>
      <c r="OV70" s="539" t="str">
        <f t="shared" ca="1" si="778"/>
        <v>-</v>
      </c>
      <c r="OW70" s="539" t="str">
        <f t="shared" ca="1" si="778"/>
        <v>-</v>
      </c>
      <c r="OX70" s="539" t="str">
        <f t="shared" ca="1" si="778"/>
        <v>-</v>
      </c>
      <c r="OY70" s="539" t="str">
        <f t="shared" ca="1" si="778"/>
        <v>-</v>
      </c>
      <c r="OZ70" s="539" t="str">
        <f t="shared" ca="1" si="778"/>
        <v>-</v>
      </c>
      <c r="PA70" s="539" t="str">
        <f t="shared" ca="1" si="778"/>
        <v>-</v>
      </c>
      <c r="PB70" s="539" t="str">
        <f t="shared" ca="1" si="778"/>
        <v>-</v>
      </c>
      <c r="PC70" s="539" t="str">
        <f t="shared" ca="1" si="778"/>
        <v>-</v>
      </c>
      <c r="PD70" s="539" t="str">
        <f t="shared" ca="1" si="778"/>
        <v>-</v>
      </c>
      <c r="PE70" s="539" t="str">
        <f t="shared" ca="1" si="778"/>
        <v>-</v>
      </c>
      <c r="PF70" s="539" t="str">
        <f t="shared" ca="1" si="778"/>
        <v>-</v>
      </c>
      <c r="PG70" s="539" t="str">
        <f t="shared" ca="1" si="778"/>
        <v>-</v>
      </c>
      <c r="PH70" s="539" t="str">
        <f t="shared" ca="1" si="778"/>
        <v>-</v>
      </c>
      <c r="PI70" s="549" t="str">
        <f t="shared" si="779"/>
        <v>-</v>
      </c>
      <c r="PJ70" s="549" t="str">
        <f t="shared" si="779"/>
        <v>-</v>
      </c>
      <c r="PK70" s="549" t="str">
        <f t="shared" si="779"/>
        <v>-</v>
      </c>
      <c r="PL70" s="549" t="str">
        <f t="shared" si="779"/>
        <v>-</v>
      </c>
      <c r="PM70" s="549" t="str">
        <f t="shared" si="779"/>
        <v>-</v>
      </c>
      <c r="PN70" s="549" t="str">
        <f t="shared" si="779"/>
        <v>-</v>
      </c>
      <c r="PO70" s="549" t="str">
        <f t="shared" si="779"/>
        <v>-</v>
      </c>
      <c r="PP70" s="549" t="str">
        <f t="shared" si="779"/>
        <v>-</v>
      </c>
      <c r="PQ70" s="549" t="str">
        <f t="shared" si="779"/>
        <v>-</v>
      </c>
      <c r="PR70" s="549" t="str">
        <f t="shared" si="779"/>
        <v>-</v>
      </c>
      <c r="PS70" s="549" t="str">
        <f t="shared" si="779"/>
        <v>-</v>
      </c>
      <c r="PT70" s="549" t="str">
        <f t="shared" si="779"/>
        <v>-</v>
      </c>
      <c r="PU70" s="549" t="str">
        <f t="shared" si="779"/>
        <v>-</v>
      </c>
      <c r="PV70" s="549" t="str">
        <f t="shared" si="779"/>
        <v>-</v>
      </c>
      <c r="PW70" s="549" t="str">
        <f t="shared" si="779"/>
        <v>-</v>
      </c>
      <c r="PX70" s="549" t="str">
        <f t="shared" si="779"/>
        <v>-</v>
      </c>
      <c r="PY70" s="549" t="str">
        <f t="shared" si="779"/>
        <v>-</v>
      </c>
      <c r="PZ70" s="549" t="str">
        <f t="shared" si="779"/>
        <v>-</v>
      </c>
      <c r="QA70" s="549" t="str">
        <f t="shared" si="779"/>
        <v>-</v>
      </c>
      <c r="QB70" s="549" t="str">
        <f t="shared" si="779"/>
        <v>-</v>
      </c>
      <c r="QC70" s="549" t="str">
        <f t="shared" si="779"/>
        <v>-</v>
      </c>
      <c r="QD70" s="549" t="str">
        <f t="shared" si="779"/>
        <v>-</v>
      </c>
      <c r="QE70" s="549" t="str">
        <f t="shared" si="779"/>
        <v>-</v>
      </c>
      <c r="QF70" s="549" t="str">
        <f t="shared" si="779"/>
        <v>-</v>
      </c>
      <c r="QG70" s="549" t="str">
        <f t="shared" si="779"/>
        <v>-</v>
      </c>
      <c r="QH70" s="549" t="str">
        <f t="shared" si="779"/>
        <v>-</v>
      </c>
      <c r="QI70" s="539" t="str">
        <f t="shared" si="780"/>
        <v>-</v>
      </c>
      <c r="QJ70" s="539" t="str">
        <f t="shared" si="780"/>
        <v>-</v>
      </c>
      <c r="QK70" s="539" t="str">
        <f t="shared" si="780"/>
        <v>-</v>
      </c>
      <c r="QL70" s="539" t="str">
        <f t="shared" si="780"/>
        <v>-</v>
      </c>
      <c r="QM70" s="539" t="str">
        <f t="shared" si="780"/>
        <v>-</v>
      </c>
      <c r="QN70" s="539" t="str">
        <f t="shared" si="780"/>
        <v>-</v>
      </c>
      <c r="QO70" s="539" t="str">
        <f t="shared" ca="1" si="780"/>
        <v>-</v>
      </c>
      <c r="QP70" s="539" t="str">
        <f t="shared" ca="1" si="780"/>
        <v>-</v>
      </c>
      <c r="QQ70" s="539" t="str">
        <f t="shared" ca="1" si="780"/>
        <v>-</v>
      </c>
      <c r="QR70" s="539" t="str">
        <f t="shared" ca="1" si="780"/>
        <v>-</v>
      </c>
      <c r="QS70" s="539" t="str">
        <f t="shared" ca="1" si="780"/>
        <v>-</v>
      </c>
      <c r="QT70" s="539" t="str">
        <f t="shared" ca="1" si="780"/>
        <v>-</v>
      </c>
      <c r="QU70" s="539" t="str">
        <f t="shared" ca="1" si="780"/>
        <v>-</v>
      </c>
      <c r="QV70" s="539" t="str">
        <f t="shared" ca="1" si="780"/>
        <v>-</v>
      </c>
      <c r="QW70" s="539" t="str">
        <f t="shared" ca="1" si="780"/>
        <v>-</v>
      </c>
      <c r="QX70" s="539" t="str">
        <f t="shared" ca="1" si="780"/>
        <v>-</v>
      </c>
      <c r="QY70" s="539" t="str">
        <f t="shared" ca="1" si="780"/>
        <v>-</v>
      </c>
      <c r="QZ70" s="539" t="str">
        <f t="shared" ca="1" si="780"/>
        <v>-</v>
      </c>
      <c r="RA70" s="539" t="str">
        <f t="shared" ca="1" si="780"/>
        <v>-</v>
      </c>
      <c r="RB70" s="539" t="str">
        <f t="shared" ca="1" si="780"/>
        <v>-</v>
      </c>
      <c r="RC70" s="539" t="str">
        <f t="shared" ca="1" si="780"/>
        <v>-</v>
      </c>
      <c r="RD70" s="539" t="str">
        <f t="shared" ca="1" si="780"/>
        <v>-</v>
      </c>
      <c r="RE70" s="539" t="str">
        <f t="shared" ca="1" si="780"/>
        <v>-</v>
      </c>
      <c r="RF70" s="539" t="str">
        <f t="shared" ca="1" si="780"/>
        <v>-</v>
      </c>
      <c r="RG70" s="539" t="str">
        <f t="shared" ca="1" si="780"/>
        <v>-</v>
      </c>
      <c r="RH70" s="539" t="str">
        <f t="shared" ca="1" si="780"/>
        <v>-</v>
      </c>
      <c r="RI70" s="539" t="str">
        <f t="shared" ca="1" si="780"/>
        <v>-</v>
      </c>
      <c r="RJ70" s="539" t="str">
        <f t="shared" ca="1" si="780"/>
        <v>-</v>
      </c>
      <c r="RK70" s="539" t="str">
        <f t="shared" ca="1" si="780"/>
        <v>-</v>
      </c>
      <c r="RL70" s="539" t="str">
        <f t="shared" ca="1" si="780"/>
        <v>-</v>
      </c>
      <c r="RM70" s="539" t="str">
        <f t="shared" ca="1" si="780"/>
        <v>-</v>
      </c>
      <c r="RN70" s="539" t="str">
        <f t="shared" ca="1" si="780"/>
        <v>-</v>
      </c>
      <c r="RO70" s="539" t="str">
        <f t="shared" ca="1" si="780"/>
        <v>-</v>
      </c>
      <c r="RP70" s="539" t="str">
        <f t="shared" ca="1" si="780"/>
        <v>-</v>
      </c>
      <c r="RQ70" s="539" t="str">
        <f t="shared" ca="1" si="780"/>
        <v>-</v>
      </c>
      <c r="RR70" s="539" t="str">
        <f t="shared" ca="1" si="780"/>
        <v>-</v>
      </c>
      <c r="RS70" s="549" t="str">
        <f t="shared" si="781"/>
        <v>-</v>
      </c>
      <c r="RT70" s="549" t="str">
        <f t="shared" si="781"/>
        <v>-</v>
      </c>
      <c r="RU70" s="549" t="str">
        <f t="shared" si="781"/>
        <v>-</v>
      </c>
      <c r="RV70" s="549" t="str">
        <f t="shared" si="781"/>
        <v>-</v>
      </c>
      <c r="RW70" s="549" t="str">
        <f t="shared" si="781"/>
        <v>-</v>
      </c>
      <c r="RX70" s="549" t="str">
        <f t="shared" si="781"/>
        <v>-</v>
      </c>
      <c r="RY70" s="549" t="str">
        <f t="shared" si="781"/>
        <v>-</v>
      </c>
      <c r="RZ70" s="549" t="str">
        <f t="shared" si="781"/>
        <v>-</v>
      </c>
      <c r="SA70" s="549" t="str">
        <f t="shared" si="781"/>
        <v>-</v>
      </c>
      <c r="SB70" s="549" t="str">
        <f t="shared" si="781"/>
        <v>-</v>
      </c>
      <c r="SC70" s="549" t="str">
        <f t="shared" si="781"/>
        <v>-</v>
      </c>
      <c r="SD70" s="549" t="str">
        <f t="shared" si="781"/>
        <v>-</v>
      </c>
      <c r="SE70" s="549" t="str">
        <f t="shared" si="781"/>
        <v>-</v>
      </c>
      <c r="SF70" s="549" t="str">
        <f t="shared" si="781"/>
        <v>-</v>
      </c>
      <c r="SG70" s="549" t="str">
        <f t="shared" si="781"/>
        <v>-</v>
      </c>
      <c r="SH70" s="549" t="str">
        <f t="shared" si="781"/>
        <v>-</v>
      </c>
      <c r="SI70" s="549" t="str">
        <f t="shared" si="781"/>
        <v>-</v>
      </c>
      <c r="SJ70" s="549" t="str">
        <f t="shared" si="781"/>
        <v>-</v>
      </c>
      <c r="SK70" s="549" t="str">
        <f t="shared" si="781"/>
        <v>-</v>
      </c>
      <c r="SL70" s="549" t="str">
        <f t="shared" si="781"/>
        <v>-</v>
      </c>
      <c r="SM70" s="549" t="str">
        <f t="shared" si="781"/>
        <v>-</v>
      </c>
      <c r="SN70" s="549" t="str">
        <f t="shared" si="781"/>
        <v>-</v>
      </c>
      <c r="SO70" s="549" t="str">
        <f t="shared" si="781"/>
        <v>-</v>
      </c>
      <c r="SP70" s="549" t="str">
        <f t="shared" si="781"/>
        <v>-</v>
      </c>
      <c r="SQ70" s="549" t="str">
        <f t="shared" si="781"/>
        <v>-</v>
      </c>
      <c r="SR70" s="549" t="str">
        <f t="shared" si="781"/>
        <v>-</v>
      </c>
      <c r="SS70" s="539" t="b">
        <f t="shared" si="782"/>
        <v>1</v>
      </c>
      <c r="ST70" s="539" t="b">
        <f t="shared" si="782"/>
        <v>1</v>
      </c>
      <c r="SU70" s="539" t="b">
        <f t="shared" si="782"/>
        <v>1</v>
      </c>
      <c r="SV70" s="539" t="b">
        <f t="shared" si="782"/>
        <v>1</v>
      </c>
      <c r="SW70" s="539" t="b">
        <f t="shared" si="782"/>
        <v>1</v>
      </c>
      <c r="SX70" s="539" t="b">
        <f t="shared" si="782"/>
        <v>1</v>
      </c>
      <c r="SY70" s="539" t="str">
        <f t="shared" ca="1" si="782"/>
        <v>-</v>
      </c>
      <c r="SZ70" s="539" t="str">
        <f t="shared" ca="1" si="782"/>
        <v>-</v>
      </c>
      <c r="TA70" s="539" t="str">
        <f t="shared" ca="1" si="782"/>
        <v>-</v>
      </c>
      <c r="TB70" s="539" t="str">
        <f t="shared" ca="1" si="782"/>
        <v>-</v>
      </c>
      <c r="TC70" s="539" t="str">
        <f t="shared" ca="1" si="782"/>
        <v>-</v>
      </c>
      <c r="TD70" s="539" t="str">
        <f t="shared" ca="1" si="782"/>
        <v>-</v>
      </c>
      <c r="TE70" s="539" t="str">
        <f t="shared" ca="1" si="782"/>
        <v>-</v>
      </c>
      <c r="TF70" s="539" t="str">
        <f t="shared" ca="1" si="782"/>
        <v>-</v>
      </c>
      <c r="TG70" s="539" t="str">
        <f t="shared" ca="1" si="782"/>
        <v>-</v>
      </c>
      <c r="TH70" s="539" t="str">
        <f t="shared" ca="1" si="782"/>
        <v>-</v>
      </c>
      <c r="TI70" s="539" t="str">
        <f t="shared" ca="1" si="782"/>
        <v>-</v>
      </c>
      <c r="TJ70" s="539" t="str">
        <f t="shared" ca="1" si="782"/>
        <v>-</v>
      </c>
      <c r="TK70" s="539" t="str">
        <f t="shared" ca="1" si="782"/>
        <v>-</v>
      </c>
      <c r="TL70" s="539" t="str">
        <f t="shared" ca="1" si="782"/>
        <v>-</v>
      </c>
      <c r="TM70" s="539" t="str">
        <f t="shared" ca="1" si="782"/>
        <v>-</v>
      </c>
      <c r="TN70" s="539" t="str">
        <f t="shared" ca="1" si="782"/>
        <v>-</v>
      </c>
      <c r="TO70" s="539" t="str">
        <f t="shared" ca="1" si="782"/>
        <v>-</v>
      </c>
      <c r="TP70" s="539" t="str">
        <f t="shared" ca="1" si="782"/>
        <v>-</v>
      </c>
      <c r="TQ70" s="539" t="str">
        <f t="shared" ca="1" si="782"/>
        <v>-</v>
      </c>
      <c r="TR70" s="539" t="str">
        <f t="shared" ca="1" si="782"/>
        <v>-</v>
      </c>
      <c r="TS70" s="539" t="str">
        <f t="shared" ca="1" si="782"/>
        <v>-</v>
      </c>
      <c r="TT70" s="539" t="str">
        <f t="shared" ca="1" si="782"/>
        <v>-</v>
      </c>
      <c r="TU70" s="539" t="str">
        <f t="shared" ca="1" si="782"/>
        <v>-</v>
      </c>
      <c r="TV70" s="539" t="str">
        <f t="shared" ca="1" si="782"/>
        <v>-</v>
      </c>
      <c r="TW70" s="539" t="str">
        <f t="shared" ca="1" si="782"/>
        <v>-</v>
      </c>
      <c r="TX70" s="539" t="str">
        <f t="shared" ca="1" si="782"/>
        <v>-</v>
      </c>
      <c r="TY70" s="539" t="str">
        <f t="shared" ca="1" si="782"/>
        <v>-</v>
      </c>
      <c r="TZ70" s="539" t="str">
        <f t="shared" ca="1" si="782"/>
        <v>-</v>
      </c>
      <c r="UA70" s="539" t="str">
        <f t="shared" ca="1" si="782"/>
        <v>-</v>
      </c>
      <c r="UB70" s="539" t="str">
        <f t="shared" ca="1" si="782"/>
        <v>-</v>
      </c>
      <c r="UC70" s="549" t="b">
        <f t="shared" si="783"/>
        <v>1</v>
      </c>
      <c r="UD70" s="549" t="b">
        <f t="shared" si="783"/>
        <v>1</v>
      </c>
      <c r="UE70" s="549" t="b">
        <f t="shared" si="783"/>
        <v>1</v>
      </c>
      <c r="UF70" s="549" t="b">
        <f t="shared" si="783"/>
        <v>1</v>
      </c>
      <c r="UG70" s="549" t="b">
        <f t="shared" si="783"/>
        <v>1</v>
      </c>
      <c r="UH70" s="549" t="b">
        <f t="shared" si="783"/>
        <v>1</v>
      </c>
      <c r="UI70" s="549" t="b">
        <f t="shared" si="783"/>
        <v>1</v>
      </c>
      <c r="UJ70" s="549" t="b">
        <f t="shared" si="783"/>
        <v>1</v>
      </c>
      <c r="UK70" s="549" t="b">
        <f t="shared" si="783"/>
        <v>1</v>
      </c>
      <c r="UL70" s="549" t="b">
        <f t="shared" si="783"/>
        <v>1</v>
      </c>
      <c r="UM70" s="549" t="b">
        <f t="shared" si="783"/>
        <v>1</v>
      </c>
      <c r="UN70" s="549" t="b">
        <f t="shared" si="783"/>
        <v>1</v>
      </c>
      <c r="UO70" s="549" t="b">
        <f t="shared" si="783"/>
        <v>1</v>
      </c>
      <c r="UP70" s="549" t="b">
        <f t="shared" si="783"/>
        <v>1</v>
      </c>
      <c r="UQ70" s="549" t="b">
        <f t="shared" si="783"/>
        <v>1</v>
      </c>
      <c r="UR70" s="549" t="b">
        <f t="shared" si="783"/>
        <v>1</v>
      </c>
      <c r="US70" s="549" t="b">
        <f t="shared" si="783"/>
        <v>1</v>
      </c>
      <c r="UT70" s="549" t="b">
        <f t="shared" si="783"/>
        <v>1</v>
      </c>
      <c r="UU70" s="549" t="b">
        <f t="shared" si="783"/>
        <v>1</v>
      </c>
      <c r="UV70" s="549" t="b">
        <f t="shared" si="783"/>
        <v>1</v>
      </c>
      <c r="UW70" s="549" t="b">
        <f t="shared" si="783"/>
        <v>1</v>
      </c>
      <c r="UX70" s="549" t="b">
        <f t="shared" si="783"/>
        <v>1</v>
      </c>
      <c r="UY70" s="549" t="b">
        <f t="shared" si="783"/>
        <v>1</v>
      </c>
      <c r="UZ70" s="549" t="b">
        <f t="shared" si="783"/>
        <v>1</v>
      </c>
      <c r="VA70" s="549" t="b">
        <f t="shared" si="783"/>
        <v>1</v>
      </c>
      <c r="VB70" s="549" t="b">
        <f t="shared" si="783"/>
        <v>1</v>
      </c>
      <c r="VC70" s="19">
        <f t="shared" ca="1" si="756"/>
        <v>0</v>
      </c>
      <c r="VD70" s="23">
        <v>0</v>
      </c>
    </row>
    <row r="71" spans="1:576" outlineLevel="1">
      <c r="A71" s="21">
        <f t="shared" si="93"/>
        <v>66</v>
      </c>
      <c r="B71" s="21">
        <f t="shared" si="759"/>
        <v>18</v>
      </c>
      <c r="C71">
        <v>108</v>
      </c>
      <c r="D71" s="19" t="str">
        <f t="shared" ca="1" si="668"/>
        <v>SNSW</v>
      </c>
      <c r="E71" t="b">
        <v>1</v>
      </c>
      <c r="F71" t="b">
        <v>0</v>
      </c>
      <c r="G71" t="b">
        <f t="shared" ref="G71:G76" si="786">E71</f>
        <v>1</v>
      </c>
      <c r="H71" s="215">
        <f t="shared" ca="1" si="771"/>
        <v>8</v>
      </c>
      <c r="I71" s="26">
        <v>2</v>
      </c>
      <c r="J71" s="26">
        <v>1</v>
      </c>
      <c r="K71" s="26" t="str">
        <f>""</f>
        <v/>
      </c>
      <c r="L71" s="26">
        <v>0</v>
      </c>
      <c r="M71" s="26">
        <f t="shared" si="670"/>
        <v>2</v>
      </c>
      <c r="N71" s="26">
        <v>2</v>
      </c>
      <c r="O71" s="26">
        <v>3</v>
      </c>
      <c r="P71" s="26">
        <v>2</v>
      </c>
      <c r="Q71" s="26">
        <v>0</v>
      </c>
      <c r="R71" s="26">
        <v>0</v>
      </c>
      <c r="S71" s="26">
        <v>0</v>
      </c>
      <c r="T71" s="26">
        <v>0</v>
      </c>
      <c r="U71" s="26">
        <v>1</v>
      </c>
      <c r="V71" s="116">
        <v>1</v>
      </c>
      <c r="W71" s="116">
        <v>1</v>
      </c>
      <c r="X71" s="116">
        <v>1</v>
      </c>
      <c r="Y71" s="211"/>
      <c r="Z71" s="211"/>
      <c r="AA71" s="211"/>
      <c r="AB71" s="211"/>
      <c r="AC71" s="26">
        <v>1</v>
      </c>
      <c r="AD71" s="211"/>
      <c r="AE71" s="211"/>
      <c r="AF71" s="211"/>
      <c r="AG71" s="211"/>
      <c r="AH71" s="211"/>
      <c r="AI71" s="211"/>
      <c r="AJ71" s="211"/>
      <c r="AK71" s="211"/>
      <c r="AL71" s="136">
        <f t="shared" si="671"/>
        <v>2</v>
      </c>
      <c r="AM71" s="136">
        <f>INDEX(CHOOSE($O71,DataAutumn!i.AdultDrys,DataWinter!i.AdultDrys,DataSpring!i.AdultDrys),1,$N71)</f>
        <v>3</v>
      </c>
      <c r="AN71" s="5">
        <f t="shared" si="672"/>
        <v>2</v>
      </c>
      <c r="AO71" s="5">
        <f t="shared" si="672"/>
        <v>0</v>
      </c>
      <c r="AP71" s="5">
        <f t="shared" si="673"/>
        <v>1</v>
      </c>
      <c r="AQ71" s="211"/>
      <c r="AR71" s="211"/>
      <c r="AS71" s="356" t="str">
        <f t="shared" ca="1" si="674"/>
        <v>optimum_carry 00008 SNSW MWM    EWEDSE18.4375 pasture440 Day204 Scan2-0000 RR000p GP100p WP100p MP100p T_TRUE (F33N11)</v>
      </c>
      <c r="AT71" s="9" t="str">
        <f ca="1">IF(COUNTIF(AS$5:AS71,AS71)=1,"-","Dup")</f>
        <v>-</v>
      </c>
      <c r="AU71" s="9"/>
      <c r="AV71" s="19" t="str">
        <f t="shared" ca="1" si="675"/>
        <v>-</v>
      </c>
      <c r="AW71" s="19" t="str">
        <f t="shared" ca="1" si="675"/>
        <v>-</v>
      </c>
      <c r="AX71" s="19" t="str">
        <f t="shared" ca="1" si="675"/>
        <v>-</v>
      </c>
      <c r="AY71" s="19" t="str">
        <f t="shared" ca="1" si="675"/>
        <v>-</v>
      </c>
      <c r="AZ71" s="19" t="str">
        <f t="shared" ca="1" si="675"/>
        <v>-</v>
      </c>
      <c r="BA71" s="19" t="str">
        <f t="shared" ca="1" si="675"/>
        <v>-</v>
      </c>
      <c r="BB71" s="19" t="str">
        <f t="shared" ca="1" si="675"/>
        <v>-</v>
      </c>
      <c r="BC71" s="19" t="str">
        <f t="shared" ca="1" si="675"/>
        <v>-</v>
      </c>
      <c r="BD71" s="9"/>
      <c r="BE71" s="5" t="b">
        <f t="shared" si="676"/>
        <v>0</v>
      </c>
      <c r="BF71" s="5" t="str">
        <f t="shared" si="676"/>
        <v>-</v>
      </c>
      <c r="BG71" s="5" t="b">
        <f t="shared" si="676"/>
        <v>0</v>
      </c>
      <c r="BH71" s="5" t="b">
        <f t="shared" si="676"/>
        <v>1</v>
      </c>
      <c r="BI71" s="5" t="b">
        <f t="shared" si="676"/>
        <v>1</v>
      </c>
      <c r="BJ71" s="136">
        <f t="shared" si="676"/>
        <v>0</v>
      </c>
      <c r="BK71" s="19" t="b">
        <f t="shared" ca="1" si="677"/>
        <v>0</v>
      </c>
      <c r="BL71" s="9"/>
      <c r="BM71" s="5" t="str">
        <f t="shared" ca="1" si="678"/>
        <v>-</v>
      </c>
      <c r="BN71" s="19" t="str">
        <f t="shared" ca="1" si="679"/>
        <v>-</v>
      </c>
      <c r="BO71" s="19" t="str">
        <f t="shared" ca="1" si="679"/>
        <v>-</v>
      </c>
      <c r="BP71" s="19" t="str">
        <f t="shared" ca="1" si="679"/>
        <v>-</v>
      </c>
      <c r="BQ71" s="5" t="str">
        <f t="shared" ca="1" si="680"/>
        <v>-</v>
      </c>
      <c r="BR71" s="19" t="str">
        <f t="shared" ca="1" si="681"/>
        <v>-</v>
      </c>
      <c r="BS71" s="5" t="str">
        <f t="shared" ca="1" si="682"/>
        <v>-</v>
      </c>
      <c r="BT71" s="19" t="str">
        <f t="shared" ca="1" si="683"/>
        <v>-</v>
      </c>
      <c r="BU71" s="19" t="str">
        <f t="shared" ca="1" si="683"/>
        <v>-</v>
      </c>
      <c r="BV71" s="19" t="str">
        <f t="shared" ca="1" si="683"/>
        <v>-</v>
      </c>
      <c r="BW71" s="5" t="str">
        <f t="shared" ca="1" si="684"/>
        <v>-</v>
      </c>
      <c r="BX71" s="9"/>
      <c r="BY71" s="5" t="b">
        <f t="shared" si="685"/>
        <v>0</v>
      </c>
      <c r="BZ71" s="5" t="str">
        <f t="shared" ca="1" si="686"/>
        <v>-</v>
      </c>
      <c r="CA71" s="5" t="str">
        <f t="shared" ca="1" si="687"/>
        <v>-</v>
      </c>
      <c r="CB71" s="5" t="str">
        <f t="shared" ca="1" si="687"/>
        <v>-</v>
      </c>
      <c r="CC71" s="5" t="str">
        <f t="shared" ca="1" si="687"/>
        <v>-</v>
      </c>
      <c r="CD71" s="5" t="str">
        <f t="shared" ca="1" si="687"/>
        <v>-</v>
      </c>
      <c r="CE71" s="5" t="str">
        <f t="shared" ca="1" si="687"/>
        <v>-</v>
      </c>
      <c r="CF71" s="5" t="str">
        <f t="shared" ca="1" si="687"/>
        <v>-</v>
      </c>
      <c r="CG71" s="5" t="str">
        <f t="shared" ca="1" si="687"/>
        <v>-</v>
      </c>
      <c r="CH71" s="5" t="str">
        <f t="shared" ca="1" si="687"/>
        <v>-</v>
      </c>
      <c r="CI71" s="9"/>
      <c r="CJ71" s="12" t="b">
        <v>1</v>
      </c>
      <c r="CK71" s="12" t="b">
        <v>1</v>
      </c>
      <c r="CL71" s="12" t="b">
        <v>1</v>
      </c>
      <c r="CM71" s="12">
        <v>22312000005</v>
      </c>
      <c r="CN71" s="12" t="b">
        <v>0</v>
      </c>
      <c r="CO71" s="19" t="str">
        <f t="shared" ca="1" si="688"/>
        <v>-</v>
      </c>
      <c r="CP71" s="19" t="str">
        <f t="shared" ca="1" si="688"/>
        <v>-</v>
      </c>
      <c r="CQ71" s="19" t="str">
        <f t="shared" ca="1" si="688"/>
        <v>-</v>
      </c>
      <c r="CR71" s="433">
        <f t="shared" si="689"/>
        <v>652</v>
      </c>
      <c r="CS71" s="433">
        <f t="shared" si="689"/>
        <v>686</v>
      </c>
      <c r="CT71" s="433">
        <f t="shared" si="689"/>
        <v>721</v>
      </c>
      <c r="CU71" s="144">
        <f t="shared" si="690"/>
        <v>378</v>
      </c>
      <c r="CV71" s="144">
        <f t="shared" si="690"/>
        <v>413</v>
      </c>
      <c r="CW71" s="144">
        <f t="shared" si="690"/>
        <v>448</v>
      </c>
      <c r="CX71" s="19" t="str">
        <f t="shared" ca="1" si="773"/>
        <v>-</v>
      </c>
      <c r="CY71" s="19" t="str">
        <f t="shared" ca="1" si="773"/>
        <v>-</v>
      </c>
      <c r="CZ71" s="19" t="str">
        <f t="shared" ca="1" si="773"/>
        <v>-</v>
      </c>
      <c r="DA71" s="19" t="str">
        <f t="shared" ca="1" si="773"/>
        <v>-</v>
      </c>
      <c r="DB71" s="19" t="str">
        <f t="shared" ca="1" si="773"/>
        <v>-</v>
      </c>
      <c r="DC71" s="19" t="str">
        <f t="shared" ca="1" si="773"/>
        <v>-</v>
      </c>
      <c r="DD71" s="19">
        <f t="shared" ca="1" si="773"/>
        <v>1</v>
      </c>
      <c r="DE71" s="19">
        <f t="shared" ca="1" si="773"/>
        <v>1</v>
      </c>
      <c r="DF71" s="19">
        <f t="shared" ca="1" si="773"/>
        <v>0</v>
      </c>
      <c r="DG71" s="19" t="str">
        <f t="shared" ca="1" si="773"/>
        <v>-</v>
      </c>
      <c r="DH71" s="19" t="str">
        <f t="shared" ca="1" si="773"/>
        <v>-</v>
      </c>
      <c r="DI71" s="19" t="str">
        <f t="shared" ca="1" si="773"/>
        <v>-</v>
      </c>
      <c r="DJ71" s="19" t="str">
        <f t="shared" ca="1" si="773"/>
        <v>-</v>
      </c>
      <c r="DK71" s="19" t="str">
        <f t="shared" ca="1" si="773"/>
        <v>-</v>
      </c>
      <c r="DL71" s="19">
        <f t="shared" ca="1" si="773"/>
        <v>0</v>
      </c>
      <c r="DM71" s="19" t="str">
        <f t="shared" ca="1" si="773"/>
        <v>-</v>
      </c>
      <c r="DN71" s="19" t="str">
        <f t="shared" ca="1" si="773"/>
        <v>-</v>
      </c>
      <c r="DO71" s="19" t="str">
        <f t="shared" ca="1" si="688"/>
        <v>-</v>
      </c>
      <c r="DP71" s="19">
        <f t="shared" ca="1" si="688"/>
        <v>0</v>
      </c>
      <c r="DQ71" s="19">
        <f t="shared" ca="1" si="688"/>
        <v>0</v>
      </c>
      <c r="DR71" s="9"/>
      <c r="DS71" s="19">
        <f t="shared" ref="DS71:EE81" ca="1" si="787">OFFSET(DS$5,$B71,0)</f>
        <v>0</v>
      </c>
      <c r="DT71" s="19">
        <f t="shared" ca="1" si="787"/>
        <v>0</v>
      </c>
      <c r="DU71" s="19">
        <f t="shared" ca="1" si="787"/>
        <v>0</v>
      </c>
      <c r="DV71" s="19">
        <f t="shared" ca="1" si="787"/>
        <v>0</v>
      </c>
      <c r="DW71" s="19">
        <f t="shared" ca="1" si="787"/>
        <v>0</v>
      </c>
      <c r="DX71" s="19">
        <f t="shared" ca="1" si="787"/>
        <v>0</v>
      </c>
      <c r="DY71" s="19">
        <f t="shared" ca="1" si="787"/>
        <v>0</v>
      </c>
      <c r="DZ71" s="19">
        <f t="shared" ca="1" si="787"/>
        <v>0</v>
      </c>
      <c r="EA71" s="19">
        <f t="shared" ca="1" si="787"/>
        <v>0</v>
      </c>
      <c r="EB71" s="19">
        <f t="shared" ca="1" si="787"/>
        <v>0</v>
      </c>
      <c r="EC71" s="19">
        <f t="shared" ca="1" si="787"/>
        <v>0</v>
      </c>
      <c r="ED71" s="19">
        <f t="shared" ca="1" si="787"/>
        <v>0</v>
      </c>
      <c r="EE71" s="19">
        <f t="shared" ca="1" si="787"/>
        <v>0</v>
      </c>
      <c r="EF71" s="433">
        <f t="shared" si="693"/>
        <v>0</v>
      </c>
      <c r="EG71" s="433">
        <f t="shared" si="693"/>
        <v>0</v>
      </c>
      <c r="EH71" s="116">
        <f t="shared" si="694"/>
        <v>0</v>
      </c>
      <c r="EI71" s="116">
        <f t="shared" ca="1" si="694"/>
        <v>0</v>
      </c>
      <c r="EJ71" s="116">
        <f t="shared" ca="1" si="694"/>
        <v>0</v>
      </c>
      <c r="EK71" s="116">
        <f t="shared" ca="1" si="694"/>
        <v>0</v>
      </c>
      <c r="EL71" s="116">
        <f t="shared" ca="1" si="694"/>
        <v>0</v>
      </c>
      <c r="EM71" s="537">
        <f t="shared" ca="1" si="695"/>
        <v>0</v>
      </c>
      <c r="EN71" s="116">
        <f t="shared" ca="1" si="696"/>
        <v>0</v>
      </c>
      <c r="EO71" s="116">
        <f t="shared" ca="1" si="696"/>
        <v>0</v>
      </c>
      <c r="EP71" s="116">
        <f t="shared" ca="1" si="696"/>
        <v>0</v>
      </c>
      <c r="EQ71" s="116">
        <f t="shared" ca="1" si="696"/>
        <v>0</v>
      </c>
      <c r="ER71" s="116">
        <f t="shared" ca="1" si="696"/>
        <v>0</v>
      </c>
      <c r="ES71" s="537">
        <f t="shared" ca="1" si="697"/>
        <v>0</v>
      </c>
      <c r="ET71" s="116">
        <f t="shared" ca="1" si="698"/>
        <v>0</v>
      </c>
      <c r="EU71" s="116">
        <f t="shared" ca="1" si="698"/>
        <v>0</v>
      </c>
      <c r="EV71" s="116">
        <f t="shared" ca="1" si="698"/>
        <v>0</v>
      </c>
      <c r="EW71" s="116">
        <f t="shared" ca="1" si="698"/>
        <v>0</v>
      </c>
      <c r="EX71" s="116">
        <f t="shared" ca="1" si="698"/>
        <v>0</v>
      </c>
      <c r="EY71" s="537">
        <f t="shared" ca="1" si="699"/>
        <v>0</v>
      </c>
      <c r="EZ71" s="116">
        <f t="shared" ca="1" si="700"/>
        <v>0</v>
      </c>
      <c r="FA71" s="116">
        <f t="shared" ca="1" si="700"/>
        <v>0</v>
      </c>
      <c r="FB71" s="116">
        <f t="shared" ca="1" si="700"/>
        <v>0</v>
      </c>
      <c r="FC71" s="116">
        <f t="shared" ca="1" si="700"/>
        <v>0</v>
      </c>
      <c r="FD71" s="116">
        <f t="shared" ca="1" si="700"/>
        <v>0</v>
      </c>
      <c r="FE71" s="537">
        <f t="shared" ca="1" si="701"/>
        <v>0</v>
      </c>
      <c r="FF71" s="116">
        <f t="shared" ca="1" si="702"/>
        <v>0</v>
      </c>
      <c r="FG71" s="116">
        <f t="shared" ca="1" si="702"/>
        <v>0</v>
      </c>
      <c r="FH71" s="116">
        <f t="shared" ca="1" si="702"/>
        <v>0</v>
      </c>
      <c r="FI71" s="116">
        <f t="shared" ca="1" si="702"/>
        <v>0</v>
      </c>
      <c r="FJ71" s="116">
        <f t="shared" ca="1" si="702"/>
        <v>0</v>
      </c>
      <c r="FK71" s="537">
        <f t="shared" ca="1" si="703"/>
        <v>0</v>
      </c>
      <c r="FL71" s="116">
        <f t="shared" ca="1" si="704"/>
        <v>0</v>
      </c>
      <c r="FM71" s="116">
        <f t="shared" ca="1" si="704"/>
        <v>0</v>
      </c>
      <c r="FN71" s="116">
        <f t="shared" ca="1" si="704"/>
        <v>0</v>
      </c>
      <c r="FO71" s="116">
        <f t="shared" ca="1" si="704"/>
        <v>0</v>
      </c>
      <c r="FP71" s="116">
        <f t="shared" ca="1" si="704"/>
        <v>0</v>
      </c>
      <c r="FQ71" s="537">
        <f t="shared" ca="1" si="705"/>
        <v>0</v>
      </c>
      <c r="FR71" s="117">
        <f t="shared" ca="1" si="706"/>
        <v>0</v>
      </c>
      <c r="FS71" s="117">
        <f t="shared" ca="1" si="706"/>
        <v>0</v>
      </c>
      <c r="FT71" s="117">
        <f t="shared" ca="1" si="706"/>
        <v>0</v>
      </c>
      <c r="FU71" s="117">
        <f t="shared" ca="1" si="706"/>
        <v>0</v>
      </c>
      <c r="FV71" s="556">
        <f t="shared" ca="1" si="774"/>
        <v>0</v>
      </c>
      <c r="FW71" s="556">
        <f t="shared" ca="1" si="774"/>
        <v>0</v>
      </c>
      <c r="FX71" s="556">
        <f t="shared" ca="1" si="774"/>
        <v>0</v>
      </c>
      <c r="FY71" s="556">
        <f t="shared" ca="1" si="774"/>
        <v>0</v>
      </c>
      <c r="FZ71" s="556">
        <f t="shared" ca="1" si="774"/>
        <v>0</v>
      </c>
      <c r="GA71" s="556">
        <f t="shared" ca="1" si="774"/>
        <v>0</v>
      </c>
      <c r="GB71" s="556">
        <f t="shared" ca="1" si="774"/>
        <v>0</v>
      </c>
      <c r="GC71" s="556">
        <f t="shared" ca="1" si="774"/>
        <v>0</v>
      </c>
      <c r="GD71" s="556">
        <f t="shared" ca="1" si="774"/>
        <v>0</v>
      </c>
      <c r="GE71" s="556">
        <f t="shared" ca="1" si="774"/>
        <v>0</v>
      </c>
      <c r="GF71" s="556">
        <f t="shared" ca="1" si="774"/>
        <v>0</v>
      </c>
      <c r="GG71" s="556">
        <f t="shared" ca="1" si="774"/>
        <v>0</v>
      </c>
      <c r="GH71" s="556">
        <f t="shared" ca="1" si="774"/>
        <v>0</v>
      </c>
      <c r="GI71" s="556">
        <f t="shared" ca="1" si="774"/>
        <v>0</v>
      </c>
      <c r="GJ71" s="556">
        <f t="shared" ca="1" si="774"/>
        <v>0</v>
      </c>
      <c r="GK71" s="556">
        <f t="shared" ca="1" si="774"/>
        <v>0</v>
      </c>
      <c r="GL71" s="556">
        <f t="shared" ca="1" si="774"/>
        <v>0</v>
      </c>
      <c r="GM71" s="556">
        <f t="shared" ca="1" si="774"/>
        <v>0</v>
      </c>
      <c r="GN71" s="556">
        <f t="shared" ca="1" si="774"/>
        <v>0</v>
      </c>
      <c r="GO71" s="556">
        <f t="shared" ca="1" si="774"/>
        <v>0</v>
      </c>
      <c r="GP71" s="19">
        <f t="shared" ca="1" si="708"/>
        <v>0</v>
      </c>
      <c r="GQ71" s="116">
        <f t="shared" ca="1" si="709"/>
        <v>0</v>
      </c>
      <c r="GR71" s="116">
        <f t="shared" ca="1" si="709"/>
        <v>0</v>
      </c>
      <c r="GS71" s="116">
        <f t="shared" ca="1" si="709"/>
        <v>0</v>
      </c>
      <c r="GT71" s="116">
        <f t="shared" ca="1" si="709"/>
        <v>0</v>
      </c>
      <c r="GU71" s="116">
        <f t="shared" ca="1" si="709"/>
        <v>0</v>
      </c>
      <c r="GV71" s="537">
        <f t="shared" ca="1" si="710"/>
        <v>0</v>
      </c>
      <c r="GW71" s="116">
        <f t="shared" ca="1" si="711"/>
        <v>0</v>
      </c>
      <c r="GX71" s="116">
        <f t="shared" ca="1" si="711"/>
        <v>0</v>
      </c>
      <c r="GY71" s="116">
        <f t="shared" ca="1" si="711"/>
        <v>0</v>
      </c>
      <c r="GZ71" s="116">
        <f t="shared" ca="1" si="711"/>
        <v>0</v>
      </c>
      <c r="HA71" s="116">
        <f t="shared" ca="1" si="711"/>
        <v>0</v>
      </c>
      <c r="HB71" s="537">
        <f t="shared" ca="1" si="712"/>
        <v>0</v>
      </c>
      <c r="HC71" s="116">
        <f t="shared" ca="1" si="713"/>
        <v>0</v>
      </c>
      <c r="HD71" s="116">
        <f t="shared" ca="1" si="713"/>
        <v>0</v>
      </c>
      <c r="HE71" s="116">
        <f t="shared" ca="1" si="713"/>
        <v>0</v>
      </c>
      <c r="HF71" s="116">
        <f t="shared" ca="1" si="713"/>
        <v>0</v>
      </c>
      <c r="HG71" s="116">
        <f t="shared" ca="1" si="713"/>
        <v>0</v>
      </c>
      <c r="HH71" s="537">
        <f t="shared" ca="1" si="714"/>
        <v>0</v>
      </c>
      <c r="HI71" s="116">
        <f t="shared" ca="1" si="715"/>
        <v>0</v>
      </c>
      <c r="HJ71" s="116">
        <f t="shared" ca="1" si="715"/>
        <v>0</v>
      </c>
      <c r="HK71" s="116">
        <f t="shared" ca="1" si="715"/>
        <v>0</v>
      </c>
      <c r="HL71" s="116">
        <f t="shared" ca="1" si="715"/>
        <v>0</v>
      </c>
      <c r="HM71" s="116">
        <f t="shared" ca="1" si="715"/>
        <v>0</v>
      </c>
      <c r="HN71" s="537">
        <f t="shared" ca="1" si="716"/>
        <v>0</v>
      </c>
      <c r="HO71" s="116">
        <f t="shared" ca="1" si="717"/>
        <v>0</v>
      </c>
      <c r="HP71" s="116">
        <f t="shared" ca="1" si="717"/>
        <v>0</v>
      </c>
      <c r="HQ71" s="116">
        <f t="shared" ca="1" si="717"/>
        <v>0</v>
      </c>
      <c r="HR71" s="116">
        <f t="shared" ca="1" si="717"/>
        <v>0</v>
      </c>
      <c r="HS71" s="116">
        <f t="shared" ca="1" si="717"/>
        <v>0</v>
      </c>
      <c r="HT71" s="537">
        <f t="shared" ca="1" si="718"/>
        <v>0</v>
      </c>
      <c r="HU71" s="116">
        <f t="shared" ca="1" si="719"/>
        <v>0</v>
      </c>
      <c r="HV71" s="116">
        <f t="shared" ca="1" si="719"/>
        <v>0</v>
      </c>
      <c r="HW71" s="116">
        <f t="shared" ca="1" si="719"/>
        <v>0</v>
      </c>
      <c r="HX71" s="116">
        <f t="shared" ca="1" si="719"/>
        <v>0</v>
      </c>
      <c r="HY71" s="116">
        <f t="shared" ca="1" si="719"/>
        <v>0</v>
      </c>
      <c r="HZ71" s="537">
        <f t="shared" ca="1" si="720"/>
        <v>0</v>
      </c>
      <c r="IA71" s="117">
        <f t="shared" ca="1" si="721"/>
        <v>0</v>
      </c>
      <c r="IB71" s="117">
        <f t="shared" ca="1" si="721"/>
        <v>0</v>
      </c>
      <c r="IC71" s="117">
        <f t="shared" ca="1" si="721"/>
        <v>0</v>
      </c>
      <c r="ID71" s="117">
        <f t="shared" ca="1" si="721"/>
        <v>0</v>
      </c>
      <c r="IE71" s="556">
        <f t="shared" ca="1" si="775"/>
        <v>0</v>
      </c>
      <c r="IF71" s="556">
        <f t="shared" ca="1" si="775"/>
        <v>0</v>
      </c>
      <c r="IG71" s="556">
        <f t="shared" ca="1" si="775"/>
        <v>0</v>
      </c>
      <c r="IH71" s="556">
        <f t="shared" ca="1" si="775"/>
        <v>0</v>
      </c>
      <c r="II71" s="556">
        <f t="shared" ca="1" si="775"/>
        <v>0</v>
      </c>
      <c r="IJ71" s="556">
        <f t="shared" ca="1" si="775"/>
        <v>0</v>
      </c>
      <c r="IK71" s="556">
        <f t="shared" ca="1" si="775"/>
        <v>0</v>
      </c>
      <c r="IL71" s="556">
        <f t="shared" ca="1" si="775"/>
        <v>0</v>
      </c>
      <c r="IM71" s="556">
        <f t="shared" ca="1" si="775"/>
        <v>0</v>
      </c>
      <c r="IN71" s="556">
        <f t="shared" ca="1" si="775"/>
        <v>0</v>
      </c>
      <c r="IO71" s="556">
        <f t="shared" ca="1" si="775"/>
        <v>0</v>
      </c>
      <c r="IP71" s="556">
        <f t="shared" ca="1" si="775"/>
        <v>0</v>
      </c>
      <c r="IQ71" s="556">
        <f t="shared" ca="1" si="775"/>
        <v>0</v>
      </c>
      <c r="IR71" s="556">
        <f t="shared" ca="1" si="775"/>
        <v>0</v>
      </c>
      <c r="IS71" s="556">
        <f t="shared" ca="1" si="775"/>
        <v>0</v>
      </c>
      <c r="IT71" s="556">
        <f t="shared" ca="1" si="775"/>
        <v>0</v>
      </c>
      <c r="IU71" s="556">
        <f t="shared" ca="1" si="775"/>
        <v>0</v>
      </c>
      <c r="IV71" s="556">
        <f t="shared" ca="1" si="775"/>
        <v>0</v>
      </c>
      <c r="IW71" s="556">
        <f t="shared" ca="1" si="775"/>
        <v>0</v>
      </c>
      <c r="IX71" s="556">
        <f t="shared" ca="1" si="775"/>
        <v>0</v>
      </c>
      <c r="IY71" s="19">
        <f t="shared" ca="1" si="723"/>
        <v>0</v>
      </c>
      <c r="IZ71" s="5">
        <f t="shared" si="724"/>
        <v>67</v>
      </c>
      <c r="JA71" s="9"/>
      <c r="JB71" s="5">
        <f t="shared" si="725"/>
        <v>1</v>
      </c>
      <c r="JC71" s="5" t="b">
        <f t="shared" si="725"/>
        <v>0</v>
      </c>
      <c r="JD71" s="19">
        <f t="shared" ca="1" si="776"/>
        <v>0</v>
      </c>
      <c r="JE71" s="5">
        <f t="shared" si="727"/>
        <v>0</v>
      </c>
      <c r="JF71" s="5">
        <f t="shared" si="728"/>
        <v>1.2500000000000001E-2</v>
      </c>
      <c r="JG71" s="5">
        <f t="shared" si="729"/>
        <v>0</v>
      </c>
      <c r="JH71" s="19">
        <f t="shared" ca="1" si="776"/>
        <v>0</v>
      </c>
      <c r="JI71" s="5">
        <f t="shared" si="730"/>
        <v>60</v>
      </c>
      <c r="JJ71" s="5">
        <f t="shared" si="731"/>
        <v>1</v>
      </c>
      <c r="JK71" s="19">
        <f t="shared" ca="1" si="776"/>
        <v>0</v>
      </c>
      <c r="JL71" s="19">
        <f t="shared" ca="1" si="776"/>
        <v>0</v>
      </c>
      <c r="JM71" s="19">
        <f t="shared" ca="1" si="776"/>
        <v>0</v>
      </c>
      <c r="JN71" s="19">
        <f t="shared" ca="1" si="776"/>
        <v>0</v>
      </c>
      <c r="JO71" s="19">
        <f t="shared" ca="1" si="776"/>
        <v>0</v>
      </c>
      <c r="JP71" s="19">
        <f t="shared" ca="1" si="776"/>
        <v>0</v>
      </c>
      <c r="JQ71" s="19">
        <f t="shared" ca="1" si="776"/>
        <v>0</v>
      </c>
      <c r="JR71" s="19">
        <f t="shared" ca="1" si="776"/>
        <v>0</v>
      </c>
      <c r="JS71" s="19">
        <f t="shared" ca="1" si="776"/>
        <v>0</v>
      </c>
      <c r="JT71" s="19">
        <f t="shared" ca="1" si="776"/>
        <v>0</v>
      </c>
      <c r="JU71" s="19">
        <f t="shared" ca="1" si="776"/>
        <v>0</v>
      </c>
      <c r="JV71" s="19">
        <f t="shared" ca="1" si="776"/>
        <v>0</v>
      </c>
      <c r="JW71" s="19">
        <f t="shared" ca="1" si="776"/>
        <v>0</v>
      </c>
      <c r="JX71" s="19">
        <f t="shared" ca="1" si="776"/>
        <v>0</v>
      </c>
      <c r="JY71" s="19">
        <f t="shared" ca="1" si="776"/>
        <v>0</v>
      </c>
      <c r="JZ71" s="19">
        <f t="shared" ca="1" si="776"/>
        <v>0</v>
      </c>
      <c r="KA71" s="19">
        <f t="shared" ca="1" si="776"/>
        <v>0</v>
      </c>
      <c r="KB71" s="19">
        <f t="shared" ca="1" si="776"/>
        <v>0</v>
      </c>
      <c r="KC71" s="19">
        <f t="shared" ca="1" si="776"/>
        <v>0</v>
      </c>
      <c r="KD71" s="19">
        <f t="shared" ca="1" si="776"/>
        <v>0</v>
      </c>
      <c r="KE71" s="19">
        <f t="shared" ca="1" si="776"/>
        <v>0</v>
      </c>
      <c r="KF71" s="5">
        <f t="shared" si="732"/>
        <v>0</v>
      </c>
      <c r="KG71" s="5">
        <f t="shared" si="732"/>
        <v>6.25E-2</v>
      </c>
      <c r="KH71" s="5">
        <f t="shared" si="732"/>
        <v>6.25E-2</v>
      </c>
      <c r="KI71" s="5">
        <f t="shared" si="732"/>
        <v>6.25E-2</v>
      </c>
      <c r="KJ71" s="19">
        <f t="shared" ca="1" si="776"/>
        <v>0</v>
      </c>
      <c r="KK71" s="19">
        <f t="shared" ca="1" si="776"/>
        <v>0</v>
      </c>
      <c r="KL71" s="19">
        <f t="shared" ca="1" si="776"/>
        <v>0</v>
      </c>
      <c r="KM71" s="19">
        <f t="shared" ca="1" si="776"/>
        <v>0</v>
      </c>
      <c r="KN71" s="19">
        <f t="shared" ca="1" si="776"/>
        <v>1</v>
      </c>
      <c r="KO71" s="19">
        <f t="shared" ca="1" si="776"/>
        <v>0</v>
      </c>
      <c r="KP71" s="19">
        <f t="shared" ca="1" si="776"/>
        <v>1</v>
      </c>
      <c r="KQ71" s="9"/>
      <c r="KR71" s="5" t="b">
        <f t="shared" ca="1" si="733"/>
        <v>1</v>
      </c>
      <c r="KS71" s="5" t="b">
        <f t="shared" si="734"/>
        <v>0</v>
      </c>
      <c r="KT71" s="5" t="b">
        <f t="shared" si="734"/>
        <v>0</v>
      </c>
      <c r="KU71" s="5" t="b">
        <f t="shared" si="734"/>
        <v>1</v>
      </c>
      <c r="KV71" s="136">
        <f t="shared" si="735"/>
        <v>2</v>
      </c>
      <c r="KW71" s="136">
        <f t="shared" si="735"/>
        <v>2</v>
      </c>
      <c r="KX71" s="5" t="b">
        <f t="shared" si="736"/>
        <v>0</v>
      </c>
      <c r="KY71" s="5" t="b">
        <f t="shared" si="736"/>
        <v>1</v>
      </c>
      <c r="KZ71" s="5" t="b">
        <f t="shared" si="736"/>
        <v>1</v>
      </c>
      <c r="LA71" s="5" t="b">
        <f t="shared" si="736"/>
        <v>0</v>
      </c>
      <c r="LB71" s="5">
        <f t="shared" si="737"/>
        <v>1</v>
      </c>
      <c r="LC71" s="5">
        <f t="shared" si="737"/>
        <v>0</v>
      </c>
      <c r="LD71" s="5" t="b">
        <f t="shared" si="738"/>
        <v>0</v>
      </c>
      <c r="LE71" s="5" t="str" cm="1">
        <f t="array" aca="1" ref="LE71" ca="1">IF(OR(LF71:LM71&lt;&gt;"-"),TRUE,"-")</f>
        <v>-</v>
      </c>
      <c r="LF71" s="19" t="str">
        <f t="shared" ca="1" si="739"/>
        <v>-</v>
      </c>
      <c r="LG71" s="19" t="str">
        <f t="shared" ca="1" si="739"/>
        <v>-</v>
      </c>
      <c r="LH71" s="19" t="str">
        <f t="shared" ca="1" si="739"/>
        <v>-</v>
      </c>
      <c r="LI71" s="19" t="str">
        <f t="shared" ca="1" si="739"/>
        <v>-</v>
      </c>
      <c r="LJ71" s="19" t="str">
        <f t="shared" ca="1" si="739"/>
        <v>-</v>
      </c>
      <c r="LK71" s="19" t="str">
        <f t="shared" ca="1" si="739"/>
        <v>-</v>
      </c>
      <c r="LL71" s="19" t="str">
        <f t="shared" ca="1" si="739"/>
        <v>-</v>
      </c>
      <c r="LM71" s="19" t="str">
        <f t="shared" ca="1" si="739"/>
        <v>-</v>
      </c>
      <c r="LN71" s="466" t="str">
        <f t="shared" ca="1" si="739"/>
        <v>-</v>
      </c>
      <c r="LO71" s="5" t="b">
        <f t="array" aca="1" ref="LO71" ca="1">IF(OR(LP71:LV71&lt;&gt;"-"),TRUE,"-")</f>
        <v>1</v>
      </c>
      <c r="LP71" s="19">
        <f t="shared" ca="1" si="740"/>
        <v>0</v>
      </c>
      <c r="LQ71" s="19" t="str">
        <f t="shared" ca="1" si="740"/>
        <v>-</v>
      </c>
      <c r="LR71" s="19">
        <f t="shared" ca="1" si="740"/>
        <v>999999</v>
      </c>
      <c r="LS71" s="19">
        <f t="shared" ca="1" si="740"/>
        <v>999999</v>
      </c>
      <c r="LT71" s="19">
        <f t="shared" ca="1" si="740"/>
        <v>999999</v>
      </c>
      <c r="LU71" s="19">
        <f t="shared" ca="1" si="740"/>
        <v>999999</v>
      </c>
      <c r="LV71" s="19">
        <f t="shared" ca="1" si="740"/>
        <v>999999</v>
      </c>
      <c r="LW71" s="19" t="str">
        <f t="shared" ca="1" si="740"/>
        <v>-</v>
      </c>
      <c r="LX71" s="19" t="str">
        <f t="shared" ca="1" si="740"/>
        <v>-</v>
      </c>
      <c r="LY71" s="19" t="str">
        <f t="shared" ca="1" si="740"/>
        <v>-</v>
      </c>
      <c r="LZ71" s="19" t="b">
        <f t="shared" ca="1" si="741"/>
        <v>1</v>
      </c>
      <c r="MA71" s="19">
        <f t="shared" ca="1" si="741"/>
        <v>0</v>
      </c>
      <c r="MB71" s="5" t="str">
        <f t="shared" si="742"/>
        <v>-</v>
      </c>
      <c r="MC71" s="5" t="str">
        <f t="shared" si="742"/>
        <v>-</v>
      </c>
      <c r="MD71" s="5" t="str">
        <f t="shared" si="742"/>
        <v>-</v>
      </c>
      <c r="ME71" s="5" t="str">
        <f t="shared" si="742"/>
        <v>-</v>
      </c>
      <c r="MF71" s="19" t="str">
        <f t="shared" ca="1" si="777"/>
        <v>-</v>
      </c>
      <c r="MG71" s="19" t="str">
        <f t="shared" ca="1" si="777"/>
        <v>-</v>
      </c>
      <c r="MH71" s="19" t="str">
        <f t="shared" ca="1" si="777"/>
        <v>-</v>
      </c>
      <c r="MI71" s="19" t="str">
        <f t="shared" ca="1" si="777"/>
        <v>-</v>
      </c>
      <c r="MJ71" s="19">
        <f t="shared" ca="1" si="777"/>
        <v>0.5</v>
      </c>
      <c r="MK71" s="19">
        <f t="shared" ca="1" si="777"/>
        <v>0.5</v>
      </c>
      <c r="ML71" s="19" t="str">
        <f t="shared" ca="1" si="777"/>
        <v>-</v>
      </c>
      <c r="MM71" s="5">
        <f t="shared" si="744"/>
        <v>0</v>
      </c>
      <c r="MN71" s="5">
        <f t="shared" si="744"/>
        <v>500</v>
      </c>
      <c r="MO71" s="5">
        <f t="shared" si="744"/>
        <v>500</v>
      </c>
      <c r="MP71" s="5">
        <f t="shared" si="744"/>
        <v>575</v>
      </c>
      <c r="MQ71" s="5">
        <f t="shared" si="744"/>
        <v>240</v>
      </c>
      <c r="MR71" s="5">
        <f t="shared" si="744"/>
        <v>364</v>
      </c>
      <c r="MS71" s="5">
        <f t="shared" si="745"/>
        <v>0.5</v>
      </c>
      <c r="MT71" s="9"/>
      <c r="MU71" s="19">
        <f t="shared" ca="1" si="777"/>
        <v>70</v>
      </c>
      <c r="MV71" s="19">
        <f t="shared" ca="1" si="777"/>
        <v>50</v>
      </c>
      <c r="MW71" s="19">
        <f t="shared" ca="1" si="777"/>
        <v>75</v>
      </c>
      <c r="MX71" s="19">
        <f t="shared" ca="1" si="777"/>
        <v>50</v>
      </c>
      <c r="MY71" s="5">
        <f t="shared" si="746"/>
        <v>1</v>
      </c>
      <c r="MZ71" s="5">
        <f t="shared" si="747"/>
        <v>1</v>
      </c>
      <c r="NA71" s="5">
        <f t="shared" si="748"/>
        <v>1</v>
      </c>
      <c r="NB71" s="9"/>
      <c r="NC71" s="19" t="b">
        <f t="shared" ca="1" si="749"/>
        <v>0</v>
      </c>
      <c r="ND71" s="19" t="b">
        <f t="shared" ca="1" si="749"/>
        <v>0</v>
      </c>
      <c r="NE71" s="19">
        <f t="shared" ca="1" si="749"/>
        <v>2</v>
      </c>
      <c r="NF71" s="19">
        <f t="shared" ca="1" si="749"/>
        <v>1</v>
      </c>
      <c r="NG71" s="19">
        <f t="shared" ca="1" si="749"/>
        <v>2</v>
      </c>
      <c r="NH71" s="19">
        <f t="shared" ca="1" si="749"/>
        <v>0</v>
      </c>
      <c r="NI71" s="19" t="str">
        <f t="shared" ca="1" si="749"/>
        <v>-</v>
      </c>
      <c r="NJ71" s="466" t="b">
        <v>1</v>
      </c>
      <c r="NK71" s="466">
        <f>NK70*1.25</f>
        <v>18.4375</v>
      </c>
      <c r="NL71" s="466" t="b">
        <v>1</v>
      </c>
      <c r="NM71" s="466">
        <f t="shared" si="784"/>
        <v>440</v>
      </c>
      <c r="NN71" s="19" t="str">
        <f t="shared" ca="1" si="749"/>
        <v>-</v>
      </c>
      <c r="NO71" s="19">
        <f t="shared" ca="1" si="777"/>
        <v>1</v>
      </c>
      <c r="NP71" s="19">
        <f t="shared" ca="1" si="777"/>
        <v>1</v>
      </c>
      <c r="NQ71" s="19">
        <f t="shared" ca="1" si="777"/>
        <v>1</v>
      </c>
      <c r="NR71" s="19">
        <f t="shared" ca="1" si="777"/>
        <v>1</v>
      </c>
      <c r="NS71" s="19">
        <f t="shared" ca="1" si="777"/>
        <v>1</v>
      </c>
      <c r="NT71" s="19">
        <f t="shared" ca="1" si="777"/>
        <v>1</v>
      </c>
      <c r="NU71" s="19">
        <f t="shared" ca="1" si="777"/>
        <v>1</v>
      </c>
      <c r="NV71" s="19">
        <f t="shared" ca="1" si="777"/>
        <v>1</v>
      </c>
      <c r="NW71" s="19">
        <f t="shared" ca="1" si="777"/>
        <v>1</v>
      </c>
      <c r="NX71" s="9"/>
      <c r="NY71" s="539" t="str">
        <f t="shared" si="778"/>
        <v>-</v>
      </c>
      <c r="NZ71" s="539" t="str">
        <f t="shared" si="778"/>
        <v>-</v>
      </c>
      <c r="OA71" s="539" t="str">
        <f t="shared" si="778"/>
        <v>-</v>
      </c>
      <c r="OB71" s="539" t="str">
        <f t="shared" si="778"/>
        <v>-</v>
      </c>
      <c r="OC71" s="539" t="str">
        <f t="shared" si="778"/>
        <v>-</v>
      </c>
      <c r="OD71" s="539" t="str">
        <f t="shared" si="778"/>
        <v>-</v>
      </c>
      <c r="OE71" s="539" t="str">
        <f t="shared" ca="1" si="778"/>
        <v>-</v>
      </c>
      <c r="OF71" s="539" t="str">
        <f t="shared" ca="1" si="778"/>
        <v>-</v>
      </c>
      <c r="OG71" s="539" t="str">
        <f t="shared" ca="1" si="778"/>
        <v>-</v>
      </c>
      <c r="OH71" s="539" t="str">
        <f t="shared" ca="1" si="778"/>
        <v>-</v>
      </c>
      <c r="OI71" s="539" t="str">
        <f t="shared" ca="1" si="778"/>
        <v>-</v>
      </c>
      <c r="OJ71" s="539" t="str">
        <f t="shared" ca="1" si="778"/>
        <v>-</v>
      </c>
      <c r="OK71" s="539" t="str">
        <f t="shared" ca="1" si="778"/>
        <v>-</v>
      </c>
      <c r="OL71" s="539" t="str">
        <f t="shared" ca="1" si="778"/>
        <v>-</v>
      </c>
      <c r="OM71" s="539" t="str">
        <f t="shared" ca="1" si="778"/>
        <v>-</v>
      </c>
      <c r="ON71" s="539" t="str">
        <f t="shared" ca="1" si="778"/>
        <v>-</v>
      </c>
      <c r="OO71" s="539" t="str">
        <f t="shared" ca="1" si="778"/>
        <v>-</v>
      </c>
      <c r="OP71" s="539" t="str">
        <f t="shared" ca="1" si="778"/>
        <v>-</v>
      </c>
      <c r="OQ71" s="539" t="str">
        <f t="shared" ca="1" si="778"/>
        <v>-</v>
      </c>
      <c r="OR71" s="539" t="str">
        <f t="shared" ca="1" si="778"/>
        <v>-</v>
      </c>
      <c r="OS71" s="539" t="str">
        <f t="shared" ca="1" si="778"/>
        <v>-</v>
      </c>
      <c r="OT71" s="539" t="str">
        <f t="shared" ca="1" si="778"/>
        <v>-</v>
      </c>
      <c r="OU71" s="539" t="str">
        <f t="shared" ca="1" si="778"/>
        <v>-</v>
      </c>
      <c r="OV71" s="539" t="str">
        <f t="shared" ca="1" si="778"/>
        <v>-</v>
      </c>
      <c r="OW71" s="539" t="str">
        <f t="shared" ca="1" si="778"/>
        <v>-</v>
      </c>
      <c r="OX71" s="539" t="str">
        <f t="shared" ca="1" si="778"/>
        <v>-</v>
      </c>
      <c r="OY71" s="539" t="str">
        <f t="shared" ca="1" si="778"/>
        <v>-</v>
      </c>
      <c r="OZ71" s="539" t="str">
        <f t="shared" ca="1" si="778"/>
        <v>-</v>
      </c>
      <c r="PA71" s="539" t="str">
        <f t="shared" ca="1" si="778"/>
        <v>-</v>
      </c>
      <c r="PB71" s="539" t="str">
        <f t="shared" ca="1" si="778"/>
        <v>-</v>
      </c>
      <c r="PC71" s="539" t="str">
        <f t="shared" ca="1" si="778"/>
        <v>-</v>
      </c>
      <c r="PD71" s="539" t="str">
        <f t="shared" ca="1" si="778"/>
        <v>-</v>
      </c>
      <c r="PE71" s="539" t="str">
        <f t="shared" ca="1" si="778"/>
        <v>-</v>
      </c>
      <c r="PF71" s="539" t="str">
        <f t="shared" ca="1" si="778"/>
        <v>-</v>
      </c>
      <c r="PG71" s="539" t="str">
        <f t="shared" ca="1" si="778"/>
        <v>-</v>
      </c>
      <c r="PH71" s="539" t="str">
        <f t="shared" ca="1" si="778"/>
        <v>-</v>
      </c>
      <c r="PI71" s="549" t="str">
        <f t="shared" si="779"/>
        <v>-</v>
      </c>
      <c r="PJ71" s="549" t="str">
        <f t="shared" si="779"/>
        <v>-</v>
      </c>
      <c r="PK71" s="549" t="str">
        <f t="shared" si="779"/>
        <v>-</v>
      </c>
      <c r="PL71" s="549" t="str">
        <f t="shared" si="779"/>
        <v>-</v>
      </c>
      <c r="PM71" s="549" t="str">
        <f t="shared" si="779"/>
        <v>-</v>
      </c>
      <c r="PN71" s="549" t="str">
        <f t="shared" si="779"/>
        <v>-</v>
      </c>
      <c r="PO71" s="549" t="str">
        <f t="shared" si="779"/>
        <v>-</v>
      </c>
      <c r="PP71" s="549" t="str">
        <f t="shared" si="779"/>
        <v>-</v>
      </c>
      <c r="PQ71" s="549" t="str">
        <f t="shared" si="779"/>
        <v>-</v>
      </c>
      <c r="PR71" s="549" t="str">
        <f t="shared" si="779"/>
        <v>-</v>
      </c>
      <c r="PS71" s="549" t="str">
        <f t="shared" si="779"/>
        <v>-</v>
      </c>
      <c r="PT71" s="549" t="str">
        <f t="shared" si="779"/>
        <v>-</v>
      </c>
      <c r="PU71" s="549" t="str">
        <f t="shared" si="779"/>
        <v>-</v>
      </c>
      <c r="PV71" s="549" t="str">
        <f t="shared" si="779"/>
        <v>-</v>
      </c>
      <c r="PW71" s="549" t="str">
        <f t="shared" si="779"/>
        <v>-</v>
      </c>
      <c r="PX71" s="549" t="str">
        <f t="shared" si="779"/>
        <v>-</v>
      </c>
      <c r="PY71" s="549" t="str">
        <f t="shared" si="779"/>
        <v>-</v>
      </c>
      <c r="PZ71" s="549" t="str">
        <f t="shared" si="779"/>
        <v>-</v>
      </c>
      <c r="QA71" s="549" t="str">
        <f t="shared" si="779"/>
        <v>-</v>
      </c>
      <c r="QB71" s="549" t="str">
        <f t="shared" si="779"/>
        <v>-</v>
      </c>
      <c r="QC71" s="549" t="str">
        <f t="shared" si="779"/>
        <v>-</v>
      </c>
      <c r="QD71" s="549" t="str">
        <f t="shared" si="779"/>
        <v>-</v>
      </c>
      <c r="QE71" s="549" t="str">
        <f t="shared" si="779"/>
        <v>-</v>
      </c>
      <c r="QF71" s="549" t="str">
        <f t="shared" si="779"/>
        <v>-</v>
      </c>
      <c r="QG71" s="549" t="str">
        <f t="shared" si="779"/>
        <v>-</v>
      </c>
      <c r="QH71" s="549" t="str">
        <f t="shared" si="779"/>
        <v>-</v>
      </c>
      <c r="QI71" s="539" t="str">
        <f t="shared" si="780"/>
        <v>-</v>
      </c>
      <c r="QJ71" s="539" t="str">
        <f t="shared" si="780"/>
        <v>-</v>
      </c>
      <c r="QK71" s="539" t="str">
        <f t="shared" si="780"/>
        <v>-</v>
      </c>
      <c r="QL71" s="539" t="str">
        <f t="shared" si="780"/>
        <v>-</v>
      </c>
      <c r="QM71" s="539" t="str">
        <f t="shared" si="780"/>
        <v>-</v>
      </c>
      <c r="QN71" s="539" t="str">
        <f t="shared" si="780"/>
        <v>-</v>
      </c>
      <c r="QO71" s="539" t="str">
        <f t="shared" ca="1" si="780"/>
        <v>-</v>
      </c>
      <c r="QP71" s="539" t="str">
        <f t="shared" ca="1" si="780"/>
        <v>-</v>
      </c>
      <c r="QQ71" s="539" t="str">
        <f t="shared" ca="1" si="780"/>
        <v>-</v>
      </c>
      <c r="QR71" s="539" t="str">
        <f t="shared" ca="1" si="780"/>
        <v>-</v>
      </c>
      <c r="QS71" s="539" t="str">
        <f t="shared" ca="1" si="780"/>
        <v>-</v>
      </c>
      <c r="QT71" s="539" t="str">
        <f t="shared" ca="1" si="780"/>
        <v>-</v>
      </c>
      <c r="QU71" s="539" t="str">
        <f t="shared" ca="1" si="780"/>
        <v>-</v>
      </c>
      <c r="QV71" s="539" t="str">
        <f t="shared" ca="1" si="780"/>
        <v>-</v>
      </c>
      <c r="QW71" s="539" t="str">
        <f t="shared" ca="1" si="780"/>
        <v>-</v>
      </c>
      <c r="QX71" s="539" t="str">
        <f t="shared" ca="1" si="780"/>
        <v>-</v>
      </c>
      <c r="QY71" s="539" t="str">
        <f t="shared" ca="1" si="780"/>
        <v>-</v>
      </c>
      <c r="QZ71" s="539" t="str">
        <f t="shared" ca="1" si="780"/>
        <v>-</v>
      </c>
      <c r="RA71" s="539" t="str">
        <f t="shared" ca="1" si="780"/>
        <v>-</v>
      </c>
      <c r="RB71" s="539" t="str">
        <f t="shared" ca="1" si="780"/>
        <v>-</v>
      </c>
      <c r="RC71" s="539" t="str">
        <f t="shared" ca="1" si="780"/>
        <v>-</v>
      </c>
      <c r="RD71" s="539" t="str">
        <f t="shared" ca="1" si="780"/>
        <v>-</v>
      </c>
      <c r="RE71" s="539" t="str">
        <f t="shared" ca="1" si="780"/>
        <v>-</v>
      </c>
      <c r="RF71" s="539" t="str">
        <f t="shared" ca="1" si="780"/>
        <v>-</v>
      </c>
      <c r="RG71" s="539" t="str">
        <f t="shared" ca="1" si="780"/>
        <v>-</v>
      </c>
      <c r="RH71" s="539" t="str">
        <f t="shared" ca="1" si="780"/>
        <v>-</v>
      </c>
      <c r="RI71" s="539" t="str">
        <f t="shared" ca="1" si="780"/>
        <v>-</v>
      </c>
      <c r="RJ71" s="539" t="str">
        <f t="shared" ca="1" si="780"/>
        <v>-</v>
      </c>
      <c r="RK71" s="539" t="str">
        <f t="shared" ca="1" si="780"/>
        <v>-</v>
      </c>
      <c r="RL71" s="539" t="str">
        <f t="shared" ca="1" si="780"/>
        <v>-</v>
      </c>
      <c r="RM71" s="539" t="str">
        <f t="shared" ca="1" si="780"/>
        <v>-</v>
      </c>
      <c r="RN71" s="539" t="str">
        <f t="shared" ca="1" si="780"/>
        <v>-</v>
      </c>
      <c r="RO71" s="539" t="str">
        <f t="shared" ca="1" si="780"/>
        <v>-</v>
      </c>
      <c r="RP71" s="539" t="str">
        <f t="shared" ca="1" si="780"/>
        <v>-</v>
      </c>
      <c r="RQ71" s="539" t="str">
        <f t="shared" ca="1" si="780"/>
        <v>-</v>
      </c>
      <c r="RR71" s="539" t="str">
        <f t="shared" ca="1" si="780"/>
        <v>-</v>
      </c>
      <c r="RS71" s="549" t="str">
        <f t="shared" si="781"/>
        <v>-</v>
      </c>
      <c r="RT71" s="549" t="str">
        <f t="shared" si="781"/>
        <v>-</v>
      </c>
      <c r="RU71" s="549" t="str">
        <f t="shared" si="781"/>
        <v>-</v>
      </c>
      <c r="RV71" s="549" t="str">
        <f t="shared" si="781"/>
        <v>-</v>
      </c>
      <c r="RW71" s="549" t="str">
        <f t="shared" si="781"/>
        <v>-</v>
      </c>
      <c r="RX71" s="549" t="str">
        <f t="shared" si="781"/>
        <v>-</v>
      </c>
      <c r="RY71" s="549" t="str">
        <f t="shared" si="781"/>
        <v>-</v>
      </c>
      <c r="RZ71" s="549" t="str">
        <f t="shared" si="781"/>
        <v>-</v>
      </c>
      <c r="SA71" s="549" t="str">
        <f t="shared" si="781"/>
        <v>-</v>
      </c>
      <c r="SB71" s="549" t="str">
        <f t="shared" si="781"/>
        <v>-</v>
      </c>
      <c r="SC71" s="549" t="str">
        <f t="shared" si="781"/>
        <v>-</v>
      </c>
      <c r="SD71" s="549" t="str">
        <f t="shared" si="781"/>
        <v>-</v>
      </c>
      <c r="SE71" s="549" t="str">
        <f t="shared" si="781"/>
        <v>-</v>
      </c>
      <c r="SF71" s="549" t="str">
        <f t="shared" si="781"/>
        <v>-</v>
      </c>
      <c r="SG71" s="549" t="str">
        <f t="shared" si="781"/>
        <v>-</v>
      </c>
      <c r="SH71" s="549" t="str">
        <f t="shared" si="781"/>
        <v>-</v>
      </c>
      <c r="SI71" s="549" t="str">
        <f t="shared" si="781"/>
        <v>-</v>
      </c>
      <c r="SJ71" s="549" t="str">
        <f t="shared" si="781"/>
        <v>-</v>
      </c>
      <c r="SK71" s="549" t="str">
        <f t="shared" si="781"/>
        <v>-</v>
      </c>
      <c r="SL71" s="549" t="str">
        <f t="shared" si="781"/>
        <v>-</v>
      </c>
      <c r="SM71" s="549" t="str">
        <f t="shared" si="781"/>
        <v>-</v>
      </c>
      <c r="SN71" s="549" t="str">
        <f t="shared" si="781"/>
        <v>-</v>
      </c>
      <c r="SO71" s="549" t="str">
        <f t="shared" si="781"/>
        <v>-</v>
      </c>
      <c r="SP71" s="549" t="str">
        <f t="shared" si="781"/>
        <v>-</v>
      </c>
      <c r="SQ71" s="549" t="str">
        <f t="shared" si="781"/>
        <v>-</v>
      </c>
      <c r="SR71" s="549" t="str">
        <f t="shared" si="781"/>
        <v>-</v>
      </c>
      <c r="SS71" s="539" t="b">
        <f t="shared" si="782"/>
        <v>1</v>
      </c>
      <c r="ST71" s="539" t="b">
        <f t="shared" si="782"/>
        <v>1</v>
      </c>
      <c r="SU71" s="539" t="b">
        <f t="shared" si="782"/>
        <v>1</v>
      </c>
      <c r="SV71" s="539" t="b">
        <f t="shared" si="782"/>
        <v>1</v>
      </c>
      <c r="SW71" s="539" t="b">
        <f t="shared" si="782"/>
        <v>1</v>
      </c>
      <c r="SX71" s="539" t="b">
        <f t="shared" si="782"/>
        <v>1</v>
      </c>
      <c r="SY71" s="539" t="str">
        <f t="shared" ca="1" si="782"/>
        <v>-</v>
      </c>
      <c r="SZ71" s="539" t="str">
        <f t="shared" ca="1" si="782"/>
        <v>-</v>
      </c>
      <c r="TA71" s="539" t="str">
        <f t="shared" ca="1" si="782"/>
        <v>-</v>
      </c>
      <c r="TB71" s="539" t="str">
        <f t="shared" ca="1" si="782"/>
        <v>-</v>
      </c>
      <c r="TC71" s="539" t="str">
        <f t="shared" ca="1" si="782"/>
        <v>-</v>
      </c>
      <c r="TD71" s="539" t="str">
        <f t="shared" ca="1" si="782"/>
        <v>-</v>
      </c>
      <c r="TE71" s="539" t="str">
        <f t="shared" ca="1" si="782"/>
        <v>-</v>
      </c>
      <c r="TF71" s="539" t="str">
        <f t="shared" ca="1" si="782"/>
        <v>-</v>
      </c>
      <c r="TG71" s="539" t="str">
        <f t="shared" ca="1" si="782"/>
        <v>-</v>
      </c>
      <c r="TH71" s="539" t="str">
        <f t="shared" ca="1" si="782"/>
        <v>-</v>
      </c>
      <c r="TI71" s="539" t="str">
        <f t="shared" ca="1" si="782"/>
        <v>-</v>
      </c>
      <c r="TJ71" s="539" t="str">
        <f t="shared" ca="1" si="782"/>
        <v>-</v>
      </c>
      <c r="TK71" s="539" t="str">
        <f t="shared" ca="1" si="782"/>
        <v>-</v>
      </c>
      <c r="TL71" s="539" t="str">
        <f t="shared" ca="1" si="782"/>
        <v>-</v>
      </c>
      <c r="TM71" s="539" t="str">
        <f t="shared" ca="1" si="782"/>
        <v>-</v>
      </c>
      <c r="TN71" s="539" t="str">
        <f t="shared" ca="1" si="782"/>
        <v>-</v>
      </c>
      <c r="TO71" s="539" t="str">
        <f t="shared" ca="1" si="782"/>
        <v>-</v>
      </c>
      <c r="TP71" s="539" t="str">
        <f t="shared" ca="1" si="782"/>
        <v>-</v>
      </c>
      <c r="TQ71" s="539" t="str">
        <f t="shared" ca="1" si="782"/>
        <v>-</v>
      </c>
      <c r="TR71" s="539" t="str">
        <f t="shared" ca="1" si="782"/>
        <v>-</v>
      </c>
      <c r="TS71" s="539" t="str">
        <f t="shared" ca="1" si="782"/>
        <v>-</v>
      </c>
      <c r="TT71" s="539" t="str">
        <f t="shared" ca="1" si="782"/>
        <v>-</v>
      </c>
      <c r="TU71" s="539" t="str">
        <f t="shared" ca="1" si="782"/>
        <v>-</v>
      </c>
      <c r="TV71" s="539" t="str">
        <f t="shared" ca="1" si="782"/>
        <v>-</v>
      </c>
      <c r="TW71" s="539" t="str">
        <f t="shared" ca="1" si="782"/>
        <v>-</v>
      </c>
      <c r="TX71" s="539" t="str">
        <f t="shared" ca="1" si="782"/>
        <v>-</v>
      </c>
      <c r="TY71" s="539" t="str">
        <f t="shared" ca="1" si="782"/>
        <v>-</v>
      </c>
      <c r="TZ71" s="539" t="str">
        <f t="shared" ca="1" si="782"/>
        <v>-</v>
      </c>
      <c r="UA71" s="539" t="str">
        <f t="shared" ca="1" si="782"/>
        <v>-</v>
      </c>
      <c r="UB71" s="539" t="str">
        <f t="shared" ca="1" si="782"/>
        <v>-</v>
      </c>
      <c r="UC71" s="549" t="b">
        <f t="shared" si="783"/>
        <v>1</v>
      </c>
      <c r="UD71" s="549" t="b">
        <f t="shared" si="783"/>
        <v>1</v>
      </c>
      <c r="UE71" s="549" t="b">
        <f t="shared" si="783"/>
        <v>1</v>
      </c>
      <c r="UF71" s="549" t="b">
        <f t="shared" si="783"/>
        <v>1</v>
      </c>
      <c r="UG71" s="549" t="b">
        <f t="shared" si="783"/>
        <v>1</v>
      </c>
      <c r="UH71" s="549" t="b">
        <f t="shared" si="783"/>
        <v>1</v>
      </c>
      <c r="UI71" s="549" t="b">
        <f t="shared" si="783"/>
        <v>1</v>
      </c>
      <c r="UJ71" s="549" t="b">
        <f t="shared" si="783"/>
        <v>1</v>
      </c>
      <c r="UK71" s="549" t="b">
        <f t="shared" si="783"/>
        <v>1</v>
      </c>
      <c r="UL71" s="549" t="b">
        <f t="shared" si="783"/>
        <v>1</v>
      </c>
      <c r="UM71" s="549" t="b">
        <f t="shared" si="783"/>
        <v>1</v>
      </c>
      <c r="UN71" s="549" t="b">
        <f t="shared" si="783"/>
        <v>1</v>
      </c>
      <c r="UO71" s="549" t="b">
        <f t="shared" si="783"/>
        <v>1</v>
      </c>
      <c r="UP71" s="549" t="b">
        <f t="shared" si="783"/>
        <v>1</v>
      </c>
      <c r="UQ71" s="549" t="b">
        <f t="shared" si="783"/>
        <v>1</v>
      </c>
      <c r="UR71" s="549" t="b">
        <f t="shared" si="783"/>
        <v>1</v>
      </c>
      <c r="US71" s="549" t="b">
        <f t="shared" si="783"/>
        <v>1</v>
      </c>
      <c r="UT71" s="549" t="b">
        <f t="shared" si="783"/>
        <v>1</v>
      </c>
      <c r="UU71" s="549" t="b">
        <f t="shared" si="783"/>
        <v>1</v>
      </c>
      <c r="UV71" s="549" t="b">
        <f t="shared" si="783"/>
        <v>1</v>
      </c>
      <c r="UW71" s="549" t="b">
        <f t="shared" si="783"/>
        <v>1</v>
      </c>
      <c r="UX71" s="549" t="b">
        <f t="shared" si="783"/>
        <v>1</v>
      </c>
      <c r="UY71" s="549" t="b">
        <f t="shared" si="783"/>
        <v>1</v>
      </c>
      <c r="UZ71" s="549" t="b">
        <f t="shared" si="783"/>
        <v>1</v>
      </c>
      <c r="VA71" s="549" t="b">
        <f t="shared" si="783"/>
        <v>1</v>
      </c>
      <c r="VB71" s="549" t="b">
        <f t="shared" si="783"/>
        <v>1</v>
      </c>
      <c r="VC71" s="19">
        <f t="shared" ca="1" si="756"/>
        <v>0</v>
      </c>
      <c r="VD71" s="23">
        <v>0</v>
      </c>
    </row>
    <row r="72" spans="1:576" outlineLevel="1">
      <c r="A72" s="21">
        <f t="shared" si="93"/>
        <v>67</v>
      </c>
      <c r="B72" s="21">
        <f t="shared" si="759"/>
        <v>18</v>
      </c>
      <c r="C72">
        <v>108</v>
      </c>
      <c r="D72" s="19" t="str">
        <f t="shared" ca="1" si="668"/>
        <v>SNSW</v>
      </c>
      <c r="E72" t="b">
        <v>1</v>
      </c>
      <c r="F72" t="b">
        <v>0</v>
      </c>
      <c r="G72" t="b">
        <f t="shared" si="786"/>
        <v>1</v>
      </c>
      <c r="H72" s="215">
        <f t="shared" ca="1" si="771"/>
        <v>9</v>
      </c>
      <c r="I72" s="26">
        <v>2</v>
      </c>
      <c r="J72" s="26">
        <v>1</v>
      </c>
      <c r="K72" s="26" t="str">
        <f>""</f>
        <v/>
      </c>
      <c r="L72" s="26">
        <v>0</v>
      </c>
      <c r="M72" s="26">
        <f t="shared" si="670"/>
        <v>2</v>
      </c>
      <c r="N72" s="26">
        <v>2</v>
      </c>
      <c r="O72" s="26">
        <v>3</v>
      </c>
      <c r="P72" s="26">
        <v>2</v>
      </c>
      <c r="Q72" s="26">
        <v>0</v>
      </c>
      <c r="R72" s="26">
        <v>0</v>
      </c>
      <c r="S72" s="26">
        <v>0</v>
      </c>
      <c r="T72" s="26">
        <v>0</v>
      </c>
      <c r="U72" s="26">
        <v>1</v>
      </c>
      <c r="V72" s="116">
        <v>1</v>
      </c>
      <c r="W72" s="116">
        <v>1</v>
      </c>
      <c r="X72" s="116">
        <v>1</v>
      </c>
      <c r="Y72" s="211"/>
      <c r="Z72" s="211"/>
      <c r="AA72" s="211"/>
      <c r="AB72" s="211"/>
      <c r="AC72" s="26">
        <v>1</v>
      </c>
      <c r="AD72" s="211"/>
      <c r="AE72" s="211"/>
      <c r="AF72" s="211"/>
      <c r="AG72" s="211"/>
      <c r="AH72" s="211"/>
      <c r="AI72" s="211"/>
      <c r="AJ72" s="211"/>
      <c r="AK72" s="211"/>
      <c r="AL72" s="136">
        <f t="shared" si="671"/>
        <v>2</v>
      </c>
      <c r="AM72" s="136">
        <f>INDEX(CHOOSE($O72,DataAutumn!i.AdultDrys,DataWinter!i.AdultDrys,DataSpring!i.AdultDrys),1,$N72)</f>
        <v>3</v>
      </c>
      <c r="AN72" s="5">
        <f t="shared" si="672"/>
        <v>2</v>
      </c>
      <c r="AO72" s="5">
        <f t="shared" si="672"/>
        <v>0</v>
      </c>
      <c r="AP72" s="5">
        <f t="shared" si="673"/>
        <v>1</v>
      </c>
      <c r="AQ72" s="211"/>
      <c r="AR72" s="211"/>
      <c r="AS72" s="356" t="str">
        <f t="shared" ca="1" si="674"/>
        <v>optimum_carry 00009 SNSW MWM    EWEDSE23.046875 pasture440 Day204 Scan2-0000 RR000p GP100p WP100p MP100p T_TRUE (F33N11)</v>
      </c>
      <c r="AT72" s="9" t="str">
        <f ca="1">IF(COUNTIF(AS$5:AS72,AS72)=1,"-","Dup")</f>
        <v>-</v>
      </c>
      <c r="AU72" s="9"/>
      <c r="AV72" s="19" t="str">
        <f t="shared" ca="1" si="675"/>
        <v>-</v>
      </c>
      <c r="AW72" s="19" t="str">
        <f t="shared" ca="1" si="675"/>
        <v>-</v>
      </c>
      <c r="AX72" s="19" t="str">
        <f t="shared" ca="1" si="675"/>
        <v>-</v>
      </c>
      <c r="AY72" s="19" t="str">
        <f t="shared" ca="1" si="675"/>
        <v>-</v>
      </c>
      <c r="AZ72" s="19" t="str">
        <f t="shared" ca="1" si="675"/>
        <v>-</v>
      </c>
      <c r="BA72" s="19" t="str">
        <f t="shared" ca="1" si="675"/>
        <v>-</v>
      </c>
      <c r="BB72" s="19" t="str">
        <f t="shared" ca="1" si="675"/>
        <v>-</v>
      </c>
      <c r="BC72" s="19" t="str">
        <f t="shared" ca="1" si="675"/>
        <v>-</v>
      </c>
      <c r="BD72" s="9"/>
      <c r="BE72" s="5" t="b">
        <f t="shared" si="676"/>
        <v>0</v>
      </c>
      <c r="BF72" s="5" t="str">
        <f t="shared" si="676"/>
        <v>-</v>
      </c>
      <c r="BG72" s="5" t="b">
        <f t="shared" si="676"/>
        <v>0</v>
      </c>
      <c r="BH72" s="5" t="b">
        <f t="shared" si="676"/>
        <v>1</v>
      </c>
      <c r="BI72" s="5" t="b">
        <f t="shared" si="676"/>
        <v>1</v>
      </c>
      <c r="BJ72" s="136">
        <f t="shared" si="676"/>
        <v>0</v>
      </c>
      <c r="BK72" s="19" t="b">
        <f t="shared" ca="1" si="677"/>
        <v>0</v>
      </c>
      <c r="BL72" s="9"/>
      <c r="BM72" s="5" t="str">
        <f t="shared" ca="1" si="678"/>
        <v>-</v>
      </c>
      <c r="BN72" s="19" t="str">
        <f t="shared" ca="1" si="679"/>
        <v>-</v>
      </c>
      <c r="BO72" s="19" t="str">
        <f t="shared" ca="1" si="679"/>
        <v>-</v>
      </c>
      <c r="BP72" s="19" t="str">
        <f t="shared" ca="1" si="679"/>
        <v>-</v>
      </c>
      <c r="BQ72" s="5" t="str">
        <f t="shared" ca="1" si="680"/>
        <v>-</v>
      </c>
      <c r="BR72" s="19" t="str">
        <f t="shared" ca="1" si="681"/>
        <v>-</v>
      </c>
      <c r="BS72" s="5" t="str">
        <f t="shared" ca="1" si="682"/>
        <v>-</v>
      </c>
      <c r="BT72" s="19" t="str">
        <f t="shared" ca="1" si="683"/>
        <v>-</v>
      </c>
      <c r="BU72" s="19" t="str">
        <f t="shared" ca="1" si="683"/>
        <v>-</v>
      </c>
      <c r="BV72" s="19" t="str">
        <f t="shared" ca="1" si="683"/>
        <v>-</v>
      </c>
      <c r="BW72" s="5" t="str">
        <f t="shared" ca="1" si="684"/>
        <v>-</v>
      </c>
      <c r="BX72" s="9"/>
      <c r="BY72" s="5" t="b">
        <f t="shared" si="685"/>
        <v>0</v>
      </c>
      <c r="BZ72" s="5" t="str">
        <f t="shared" ca="1" si="686"/>
        <v>-</v>
      </c>
      <c r="CA72" s="5" t="str">
        <f t="shared" ca="1" si="687"/>
        <v>-</v>
      </c>
      <c r="CB72" s="5" t="str">
        <f t="shared" ca="1" si="687"/>
        <v>-</v>
      </c>
      <c r="CC72" s="5" t="str">
        <f t="shared" ca="1" si="687"/>
        <v>-</v>
      </c>
      <c r="CD72" s="5" t="str">
        <f t="shared" ca="1" si="687"/>
        <v>-</v>
      </c>
      <c r="CE72" s="5" t="str">
        <f t="shared" ca="1" si="687"/>
        <v>-</v>
      </c>
      <c r="CF72" s="5" t="str">
        <f t="shared" ca="1" si="687"/>
        <v>-</v>
      </c>
      <c r="CG72" s="5" t="str">
        <f t="shared" ca="1" si="687"/>
        <v>-</v>
      </c>
      <c r="CH72" s="5" t="str">
        <f t="shared" ca="1" si="687"/>
        <v>-</v>
      </c>
      <c r="CI72" s="9"/>
      <c r="CJ72" s="12" t="b">
        <v>1</v>
      </c>
      <c r="CK72" s="12" t="b">
        <v>1</v>
      </c>
      <c r="CL72" s="12" t="b">
        <v>1</v>
      </c>
      <c r="CM72" s="12">
        <v>22312000005</v>
      </c>
      <c r="CN72" s="12" t="b">
        <v>0</v>
      </c>
      <c r="CO72" s="19" t="str">
        <f t="shared" ca="1" si="688"/>
        <v>-</v>
      </c>
      <c r="CP72" s="19" t="str">
        <f t="shared" ca="1" si="688"/>
        <v>-</v>
      </c>
      <c r="CQ72" s="19" t="str">
        <f t="shared" ca="1" si="688"/>
        <v>-</v>
      </c>
      <c r="CR72" s="433">
        <f t="shared" si="689"/>
        <v>652</v>
      </c>
      <c r="CS72" s="433">
        <f t="shared" si="689"/>
        <v>686</v>
      </c>
      <c r="CT72" s="433">
        <f t="shared" si="689"/>
        <v>721</v>
      </c>
      <c r="CU72" s="144">
        <f t="shared" si="690"/>
        <v>378</v>
      </c>
      <c r="CV72" s="144">
        <f t="shared" si="690"/>
        <v>413</v>
      </c>
      <c r="CW72" s="144">
        <f t="shared" si="690"/>
        <v>448</v>
      </c>
      <c r="CX72" s="19" t="str">
        <f t="shared" ca="1" si="773"/>
        <v>-</v>
      </c>
      <c r="CY72" s="19" t="str">
        <f t="shared" ca="1" si="773"/>
        <v>-</v>
      </c>
      <c r="CZ72" s="19" t="str">
        <f t="shared" ca="1" si="773"/>
        <v>-</v>
      </c>
      <c r="DA72" s="19" t="str">
        <f t="shared" ca="1" si="773"/>
        <v>-</v>
      </c>
      <c r="DB72" s="19" t="str">
        <f t="shared" ca="1" si="773"/>
        <v>-</v>
      </c>
      <c r="DC72" s="19" t="str">
        <f t="shared" ca="1" si="773"/>
        <v>-</v>
      </c>
      <c r="DD72" s="19">
        <f t="shared" ca="1" si="773"/>
        <v>1</v>
      </c>
      <c r="DE72" s="19">
        <f t="shared" ca="1" si="773"/>
        <v>1</v>
      </c>
      <c r="DF72" s="19">
        <f t="shared" ca="1" si="773"/>
        <v>0</v>
      </c>
      <c r="DG72" s="19" t="str">
        <f t="shared" ca="1" si="773"/>
        <v>-</v>
      </c>
      <c r="DH72" s="19" t="str">
        <f t="shared" ca="1" si="773"/>
        <v>-</v>
      </c>
      <c r="DI72" s="19" t="str">
        <f t="shared" ca="1" si="773"/>
        <v>-</v>
      </c>
      <c r="DJ72" s="19" t="str">
        <f t="shared" ca="1" si="773"/>
        <v>-</v>
      </c>
      <c r="DK72" s="19" t="str">
        <f t="shared" ca="1" si="773"/>
        <v>-</v>
      </c>
      <c r="DL72" s="19">
        <f t="shared" ca="1" si="773"/>
        <v>0</v>
      </c>
      <c r="DM72" s="19" t="str">
        <f t="shared" ca="1" si="773"/>
        <v>-</v>
      </c>
      <c r="DN72" s="19" t="str">
        <f t="shared" ca="1" si="773"/>
        <v>-</v>
      </c>
      <c r="DO72" s="19" t="str">
        <f t="shared" ca="1" si="688"/>
        <v>-</v>
      </c>
      <c r="DP72" s="19">
        <f t="shared" ca="1" si="688"/>
        <v>0</v>
      </c>
      <c r="DQ72" s="19">
        <f t="shared" ca="1" si="688"/>
        <v>0</v>
      </c>
      <c r="DR72" s="9"/>
      <c r="DS72" s="19">
        <f t="shared" ca="1" si="787"/>
        <v>0</v>
      </c>
      <c r="DT72" s="19">
        <f t="shared" ca="1" si="787"/>
        <v>0</v>
      </c>
      <c r="DU72" s="19">
        <f t="shared" ca="1" si="787"/>
        <v>0</v>
      </c>
      <c r="DV72" s="19">
        <f t="shared" ca="1" si="787"/>
        <v>0</v>
      </c>
      <c r="DW72" s="19">
        <f t="shared" ca="1" si="787"/>
        <v>0</v>
      </c>
      <c r="DX72" s="19">
        <f t="shared" ca="1" si="787"/>
        <v>0</v>
      </c>
      <c r="DY72" s="19">
        <f t="shared" ca="1" si="787"/>
        <v>0</v>
      </c>
      <c r="DZ72" s="19">
        <f t="shared" ca="1" si="787"/>
        <v>0</v>
      </c>
      <c r="EA72" s="19">
        <f t="shared" ca="1" si="787"/>
        <v>0</v>
      </c>
      <c r="EB72" s="19">
        <f t="shared" ca="1" si="787"/>
        <v>0</v>
      </c>
      <c r="EC72" s="19">
        <f t="shared" ca="1" si="787"/>
        <v>0</v>
      </c>
      <c r="ED72" s="19">
        <f t="shared" ca="1" si="787"/>
        <v>0</v>
      </c>
      <c r="EE72" s="19">
        <f t="shared" ca="1" si="787"/>
        <v>0</v>
      </c>
      <c r="EF72" s="433">
        <f t="shared" si="693"/>
        <v>0</v>
      </c>
      <c r="EG72" s="433">
        <f t="shared" si="693"/>
        <v>0</v>
      </c>
      <c r="EH72" s="116">
        <f t="shared" si="694"/>
        <v>0</v>
      </c>
      <c r="EI72" s="116">
        <f t="shared" ca="1" si="694"/>
        <v>0</v>
      </c>
      <c r="EJ72" s="116">
        <f t="shared" ca="1" si="694"/>
        <v>0</v>
      </c>
      <c r="EK72" s="116">
        <f t="shared" ca="1" si="694"/>
        <v>0</v>
      </c>
      <c r="EL72" s="116">
        <f t="shared" ca="1" si="694"/>
        <v>0</v>
      </c>
      <c r="EM72" s="537">
        <f t="shared" ca="1" si="695"/>
        <v>0</v>
      </c>
      <c r="EN72" s="116">
        <f t="shared" ca="1" si="696"/>
        <v>0</v>
      </c>
      <c r="EO72" s="116">
        <f t="shared" ca="1" si="696"/>
        <v>0</v>
      </c>
      <c r="EP72" s="116">
        <f t="shared" ca="1" si="696"/>
        <v>0</v>
      </c>
      <c r="EQ72" s="116">
        <f t="shared" ca="1" si="696"/>
        <v>0</v>
      </c>
      <c r="ER72" s="116">
        <f t="shared" ca="1" si="696"/>
        <v>0</v>
      </c>
      <c r="ES72" s="537">
        <f t="shared" ca="1" si="697"/>
        <v>0</v>
      </c>
      <c r="ET72" s="116">
        <f t="shared" ca="1" si="698"/>
        <v>0</v>
      </c>
      <c r="EU72" s="116">
        <f t="shared" ca="1" si="698"/>
        <v>0</v>
      </c>
      <c r="EV72" s="116">
        <f t="shared" ca="1" si="698"/>
        <v>0</v>
      </c>
      <c r="EW72" s="116">
        <f t="shared" ca="1" si="698"/>
        <v>0</v>
      </c>
      <c r="EX72" s="116">
        <f t="shared" ca="1" si="698"/>
        <v>0</v>
      </c>
      <c r="EY72" s="537">
        <f t="shared" ca="1" si="699"/>
        <v>0</v>
      </c>
      <c r="EZ72" s="116">
        <f t="shared" ca="1" si="700"/>
        <v>0</v>
      </c>
      <c r="FA72" s="116">
        <f t="shared" ca="1" si="700"/>
        <v>0</v>
      </c>
      <c r="FB72" s="116">
        <f t="shared" ca="1" si="700"/>
        <v>0</v>
      </c>
      <c r="FC72" s="116">
        <f t="shared" ca="1" si="700"/>
        <v>0</v>
      </c>
      <c r="FD72" s="116">
        <f t="shared" ca="1" si="700"/>
        <v>0</v>
      </c>
      <c r="FE72" s="537">
        <f t="shared" ca="1" si="701"/>
        <v>0</v>
      </c>
      <c r="FF72" s="116">
        <f t="shared" ca="1" si="702"/>
        <v>0</v>
      </c>
      <c r="FG72" s="116">
        <f t="shared" ca="1" si="702"/>
        <v>0</v>
      </c>
      <c r="FH72" s="116">
        <f t="shared" ca="1" si="702"/>
        <v>0</v>
      </c>
      <c r="FI72" s="116">
        <f t="shared" ca="1" si="702"/>
        <v>0</v>
      </c>
      <c r="FJ72" s="116">
        <f t="shared" ca="1" si="702"/>
        <v>0</v>
      </c>
      <c r="FK72" s="537">
        <f t="shared" ca="1" si="703"/>
        <v>0</v>
      </c>
      <c r="FL72" s="116">
        <f t="shared" ca="1" si="704"/>
        <v>0</v>
      </c>
      <c r="FM72" s="116">
        <f t="shared" ca="1" si="704"/>
        <v>0</v>
      </c>
      <c r="FN72" s="116">
        <f t="shared" ca="1" si="704"/>
        <v>0</v>
      </c>
      <c r="FO72" s="116">
        <f t="shared" ca="1" si="704"/>
        <v>0</v>
      </c>
      <c r="FP72" s="116">
        <f t="shared" ca="1" si="704"/>
        <v>0</v>
      </c>
      <c r="FQ72" s="537">
        <f t="shared" ca="1" si="705"/>
        <v>0</v>
      </c>
      <c r="FR72" s="117">
        <f t="shared" ca="1" si="706"/>
        <v>0</v>
      </c>
      <c r="FS72" s="117">
        <f t="shared" ca="1" si="706"/>
        <v>0</v>
      </c>
      <c r="FT72" s="117">
        <f t="shared" ca="1" si="706"/>
        <v>0</v>
      </c>
      <c r="FU72" s="117">
        <f t="shared" ca="1" si="706"/>
        <v>0</v>
      </c>
      <c r="FV72" s="556">
        <f t="shared" ca="1" si="774"/>
        <v>0</v>
      </c>
      <c r="FW72" s="556">
        <f t="shared" ca="1" si="774"/>
        <v>0</v>
      </c>
      <c r="FX72" s="556">
        <f t="shared" ca="1" si="774"/>
        <v>0</v>
      </c>
      <c r="FY72" s="556">
        <f t="shared" ca="1" si="774"/>
        <v>0</v>
      </c>
      <c r="FZ72" s="556">
        <f t="shared" ca="1" si="774"/>
        <v>0</v>
      </c>
      <c r="GA72" s="556">
        <f t="shared" ca="1" si="774"/>
        <v>0</v>
      </c>
      <c r="GB72" s="556">
        <f t="shared" ca="1" si="774"/>
        <v>0</v>
      </c>
      <c r="GC72" s="556">
        <f t="shared" ca="1" si="774"/>
        <v>0</v>
      </c>
      <c r="GD72" s="556">
        <f t="shared" ca="1" si="774"/>
        <v>0</v>
      </c>
      <c r="GE72" s="556">
        <f t="shared" ca="1" si="774"/>
        <v>0</v>
      </c>
      <c r="GF72" s="556">
        <f t="shared" ca="1" si="774"/>
        <v>0</v>
      </c>
      <c r="GG72" s="556">
        <f t="shared" ca="1" si="774"/>
        <v>0</v>
      </c>
      <c r="GH72" s="556">
        <f t="shared" ca="1" si="774"/>
        <v>0</v>
      </c>
      <c r="GI72" s="556">
        <f t="shared" ca="1" si="774"/>
        <v>0</v>
      </c>
      <c r="GJ72" s="556">
        <f t="shared" ca="1" si="774"/>
        <v>0</v>
      </c>
      <c r="GK72" s="556">
        <f t="shared" ca="1" si="774"/>
        <v>0</v>
      </c>
      <c r="GL72" s="556">
        <f t="shared" ca="1" si="774"/>
        <v>0</v>
      </c>
      <c r="GM72" s="556">
        <f t="shared" ca="1" si="774"/>
        <v>0</v>
      </c>
      <c r="GN72" s="556">
        <f t="shared" ca="1" si="774"/>
        <v>0</v>
      </c>
      <c r="GO72" s="556">
        <f t="shared" ca="1" si="774"/>
        <v>0</v>
      </c>
      <c r="GP72" s="19">
        <f t="shared" ca="1" si="708"/>
        <v>0</v>
      </c>
      <c r="GQ72" s="116">
        <f t="shared" ca="1" si="709"/>
        <v>0</v>
      </c>
      <c r="GR72" s="116">
        <f t="shared" ca="1" si="709"/>
        <v>0</v>
      </c>
      <c r="GS72" s="116">
        <f t="shared" ca="1" si="709"/>
        <v>0</v>
      </c>
      <c r="GT72" s="116">
        <f t="shared" ca="1" si="709"/>
        <v>0</v>
      </c>
      <c r="GU72" s="116">
        <f t="shared" ca="1" si="709"/>
        <v>0</v>
      </c>
      <c r="GV72" s="537">
        <f t="shared" ca="1" si="710"/>
        <v>0</v>
      </c>
      <c r="GW72" s="116">
        <f t="shared" ca="1" si="711"/>
        <v>0</v>
      </c>
      <c r="GX72" s="116">
        <f t="shared" ca="1" si="711"/>
        <v>0</v>
      </c>
      <c r="GY72" s="116">
        <f t="shared" ca="1" si="711"/>
        <v>0</v>
      </c>
      <c r="GZ72" s="116">
        <f t="shared" ca="1" si="711"/>
        <v>0</v>
      </c>
      <c r="HA72" s="116">
        <f t="shared" ca="1" si="711"/>
        <v>0</v>
      </c>
      <c r="HB72" s="537">
        <f t="shared" ca="1" si="712"/>
        <v>0</v>
      </c>
      <c r="HC72" s="116">
        <f t="shared" ca="1" si="713"/>
        <v>0</v>
      </c>
      <c r="HD72" s="116">
        <f t="shared" ca="1" si="713"/>
        <v>0</v>
      </c>
      <c r="HE72" s="116">
        <f t="shared" ca="1" si="713"/>
        <v>0</v>
      </c>
      <c r="HF72" s="116">
        <f t="shared" ca="1" si="713"/>
        <v>0</v>
      </c>
      <c r="HG72" s="116">
        <f t="shared" ca="1" si="713"/>
        <v>0</v>
      </c>
      <c r="HH72" s="537">
        <f t="shared" ca="1" si="714"/>
        <v>0</v>
      </c>
      <c r="HI72" s="116">
        <f t="shared" ca="1" si="715"/>
        <v>0</v>
      </c>
      <c r="HJ72" s="116">
        <f t="shared" ca="1" si="715"/>
        <v>0</v>
      </c>
      <c r="HK72" s="116">
        <f t="shared" ca="1" si="715"/>
        <v>0</v>
      </c>
      <c r="HL72" s="116">
        <f t="shared" ca="1" si="715"/>
        <v>0</v>
      </c>
      <c r="HM72" s="116">
        <f t="shared" ca="1" si="715"/>
        <v>0</v>
      </c>
      <c r="HN72" s="537">
        <f t="shared" ca="1" si="716"/>
        <v>0</v>
      </c>
      <c r="HO72" s="116">
        <f t="shared" ca="1" si="717"/>
        <v>0</v>
      </c>
      <c r="HP72" s="116">
        <f t="shared" ca="1" si="717"/>
        <v>0</v>
      </c>
      <c r="HQ72" s="116">
        <f t="shared" ca="1" si="717"/>
        <v>0</v>
      </c>
      <c r="HR72" s="116">
        <f t="shared" ca="1" si="717"/>
        <v>0</v>
      </c>
      <c r="HS72" s="116">
        <f t="shared" ca="1" si="717"/>
        <v>0</v>
      </c>
      <c r="HT72" s="537">
        <f t="shared" ca="1" si="718"/>
        <v>0</v>
      </c>
      <c r="HU72" s="116">
        <f t="shared" ca="1" si="719"/>
        <v>0</v>
      </c>
      <c r="HV72" s="116">
        <f t="shared" ca="1" si="719"/>
        <v>0</v>
      </c>
      <c r="HW72" s="116">
        <f t="shared" ca="1" si="719"/>
        <v>0</v>
      </c>
      <c r="HX72" s="116">
        <f t="shared" ca="1" si="719"/>
        <v>0</v>
      </c>
      <c r="HY72" s="116">
        <f t="shared" ca="1" si="719"/>
        <v>0</v>
      </c>
      <c r="HZ72" s="537">
        <f t="shared" ca="1" si="720"/>
        <v>0</v>
      </c>
      <c r="IA72" s="117">
        <f t="shared" ca="1" si="721"/>
        <v>0</v>
      </c>
      <c r="IB72" s="117">
        <f t="shared" ca="1" si="721"/>
        <v>0</v>
      </c>
      <c r="IC72" s="117">
        <f t="shared" ca="1" si="721"/>
        <v>0</v>
      </c>
      <c r="ID72" s="117">
        <f t="shared" ca="1" si="721"/>
        <v>0</v>
      </c>
      <c r="IE72" s="556">
        <f t="shared" ca="1" si="775"/>
        <v>0</v>
      </c>
      <c r="IF72" s="556">
        <f t="shared" ca="1" si="775"/>
        <v>0</v>
      </c>
      <c r="IG72" s="556">
        <f t="shared" ca="1" si="775"/>
        <v>0</v>
      </c>
      <c r="IH72" s="556">
        <f t="shared" ca="1" si="775"/>
        <v>0</v>
      </c>
      <c r="II72" s="556">
        <f t="shared" ca="1" si="775"/>
        <v>0</v>
      </c>
      <c r="IJ72" s="556">
        <f t="shared" ca="1" si="775"/>
        <v>0</v>
      </c>
      <c r="IK72" s="556">
        <f t="shared" ca="1" si="775"/>
        <v>0</v>
      </c>
      <c r="IL72" s="556">
        <f t="shared" ca="1" si="775"/>
        <v>0</v>
      </c>
      <c r="IM72" s="556">
        <f t="shared" ca="1" si="775"/>
        <v>0</v>
      </c>
      <c r="IN72" s="556">
        <f t="shared" ca="1" si="775"/>
        <v>0</v>
      </c>
      <c r="IO72" s="556">
        <f t="shared" ca="1" si="775"/>
        <v>0</v>
      </c>
      <c r="IP72" s="556">
        <f t="shared" ca="1" si="775"/>
        <v>0</v>
      </c>
      <c r="IQ72" s="556">
        <f t="shared" ca="1" si="775"/>
        <v>0</v>
      </c>
      <c r="IR72" s="556">
        <f t="shared" ca="1" si="775"/>
        <v>0</v>
      </c>
      <c r="IS72" s="556">
        <f t="shared" ca="1" si="775"/>
        <v>0</v>
      </c>
      <c r="IT72" s="556">
        <f t="shared" ca="1" si="775"/>
        <v>0</v>
      </c>
      <c r="IU72" s="556">
        <f t="shared" ca="1" si="775"/>
        <v>0</v>
      </c>
      <c r="IV72" s="556">
        <f t="shared" ca="1" si="775"/>
        <v>0</v>
      </c>
      <c r="IW72" s="556">
        <f t="shared" ca="1" si="775"/>
        <v>0</v>
      </c>
      <c r="IX72" s="556">
        <f t="shared" ca="1" si="775"/>
        <v>0</v>
      </c>
      <c r="IY72" s="19">
        <f t="shared" ca="1" si="723"/>
        <v>0</v>
      </c>
      <c r="IZ72" s="5">
        <f t="shared" si="724"/>
        <v>67</v>
      </c>
      <c r="JA72" s="9"/>
      <c r="JB72" s="5">
        <f t="shared" si="725"/>
        <v>1</v>
      </c>
      <c r="JC72" s="5" t="b">
        <f t="shared" si="725"/>
        <v>0</v>
      </c>
      <c r="JD72" s="19">
        <f t="shared" ca="1" si="776"/>
        <v>0</v>
      </c>
      <c r="JE72" s="5">
        <f t="shared" si="727"/>
        <v>0</v>
      </c>
      <c r="JF72" s="5">
        <f t="shared" si="728"/>
        <v>1.2500000000000001E-2</v>
      </c>
      <c r="JG72" s="5">
        <f t="shared" si="729"/>
        <v>0</v>
      </c>
      <c r="JH72" s="19">
        <f t="shared" ca="1" si="776"/>
        <v>0</v>
      </c>
      <c r="JI72" s="5">
        <f t="shared" si="730"/>
        <v>60</v>
      </c>
      <c r="JJ72" s="5">
        <f t="shared" si="731"/>
        <v>1</v>
      </c>
      <c r="JK72" s="19">
        <f t="shared" ca="1" si="776"/>
        <v>0</v>
      </c>
      <c r="JL72" s="19">
        <f t="shared" ca="1" si="776"/>
        <v>0</v>
      </c>
      <c r="JM72" s="19">
        <f t="shared" ca="1" si="776"/>
        <v>0</v>
      </c>
      <c r="JN72" s="19">
        <f t="shared" ca="1" si="776"/>
        <v>0</v>
      </c>
      <c r="JO72" s="19">
        <f t="shared" ca="1" si="776"/>
        <v>0</v>
      </c>
      <c r="JP72" s="19">
        <f t="shared" ca="1" si="776"/>
        <v>0</v>
      </c>
      <c r="JQ72" s="19">
        <f t="shared" ca="1" si="776"/>
        <v>0</v>
      </c>
      <c r="JR72" s="19">
        <f t="shared" ca="1" si="776"/>
        <v>0</v>
      </c>
      <c r="JS72" s="19">
        <f t="shared" ca="1" si="776"/>
        <v>0</v>
      </c>
      <c r="JT72" s="19">
        <f t="shared" ca="1" si="776"/>
        <v>0</v>
      </c>
      <c r="JU72" s="19">
        <f t="shared" ca="1" si="776"/>
        <v>0</v>
      </c>
      <c r="JV72" s="19">
        <f t="shared" ca="1" si="776"/>
        <v>0</v>
      </c>
      <c r="JW72" s="19">
        <f t="shared" ca="1" si="776"/>
        <v>0</v>
      </c>
      <c r="JX72" s="19">
        <f t="shared" ca="1" si="776"/>
        <v>0</v>
      </c>
      <c r="JY72" s="19">
        <f t="shared" ca="1" si="776"/>
        <v>0</v>
      </c>
      <c r="JZ72" s="19">
        <f t="shared" ca="1" si="776"/>
        <v>0</v>
      </c>
      <c r="KA72" s="19">
        <f t="shared" ca="1" si="776"/>
        <v>0</v>
      </c>
      <c r="KB72" s="19">
        <f t="shared" ca="1" si="776"/>
        <v>0</v>
      </c>
      <c r="KC72" s="19">
        <f t="shared" ca="1" si="776"/>
        <v>0</v>
      </c>
      <c r="KD72" s="19">
        <f t="shared" ca="1" si="776"/>
        <v>0</v>
      </c>
      <c r="KE72" s="19">
        <f t="shared" ca="1" si="776"/>
        <v>0</v>
      </c>
      <c r="KF72" s="5">
        <f t="shared" si="732"/>
        <v>0</v>
      </c>
      <c r="KG72" s="5">
        <f t="shared" si="732"/>
        <v>6.25E-2</v>
      </c>
      <c r="KH72" s="5">
        <f t="shared" si="732"/>
        <v>6.25E-2</v>
      </c>
      <c r="KI72" s="5">
        <f t="shared" si="732"/>
        <v>6.25E-2</v>
      </c>
      <c r="KJ72" s="19">
        <f t="shared" ca="1" si="776"/>
        <v>0</v>
      </c>
      <c r="KK72" s="19">
        <f t="shared" ca="1" si="776"/>
        <v>0</v>
      </c>
      <c r="KL72" s="19">
        <f t="shared" ca="1" si="776"/>
        <v>0</v>
      </c>
      <c r="KM72" s="19">
        <f t="shared" ca="1" si="776"/>
        <v>0</v>
      </c>
      <c r="KN72" s="19">
        <f t="shared" ca="1" si="776"/>
        <v>1</v>
      </c>
      <c r="KO72" s="19">
        <f t="shared" ca="1" si="776"/>
        <v>0</v>
      </c>
      <c r="KP72" s="19">
        <f t="shared" ca="1" si="776"/>
        <v>1</v>
      </c>
      <c r="KQ72" s="9"/>
      <c r="KR72" s="5" t="b">
        <f t="shared" ca="1" si="733"/>
        <v>1</v>
      </c>
      <c r="KS72" s="5" t="b">
        <f t="shared" si="734"/>
        <v>0</v>
      </c>
      <c r="KT72" s="5" t="b">
        <f t="shared" si="734"/>
        <v>0</v>
      </c>
      <c r="KU72" s="5" t="b">
        <f t="shared" si="734"/>
        <v>1</v>
      </c>
      <c r="KV72" s="136">
        <f t="shared" si="735"/>
        <v>2</v>
      </c>
      <c r="KW72" s="136">
        <f t="shared" si="735"/>
        <v>2</v>
      </c>
      <c r="KX72" s="5" t="b">
        <f t="shared" si="736"/>
        <v>0</v>
      </c>
      <c r="KY72" s="5" t="b">
        <f t="shared" si="736"/>
        <v>1</v>
      </c>
      <c r="KZ72" s="5" t="b">
        <f t="shared" si="736"/>
        <v>1</v>
      </c>
      <c r="LA72" s="5" t="b">
        <f t="shared" si="736"/>
        <v>0</v>
      </c>
      <c r="LB72" s="5">
        <f t="shared" si="737"/>
        <v>1</v>
      </c>
      <c r="LC72" s="5">
        <f t="shared" si="737"/>
        <v>0</v>
      </c>
      <c r="LD72" s="5" t="b">
        <f t="shared" si="738"/>
        <v>0</v>
      </c>
      <c r="LE72" s="5" t="str" cm="1">
        <f t="array" aca="1" ref="LE72" ca="1">IF(OR(LF72:LM72&lt;&gt;"-"),TRUE,"-")</f>
        <v>-</v>
      </c>
      <c r="LF72" s="19" t="str">
        <f t="shared" ca="1" si="739"/>
        <v>-</v>
      </c>
      <c r="LG72" s="19" t="str">
        <f t="shared" ca="1" si="739"/>
        <v>-</v>
      </c>
      <c r="LH72" s="19" t="str">
        <f t="shared" ca="1" si="739"/>
        <v>-</v>
      </c>
      <c r="LI72" s="19" t="str">
        <f t="shared" ca="1" si="739"/>
        <v>-</v>
      </c>
      <c r="LJ72" s="19" t="str">
        <f t="shared" ca="1" si="739"/>
        <v>-</v>
      </c>
      <c r="LK72" s="19" t="str">
        <f t="shared" ca="1" si="739"/>
        <v>-</v>
      </c>
      <c r="LL72" s="19" t="str">
        <f t="shared" ca="1" si="739"/>
        <v>-</v>
      </c>
      <c r="LM72" s="19" t="str">
        <f t="shared" ca="1" si="739"/>
        <v>-</v>
      </c>
      <c r="LN72" s="466" t="str">
        <f t="shared" ca="1" si="739"/>
        <v>-</v>
      </c>
      <c r="LO72" s="5" t="b">
        <f t="array" aca="1" ref="LO72" ca="1">IF(OR(LP72:LV72&lt;&gt;"-"),TRUE,"-")</f>
        <v>1</v>
      </c>
      <c r="LP72" s="19">
        <f t="shared" ca="1" si="740"/>
        <v>0</v>
      </c>
      <c r="LQ72" s="19" t="str">
        <f t="shared" ca="1" si="740"/>
        <v>-</v>
      </c>
      <c r="LR72" s="19">
        <f t="shared" ca="1" si="740"/>
        <v>999999</v>
      </c>
      <c r="LS72" s="19">
        <f t="shared" ca="1" si="740"/>
        <v>999999</v>
      </c>
      <c r="LT72" s="19">
        <f t="shared" ca="1" si="740"/>
        <v>999999</v>
      </c>
      <c r="LU72" s="19">
        <f t="shared" ca="1" si="740"/>
        <v>999999</v>
      </c>
      <c r="LV72" s="19">
        <f t="shared" ca="1" si="740"/>
        <v>999999</v>
      </c>
      <c r="LW72" s="19" t="str">
        <f t="shared" ca="1" si="740"/>
        <v>-</v>
      </c>
      <c r="LX72" s="19" t="str">
        <f t="shared" ca="1" si="740"/>
        <v>-</v>
      </c>
      <c r="LY72" s="19" t="str">
        <f t="shared" ca="1" si="740"/>
        <v>-</v>
      </c>
      <c r="LZ72" s="19" t="b">
        <f t="shared" ca="1" si="741"/>
        <v>1</v>
      </c>
      <c r="MA72" s="19">
        <f t="shared" ca="1" si="741"/>
        <v>0</v>
      </c>
      <c r="MB72" s="5" t="str">
        <f t="shared" si="742"/>
        <v>-</v>
      </c>
      <c r="MC72" s="5" t="str">
        <f t="shared" si="742"/>
        <v>-</v>
      </c>
      <c r="MD72" s="5" t="str">
        <f t="shared" si="742"/>
        <v>-</v>
      </c>
      <c r="ME72" s="5" t="str">
        <f t="shared" si="742"/>
        <v>-</v>
      </c>
      <c r="MF72" s="19" t="str">
        <f t="shared" ca="1" si="777"/>
        <v>-</v>
      </c>
      <c r="MG72" s="19" t="str">
        <f t="shared" ca="1" si="777"/>
        <v>-</v>
      </c>
      <c r="MH72" s="19" t="str">
        <f t="shared" ca="1" si="777"/>
        <v>-</v>
      </c>
      <c r="MI72" s="19" t="str">
        <f t="shared" ca="1" si="777"/>
        <v>-</v>
      </c>
      <c r="MJ72" s="19">
        <f t="shared" ca="1" si="777"/>
        <v>0.5</v>
      </c>
      <c r="MK72" s="19">
        <f t="shared" ca="1" si="777"/>
        <v>0.5</v>
      </c>
      <c r="ML72" s="19" t="str">
        <f t="shared" ca="1" si="777"/>
        <v>-</v>
      </c>
      <c r="MM72" s="5">
        <f t="shared" si="744"/>
        <v>0</v>
      </c>
      <c r="MN72" s="5">
        <f t="shared" si="744"/>
        <v>500</v>
      </c>
      <c r="MO72" s="5">
        <f t="shared" si="744"/>
        <v>500</v>
      </c>
      <c r="MP72" s="5">
        <f t="shared" si="744"/>
        <v>575</v>
      </c>
      <c r="MQ72" s="5">
        <f t="shared" si="744"/>
        <v>240</v>
      </c>
      <c r="MR72" s="5">
        <f t="shared" si="744"/>
        <v>364</v>
      </c>
      <c r="MS72" s="5">
        <f t="shared" si="745"/>
        <v>0.5</v>
      </c>
      <c r="MT72" s="9"/>
      <c r="MU72" s="19">
        <f t="shared" ca="1" si="777"/>
        <v>70</v>
      </c>
      <c r="MV72" s="19">
        <f t="shared" ca="1" si="777"/>
        <v>50</v>
      </c>
      <c r="MW72" s="19">
        <f t="shared" ca="1" si="777"/>
        <v>75</v>
      </c>
      <c r="MX72" s="19">
        <f t="shared" ca="1" si="777"/>
        <v>50</v>
      </c>
      <c r="MY72" s="5">
        <f t="shared" si="746"/>
        <v>1</v>
      </c>
      <c r="MZ72" s="5">
        <f t="shared" si="747"/>
        <v>1</v>
      </c>
      <c r="NA72" s="5">
        <f t="shared" si="748"/>
        <v>1</v>
      </c>
      <c r="NB72" s="9"/>
      <c r="NC72" s="19" t="b">
        <f t="shared" ca="1" si="749"/>
        <v>0</v>
      </c>
      <c r="ND72" s="19" t="b">
        <f t="shared" ca="1" si="749"/>
        <v>0</v>
      </c>
      <c r="NE72" s="19">
        <f t="shared" ca="1" si="749"/>
        <v>2</v>
      </c>
      <c r="NF72" s="19">
        <f t="shared" ca="1" si="749"/>
        <v>1</v>
      </c>
      <c r="NG72" s="19">
        <f t="shared" ca="1" si="749"/>
        <v>2</v>
      </c>
      <c r="NH72" s="19">
        <f t="shared" ca="1" si="749"/>
        <v>0</v>
      </c>
      <c r="NI72" s="19" t="str">
        <f t="shared" ca="1" si="749"/>
        <v>-</v>
      </c>
      <c r="NJ72" s="466" t="b">
        <v>1</v>
      </c>
      <c r="NK72" s="466">
        <f>NK71*1.25</f>
        <v>23.046875</v>
      </c>
      <c r="NL72" s="466" t="b">
        <v>1</v>
      </c>
      <c r="NM72" s="466">
        <f t="shared" si="784"/>
        <v>440</v>
      </c>
      <c r="NN72" s="19" t="str">
        <f t="shared" ca="1" si="749"/>
        <v>-</v>
      </c>
      <c r="NO72" s="19">
        <f t="shared" ca="1" si="777"/>
        <v>1</v>
      </c>
      <c r="NP72" s="19">
        <f t="shared" ca="1" si="777"/>
        <v>1</v>
      </c>
      <c r="NQ72" s="19">
        <f t="shared" ca="1" si="777"/>
        <v>1</v>
      </c>
      <c r="NR72" s="19">
        <f t="shared" ca="1" si="777"/>
        <v>1</v>
      </c>
      <c r="NS72" s="19">
        <f t="shared" ca="1" si="777"/>
        <v>1</v>
      </c>
      <c r="NT72" s="19">
        <f t="shared" ca="1" si="777"/>
        <v>1</v>
      </c>
      <c r="NU72" s="19">
        <f t="shared" ca="1" si="777"/>
        <v>1</v>
      </c>
      <c r="NV72" s="19">
        <f t="shared" ca="1" si="777"/>
        <v>1</v>
      </c>
      <c r="NW72" s="19">
        <f t="shared" ca="1" si="777"/>
        <v>1</v>
      </c>
      <c r="NX72" s="9"/>
      <c r="NY72" s="539" t="str">
        <f t="shared" si="778"/>
        <v>-</v>
      </c>
      <c r="NZ72" s="539" t="str">
        <f t="shared" si="778"/>
        <v>-</v>
      </c>
      <c r="OA72" s="539" t="str">
        <f t="shared" si="778"/>
        <v>-</v>
      </c>
      <c r="OB72" s="539" t="str">
        <f t="shared" si="778"/>
        <v>-</v>
      </c>
      <c r="OC72" s="539" t="str">
        <f t="shared" si="778"/>
        <v>-</v>
      </c>
      <c r="OD72" s="539" t="str">
        <f t="shared" si="778"/>
        <v>-</v>
      </c>
      <c r="OE72" s="539" t="str">
        <f t="shared" ca="1" si="778"/>
        <v>-</v>
      </c>
      <c r="OF72" s="539" t="str">
        <f t="shared" ca="1" si="778"/>
        <v>-</v>
      </c>
      <c r="OG72" s="539" t="str">
        <f t="shared" ca="1" si="778"/>
        <v>-</v>
      </c>
      <c r="OH72" s="539" t="str">
        <f t="shared" ca="1" si="778"/>
        <v>-</v>
      </c>
      <c r="OI72" s="539" t="str">
        <f t="shared" ca="1" si="778"/>
        <v>-</v>
      </c>
      <c r="OJ72" s="539" t="str">
        <f t="shared" ca="1" si="778"/>
        <v>-</v>
      </c>
      <c r="OK72" s="539" t="str">
        <f t="shared" ca="1" si="778"/>
        <v>-</v>
      </c>
      <c r="OL72" s="539" t="str">
        <f t="shared" ca="1" si="778"/>
        <v>-</v>
      </c>
      <c r="OM72" s="539" t="str">
        <f t="shared" ca="1" si="778"/>
        <v>-</v>
      </c>
      <c r="ON72" s="539" t="str">
        <f t="shared" ca="1" si="778"/>
        <v>-</v>
      </c>
      <c r="OO72" s="539" t="str">
        <f t="shared" ca="1" si="778"/>
        <v>-</v>
      </c>
      <c r="OP72" s="539" t="str">
        <f t="shared" ca="1" si="778"/>
        <v>-</v>
      </c>
      <c r="OQ72" s="539" t="str">
        <f t="shared" ca="1" si="778"/>
        <v>-</v>
      </c>
      <c r="OR72" s="539" t="str">
        <f t="shared" ca="1" si="778"/>
        <v>-</v>
      </c>
      <c r="OS72" s="539" t="str">
        <f t="shared" ca="1" si="778"/>
        <v>-</v>
      </c>
      <c r="OT72" s="539" t="str">
        <f t="shared" ca="1" si="778"/>
        <v>-</v>
      </c>
      <c r="OU72" s="539" t="str">
        <f t="shared" ca="1" si="778"/>
        <v>-</v>
      </c>
      <c r="OV72" s="539" t="str">
        <f t="shared" ca="1" si="778"/>
        <v>-</v>
      </c>
      <c r="OW72" s="539" t="str">
        <f t="shared" ca="1" si="778"/>
        <v>-</v>
      </c>
      <c r="OX72" s="539" t="str">
        <f t="shared" ca="1" si="778"/>
        <v>-</v>
      </c>
      <c r="OY72" s="539" t="str">
        <f t="shared" ca="1" si="778"/>
        <v>-</v>
      </c>
      <c r="OZ72" s="539" t="str">
        <f t="shared" ca="1" si="778"/>
        <v>-</v>
      </c>
      <c r="PA72" s="539" t="str">
        <f t="shared" ca="1" si="778"/>
        <v>-</v>
      </c>
      <c r="PB72" s="539" t="str">
        <f t="shared" ca="1" si="778"/>
        <v>-</v>
      </c>
      <c r="PC72" s="539" t="str">
        <f t="shared" ca="1" si="778"/>
        <v>-</v>
      </c>
      <c r="PD72" s="539" t="str">
        <f t="shared" ca="1" si="778"/>
        <v>-</v>
      </c>
      <c r="PE72" s="539" t="str">
        <f t="shared" ca="1" si="778"/>
        <v>-</v>
      </c>
      <c r="PF72" s="539" t="str">
        <f t="shared" ca="1" si="778"/>
        <v>-</v>
      </c>
      <c r="PG72" s="539" t="str">
        <f t="shared" ca="1" si="778"/>
        <v>-</v>
      </c>
      <c r="PH72" s="539" t="str">
        <f t="shared" ca="1" si="778"/>
        <v>-</v>
      </c>
      <c r="PI72" s="549" t="str">
        <f t="shared" si="779"/>
        <v>-</v>
      </c>
      <c r="PJ72" s="549" t="str">
        <f t="shared" si="779"/>
        <v>-</v>
      </c>
      <c r="PK72" s="549" t="str">
        <f t="shared" si="779"/>
        <v>-</v>
      </c>
      <c r="PL72" s="549" t="str">
        <f t="shared" si="779"/>
        <v>-</v>
      </c>
      <c r="PM72" s="549" t="str">
        <f t="shared" si="779"/>
        <v>-</v>
      </c>
      <c r="PN72" s="549" t="str">
        <f t="shared" si="779"/>
        <v>-</v>
      </c>
      <c r="PO72" s="549" t="str">
        <f t="shared" si="779"/>
        <v>-</v>
      </c>
      <c r="PP72" s="549" t="str">
        <f t="shared" si="779"/>
        <v>-</v>
      </c>
      <c r="PQ72" s="549" t="str">
        <f t="shared" si="779"/>
        <v>-</v>
      </c>
      <c r="PR72" s="549" t="str">
        <f t="shared" si="779"/>
        <v>-</v>
      </c>
      <c r="PS72" s="549" t="str">
        <f t="shared" si="779"/>
        <v>-</v>
      </c>
      <c r="PT72" s="549" t="str">
        <f t="shared" si="779"/>
        <v>-</v>
      </c>
      <c r="PU72" s="549" t="str">
        <f t="shared" si="779"/>
        <v>-</v>
      </c>
      <c r="PV72" s="549" t="str">
        <f t="shared" si="779"/>
        <v>-</v>
      </c>
      <c r="PW72" s="549" t="str">
        <f t="shared" si="779"/>
        <v>-</v>
      </c>
      <c r="PX72" s="549" t="str">
        <f t="shared" si="779"/>
        <v>-</v>
      </c>
      <c r="PY72" s="549" t="str">
        <f t="shared" si="779"/>
        <v>-</v>
      </c>
      <c r="PZ72" s="549" t="str">
        <f t="shared" si="779"/>
        <v>-</v>
      </c>
      <c r="QA72" s="549" t="str">
        <f t="shared" si="779"/>
        <v>-</v>
      </c>
      <c r="QB72" s="549" t="str">
        <f t="shared" si="779"/>
        <v>-</v>
      </c>
      <c r="QC72" s="549" t="str">
        <f t="shared" si="779"/>
        <v>-</v>
      </c>
      <c r="QD72" s="549" t="str">
        <f t="shared" si="779"/>
        <v>-</v>
      </c>
      <c r="QE72" s="549" t="str">
        <f t="shared" si="779"/>
        <v>-</v>
      </c>
      <c r="QF72" s="549" t="str">
        <f t="shared" si="779"/>
        <v>-</v>
      </c>
      <c r="QG72" s="549" t="str">
        <f t="shared" si="779"/>
        <v>-</v>
      </c>
      <c r="QH72" s="549" t="str">
        <f t="shared" si="779"/>
        <v>-</v>
      </c>
      <c r="QI72" s="539" t="str">
        <f t="shared" si="780"/>
        <v>-</v>
      </c>
      <c r="QJ72" s="539" t="str">
        <f t="shared" si="780"/>
        <v>-</v>
      </c>
      <c r="QK72" s="539" t="str">
        <f t="shared" si="780"/>
        <v>-</v>
      </c>
      <c r="QL72" s="539" t="str">
        <f t="shared" si="780"/>
        <v>-</v>
      </c>
      <c r="QM72" s="539" t="str">
        <f t="shared" si="780"/>
        <v>-</v>
      </c>
      <c r="QN72" s="539" t="str">
        <f t="shared" si="780"/>
        <v>-</v>
      </c>
      <c r="QO72" s="539" t="str">
        <f t="shared" ca="1" si="780"/>
        <v>-</v>
      </c>
      <c r="QP72" s="539" t="str">
        <f t="shared" ca="1" si="780"/>
        <v>-</v>
      </c>
      <c r="QQ72" s="539" t="str">
        <f t="shared" ca="1" si="780"/>
        <v>-</v>
      </c>
      <c r="QR72" s="539" t="str">
        <f t="shared" ca="1" si="780"/>
        <v>-</v>
      </c>
      <c r="QS72" s="539" t="str">
        <f t="shared" ca="1" si="780"/>
        <v>-</v>
      </c>
      <c r="QT72" s="539" t="str">
        <f t="shared" ca="1" si="780"/>
        <v>-</v>
      </c>
      <c r="QU72" s="539" t="str">
        <f t="shared" ca="1" si="780"/>
        <v>-</v>
      </c>
      <c r="QV72" s="539" t="str">
        <f t="shared" ca="1" si="780"/>
        <v>-</v>
      </c>
      <c r="QW72" s="539" t="str">
        <f t="shared" ca="1" si="780"/>
        <v>-</v>
      </c>
      <c r="QX72" s="539" t="str">
        <f t="shared" ca="1" si="780"/>
        <v>-</v>
      </c>
      <c r="QY72" s="539" t="str">
        <f t="shared" ca="1" si="780"/>
        <v>-</v>
      </c>
      <c r="QZ72" s="539" t="str">
        <f t="shared" ca="1" si="780"/>
        <v>-</v>
      </c>
      <c r="RA72" s="539" t="str">
        <f t="shared" ca="1" si="780"/>
        <v>-</v>
      </c>
      <c r="RB72" s="539" t="str">
        <f t="shared" ca="1" si="780"/>
        <v>-</v>
      </c>
      <c r="RC72" s="539" t="str">
        <f t="shared" ca="1" si="780"/>
        <v>-</v>
      </c>
      <c r="RD72" s="539" t="str">
        <f t="shared" ca="1" si="780"/>
        <v>-</v>
      </c>
      <c r="RE72" s="539" t="str">
        <f t="shared" ca="1" si="780"/>
        <v>-</v>
      </c>
      <c r="RF72" s="539" t="str">
        <f t="shared" ca="1" si="780"/>
        <v>-</v>
      </c>
      <c r="RG72" s="539" t="str">
        <f t="shared" ca="1" si="780"/>
        <v>-</v>
      </c>
      <c r="RH72" s="539" t="str">
        <f t="shared" ca="1" si="780"/>
        <v>-</v>
      </c>
      <c r="RI72" s="539" t="str">
        <f t="shared" ca="1" si="780"/>
        <v>-</v>
      </c>
      <c r="RJ72" s="539" t="str">
        <f t="shared" ca="1" si="780"/>
        <v>-</v>
      </c>
      <c r="RK72" s="539" t="str">
        <f t="shared" ca="1" si="780"/>
        <v>-</v>
      </c>
      <c r="RL72" s="539" t="str">
        <f t="shared" ca="1" si="780"/>
        <v>-</v>
      </c>
      <c r="RM72" s="539" t="str">
        <f t="shared" ca="1" si="780"/>
        <v>-</v>
      </c>
      <c r="RN72" s="539" t="str">
        <f t="shared" ca="1" si="780"/>
        <v>-</v>
      </c>
      <c r="RO72" s="539" t="str">
        <f t="shared" ca="1" si="780"/>
        <v>-</v>
      </c>
      <c r="RP72" s="539" t="str">
        <f t="shared" ca="1" si="780"/>
        <v>-</v>
      </c>
      <c r="RQ72" s="539" t="str">
        <f t="shared" ca="1" si="780"/>
        <v>-</v>
      </c>
      <c r="RR72" s="539" t="str">
        <f t="shared" ca="1" si="780"/>
        <v>-</v>
      </c>
      <c r="RS72" s="549" t="str">
        <f t="shared" si="781"/>
        <v>-</v>
      </c>
      <c r="RT72" s="549" t="str">
        <f t="shared" si="781"/>
        <v>-</v>
      </c>
      <c r="RU72" s="549" t="str">
        <f t="shared" si="781"/>
        <v>-</v>
      </c>
      <c r="RV72" s="549" t="str">
        <f t="shared" si="781"/>
        <v>-</v>
      </c>
      <c r="RW72" s="549" t="str">
        <f t="shared" si="781"/>
        <v>-</v>
      </c>
      <c r="RX72" s="549" t="str">
        <f t="shared" si="781"/>
        <v>-</v>
      </c>
      <c r="RY72" s="549" t="str">
        <f t="shared" si="781"/>
        <v>-</v>
      </c>
      <c r="RZ72" s="549" t="str">
        <f t="shared" si="781"/>
        <v>-</v>
      </c>
      <c r="SA72" s="549" t="str">
        <f t="shared" si="781"/>
        <v>-</v>
      </c>
      <c r="SB72" s="549" t="str">
        <f t="shared" si="781"/>
        <v>-</v>
      </c>
      <c r="SC72" s="549" t="str">
        <f t="shared" si="781"/>
        <v>-</v>
      </c>
      <c r="SD72" s="549" t="str">
        <f t="shared" si="781"/>
        <v>-</v>
      </c>
      <c r="SE72" s="549" t="str">
        <f t="shared" si="781"/>
        <v>-</v>
      </c>
      <c r="SF72" s="549" t="str">
        <f t="shared" si="781"/>
        <v>-</v>
      </c>
      <c r="SG72" s="549" t="str">
        <f t="shared" si="781"/>
        <v>-</v>
      </c>
      <c r="SH72" s="549" t="str">
        <f t="shared" si="781"/>
        <v>-</v>
      </c>
      <c r="SI72" s="549" t="str">
        <f t="shared" si="781"/>
        <v>-</v>
      </c>
      <c r="SJ72" s="549" t="str">
        <f t="shared" si="781"/>
        <v>-</v>
      </c>
      <c r="SK72" s="549" t="str">
        <f t="shared" si="781"/>
        <v>-</v>
      </c>
      <c r="SL72" s="549" t="str">
        <f t="shared" si="781"/>
        <v>-</v>
      </c>
      <c r="SM72" s="549" t="str">
        <f t="shared" si="781"/>
        <v>-</v>
      </c>
      <c r="SN72" s="549" t="str">
        <f t="shared" si="781"/>
        <v>-</v>
      </c>
      <c r="SO72" s="549" t="str">
        <f t="shared" si="781"/>
        <v>-</v>
      </c>
      <c r="SP72" s="549" t="str">
        <f t="shared" si="781"/>
        <v>-</v>
      </c>
      <c r="SQ72" s="549" t="str">
        <f t="shared" si="781"/>
        <v>-</v>
      </c>
      <c r="SR72" s="549" t="str">
        <f t="shared" si="781"/>
        <v>-</v>
      </c>
      <c r="SS72" s="539" t="b">
        <f t="shared" si="782"/>
        <v>1</v>
      </c>
      <c r="ST72" s="539" t="b">
        <f t="shared" si="782"/>
        <v>1</v>
      </c>
      <c r="SU72" s="539" t="b">
        <f t="shared" si="782"/>
        <v>1</v>
      </c>
      <c r="SV72" s="539" t="b">
        <f t="shared" si="782"/>
        <v>1</v>
      </c>
      <c r="SW72" s="539" t="b">
        <f t="shared" si="782"/>
        <v>1</v>
      </c>
      <c r="SX72" s="539" t="b">
        <f t="shared" si="782"/>
        <v>1</v>
      </c>
      <c r="SY72" s="539" t="str">
        <f t="shared" ca="1" si="782"/>
        <v>-</v>
      </c>
      <c r="SZ72" s="539" t="str">
        <f t="shared" ca="1" si="782"/>
        <v>-</v>
      </c>
      <c r="TA72" s="539" t="str">
        <f t="shared" ca="1" si="782"/>
        <v>-</v>
      </c>
      <c r="TB72" s="539" t="str">
        <f t="shared" ca="1" si="782"/>
        <v>-</v>
      </c>
      <c r="TC72" s="539" t="str">
        <f t="shared" ca="1" si="782"/>
        <v>-</v>
      </c>
      <c r="TD72" s="539" t="str">
        <f t="shared" ca="1" si="782"/>
        <v>-</v>
      </c>
      <c r="TE72" s="539" t="str">
        <f t="shared" ca="1" si="782"/>
        <v>-</v>
      </c>
      <c r="TF72" s="539" t="str">
        <f t="shared" ca="1" si="782"/>
        <v>-</v>
      </c>
      <c r="TG72" s="539" t="str">
        <f t="shared" ca="1" si="782"/>
        <v>-</v>
      </c>
      <c r="TH72" s="539" t="str">
        <f t="shared" ca="1" si="782"/>
        <v>-</v>
      </c>
      <c r="TI72" s="539" t="str">
        <f t="shared" ca="1" si="782"/>
        <v>-</v>
      </c>
      <c r="TJ72" s="539" t="str">
        <f t="shared" ca="1" si="782"/>
        <v>-</v>
      </c>
      <c r="TK72" s="539" t="str">
        <f t="shared" ca="1" si="782"/>
        <v>-</v>
      </c>
      <c r="TL72" s="539" t="str">
        <f t="shared" ca="1" si="782"/>
        <v>-</v>
      </c>
      <c r="TM72" s="539" t="str">
        <f t="shared" ca="1" si="782"/>
        <v>-</v>
      </c>
      <c r="TN72" s="539" t="str">
        <f t="shared" ca="1" si="782"/>
        <v>-</v>
      </c>
      <c r="TO72" s="539" t="str">
        <f t="shared" ca="1" si="782"/>
        <v>-</v>
      </c>
      <c r="TP72" s="539" t="str">
        <f t="shared" ca="1" si="782"/>
        <v>-</v>
      </c>
      <c r="TQ72" s="539" t="str">
        <f t="shared" ca="1" si="782"/>
        <v>-</v>
      </c>
      <c r="TR72" s="539" t="str">
        <f t="shared" ca="1" si="782"/>
        <v>-</v>
      </c>
      <c r="TS72" s="539" t="str">
        <f t="shared" ca="1" si="782"/>
        <v>-</v>
      </c>
      <c r="TT72" s="539" t="str">
        <f t="shared" ca="1" si="782"/>
        <v>-</v>
      </c>
      <c r="TU72" s="539" t="str">
        <f t="shared" ca="1" si="782"/>
        <v>-</v>
      </c>
      <c r="TV72" s="539" t="str">
        <f t="shared" ca="1" si="782"/>
        <v>-</v>
      </c>
      <c r="TW72" s="539" t="str">
        <f t="shared" ca="1" si="782"/>
        <v>-</v>
      </c>
      <c r="TX72" s="539" t="str">
        <f t="shared" ca="1" si="782"/>
        <v>-</v>
      </c>
      <c r="TY72" s="539" t="str">
        <f t="shared" ca="1" si="782"/>
        <v>-</v>
      </c>
      <c r="TZ72" s="539" t="str">
        <f t="shared" ca="1" si="782"/>
        <v>-</v>
      </c>
      <c r="UA72" s="539" t="str">
        <f t="shared" ca="1" si="782"/>
        <v>-</v>
      </c>
      <c r="UB72" s="539" t="str">
        <f t="shared" ca="1" si="782"/>
        <v>-</v>
      </c>
      <c r="UC72" s="549" t="b">
        <f t="shared" si="783"/>
        <v>1</v>
      </c>
      <c r="UD72" s="549" t="b">
        <f t="shared" si="783"/>
        <v>1</v>
      </c>
      <c r="UE72" s="549" t="b">
        <f t="shared" si="783"/>
        <v>1</v>
      </c>
      <c r="UF72" s="549" t="b">
        <f t="shared" si="783"/>
        <v>1</v>
      </c>
      <c r="UG72" s="549" t="b">
        <f t="shared" si="783"/>
        <v>1</v>
      </c>
      <c r="UH72" s="549" t="b">
        <f t="shared" si="783"/>
        <v>1</v>
      </c>
      <c r="UI72" s="549" t="b">
        <f t="shared" si="783"/>
        <v>1</v>
      </c>
      <c r="UJ72" s="549" t="b">
        <f t="shared" si="783"/>
        <v>1</v>
      </c>
      <c r="UK72" s="549" t="b">
        <f t="shared" si="783"/>
        <v>1</v>
      </c>
      <c r="UL72" s="549" t="b">
        <f t="shared" si="783"/>
        <v>1</v>
      </c>
      <c r="UM72" s="549" t="b">
        <f t="shared" si="783"/>
        <v>1</v>
      </c>
      <c r="UN72" s="549" t="b">
        <f t="shared" si="783"/>
        <v>1</v>
      </c>
      <c r="UO72" s="549" t="b">
        <f t="shared" si="783"/>
        <v>1</v>
      </c>
      <c r="UP72" s="549" t="b">
        <f t="shared" si="783"/>
        <v>1</v>
      </c>
      <c r="UQ72" s="549" t="b">
        <f t="shared" si="783"/>
        <v>1</v>
      </c>
      <c r="UR72" s="549" t="b">
        <f t="shared" si="783"/>
        <v>1</v>
      </c>
      <c r="US72" s="549" t="b">
        <f t="shared" si="783"/>
        <v>1</v>
      </c>
      <c r="UT72" s="549" t="b">
        <f t="shared" si="783"/>
        <v>1</v>
      </c>
      <c r="UU72" s="549" t="b">
        <f t="shared" si="783"/>
        <v>1</v>
      </c>
      <c r="UV72" s="549" t="b">
        <f t="shared" si="783"/>
        <v>1</v>
      </c>
      <c r="UW72" s="549" t="b">
        <f t="shared" si="783"/>
        <v>1</v>
      </c>
      <c r="UX72" s="549" t="b">
        <f t="shared" si="783"/>
        <v>1</v>
      </c>
      <c r="UY72" s="549" t="b">
        <f t="shared" si="783"/>
        <v>1</v>
      </c>
      <c r="UZ72" s="549" t="b">
        <f t="shared" si="783"/>
        <v>1</v>
      </c>
      <c r="VA72" s="549" t="b">
        <f t="shared" si="783"/>
        <v>1</v>
      </c>
      <c r="VB72" s="549" t="b">
        <f t="shared" si="783"/>
        <v>1</v>
      </c>
      <c r="VC72" s="19">
        <f t="shared" ca="1" si="756"/>
        <v>0</v>
      </c>
      <c r="VD72" s="23">
        <v>0</v>
      </c>
    </row>
    <row r="73" spans="1:576" outlineLevel="1">
      <c r="A73" s="21">
        <f t="shared" si="93"/>
        <v>68</v>
      </c>
      <c r="B73" s="21">
        <f>$A$23</f>
        <v>18</v>
      </c>
      <c r="C73">
        <v>108</v>
      </c>
      <c r="D73" s="19" t="str">
        <f t="shared" ca="1" si="668"/>
        <v>SNSW</v>
      </c>
      <c r="E73" t="b">
        <v>1</v>
      </c>
      <c r="F73" t="b">
        <v>0</v>
      </c>
      <c r="G73" t="b">
        <f t="shared" si="786"/>
        <v>1</v>
      </c>
      <c r="H73" s="215">
        <f t="shared" ca="1" si="771"/>
        <v>10</v>
      </c>
      <c r="I73" s="26">
        <v>2</v>
      </c>
      <c r="J73" s="26">
        <v>1</v>
      </c>
      <c r="K73" s="26" t="str">
        <f>""</f>
        <v/>
      </c>
      <c r="L73" s="26">
        <v>0</v>
      </c>
      <c r="M73" s="26">
        <f t="shared" si="670"/>
        <v>2</v>
      </c>
      <c r="N73" s="26">
        <v>2</v>
      </c>
      <c r="O73" s="26">
        <v>3</v>
      </c>
      <c r="P73" s="26">
        <v>2</v>
      </c>
      <c r="Q73" s="26">
        <v>0</v>
      </c>
      <c r="R73" s="26">
        <v>0</v>
      </c>
      <c r="S73" s="26">
        <v>0</v>
      </c>
      <c r="T73" s="26">
        <v>0</v>
      </c>
      <c r="U73" s="26">
        <v>1</v>
      </c>
      <c r="V73" s="116">
        <v>1</v>
      </c>
      <c r="W73" s="116">
        <v>1</v>
      </c>
      <c r="X73" s="116">
        <v>1</v>
      </c>
      <c r="Y73" s="211"/>
      <c r="Z73" s="211"/>
      <c r="AA73" s="211"/>
      <c r="AB73" s="211"/>
      <c r="AC73" s="26">
        <v>1</v>
      </c>
      <c r="AD73" s="211"/>
      <c r="AE73" s="211"/>
      <c r="AF73" s="211"/>
      <c r="AG73" s="211"/>
      <c r="AH73" s="211"/>
      <c r="AI73" s="211"/>
      <c r="AJ73" s="211"/>
      <c r="AK73" s="211"/>
      <c r="AL73" s="136">
        <f t="shared" si="671"/>
        <v>2</v>
      </c>
      <c r="AM73" s="136">
        <f>INDEX(CHOOSE($O73,DataAutumn!i.AdultDrys,DataWinter!i.AdultDrys,DataSpring!i.AdultDrys),1,$N73)</f>
        <v>3</v>
      </c>
      <c r="AN73" s="5">
        <f t="shared" si="672"/>
        <v>2</v>
      </c>
      <c r="AO73" s="5">
        <f t="shared" si="672"/>
        <v>0</v>
      </c>
      <c r="AP73" s="5">
        <f t="shared" si="673"/>
        <v>1</v>
      </c>
      <c r="AQ73" s="211"/>
      <c r="AR73" s="211"/>
      <c r="AS73" s="356" t="str">
        <f t="shared" ca="1" si="674"/>
        <v>optimum_carry 00010 SNSW MWM    EWEDSE8.85 pasture630 Day204 Scan2-0000 RR000p GP100p WP100p MP100p T_TRUE (F33N11)</v>
      </c>
      <c r="AT73" s="9" t="str">
        <f ca="1">IF(COUNTIF(AS$5:AS73,AS73)=1,"-","Dup")</f>
        <v>-</v>
      </c>
      <c r="AU73" s="9"/>
      <c r="AV73" s="19" t="str">
        <f t="shared" ca="1" si="675"/>
        <v>-</v>
      </c>
      <c r="AW73" s="19" t="str">
        <f t="shared" ca="1" si="675"/>
        <v>-</v>
      </c>
      <c r="AX73" s="19" t="str">
        <f t="shared" ca="1" si="675"/>
        <v>-</v>
      </c>
      <c r="AY73" s="19" t="str">
        <f t="shared" ca="1" si="675"/>
        <v>-</v>
      </c>
      <c r="AZ73" s="19" t="str">
        <f t="shared" ca="1" si="675"/>
        <v>-</v>
      </c>
      <c r="BA73" s="19" t="str">
        <f t="shared" ca="1" si="675"/>
        <v>-</v>
      </c>
      <c r="BB73" s="19" t="str">
        <f t="shared" ca="1" si="675"/>
        <v>-</v>
      </c>
      <c r="BC73" s="19" t="str">
        <f t="shared" ca="1" si="675"/>
        <v>-</v>
      </c>
      <c r="BD73" s="9"/>
      <c r="BE73" s="5" t="b">
        <f t="shared" si="676"/>
        <v>0</v>
      </c>
      <c r="BF73" s="5" t="str">
        <f t="shared" si="676"/>
        <v>-</v>
      </c>
      <c r="BG73" s="5" t="b">
        <f t="shared" si="676"/>
        <v>0</v>
      </c>
      <c r="BH73" s="5" t="b">
        <f t="shared" si="676"/>
        <v>1</v>
      </c>
      <c r="BI73" s="5" t="b">
        <f t="shared" si="676"/>
        <v>1</v>
      </c>
      <c r="BJ73" s="136">
        <f t="shared" si="676"/>
        <v>0</v>
      </c>
      <c r="BK73" s="19" t="b">
        <f t="shared" ca="1" si="677"/>
        <v>0</v>
      </c>
      <c r="BL73" s="9"/>
      <c r="BM73" s="5" t="str">
        <f t="shared" ca="1" si="678"/>
        <v>-</v>
      </c>
      <c r="BN73" s="19" t="str">
        <f t="shared" ca="1" si="679"/>
        <v>-</v>
      </c>
      <c r="BO73" s="19" t="str">
        <f t="shared" ca="1" si="679"/>
        <v>-</v>
      </c>
      <c r="BP73" s="19" t="str">
        <f t="shared" ca="1" si="679"/>
        <v>-</v>
      </c>
      <c r="BQ73" s="5" t="str">
        <f t="shared" ca="1" si="680"/>
        <v>-</v>
      </c>
      <c r="BR73" s="19" t="str">
        <f t="shared" ca="1" si="681"/>
        <v>-</v>
      </c>
      <c r="BS73" s="5" t="str">
        <f t="shared" ca="1" si="682"/>
        <v>-</v>
      </c>
      <c r="BT73" s="19" t="str">
        <f t="shared" ca="1" si="683"/>
        <v>-</v>
      </c>
      <c r="BU73" s="19" t="str">
        <f t="shared" ca="1" si="683"/>
        <v>-</v>
      </c>
      <c r="BV73" s="19" t="str">
        <f t="shared" ca="1" si="683"/>
        <v>-</v>
      </c>
      <c r="BW73" s="5" t="str">
        <f t="shared" ca="1" si="684"/>
        <v>-</v>
      </c>
      <c r="BX73" s="9"/>
      <c r="BY73" s="5" t="b">
        <f t="shared" si="685"/>
        <v>0</v>
      </c>
      <c r="BZ73" s="5" t="str">
        <f t="shared" ca="1" si="686"/>
        <v>-</v>
      </c>
      <c r="CA73" s="5" t="str">
        <f t="shared" ca="1" si="687"/>
        <v>-</v>
      </c>
      <c r="CB73" s="5" t="str">
        <f t="shared" ca="1" si="687"/>
        <v>-</v>
      </c>
      <c r="CC73" s="5" t="str">
        <f t="shared" ca="1" si="687"/>
        <v>-</v>
      </c>
      <c r="CD73" s="5" t="str">
        <f t="shared" ca="1" si="687"/>
        <v>-</v>
      </c>
      <c r="CE73" s="5" t="str">
        <f t="shared" ca="1" si="687"/>
        <v>-</v>
      </c>
      <c r="CF73" s="5" t="str">
        <f t="shared" ca="1" si="687"/>
        <v>-</v>
      </c>
      <c r="CG73" s="5" t="str">
        <f t="shared" ca="1" si="687"/>
        <v>-</v>
      </c>
      <c r="CH73" s="5" t="str">
        <f t="shared" ca="1" si="687"/>
        <v>-</v>
      </c>
      <c r="CI73" s="9"/>
      <c r="CJ73" s="12" t="b">
        <v>1</v>
      </c>
      <c r="CK73" s="12" t="b">
        <v>1</v>
      </c>
      <c r="CL73" s="12" t="b">
        <v>1</v>
      </c>
      <c r="CM73" s="12">
        <v>22312000005</v>
      </c>
      <c r="CN73" s="12" t="b">
        <v>0</v>
      </c>
      <c r="CO73" s="19" t="str">
        <f t="shared" ca="1" si="688"/>
        <v>-</v>
      </c>
      <c r="CP73" s="19" t="str">
        <f t="shared" ca="1" si="688"/>
        <v>-</v>
      </c>
      <c r="CQ73" s="19" t="str">
        <f t="shared" ca="1" si="688"/>
        <v>-</v>
      </c>
      <c r="CR73" s="433">
        <f t="shared" si="689"/>
        <v>652</v>
      </c>
      <c r="CS73" s="433">
        <f t="shared" si="689"/>
        <v>686</v>
      </c>
      <c r="CT73" s="433">
        <f t="shared" si="689"/>
        <v>721</v>
      </c>
      <c r="CU73" s="144">
        <f t="shared" si="690"/>
        <v>378</v>
      </c>
      <c r="CV73" s="144">
        <f t="shared" si="690"/>
        <v>413</v>
      </c>
      <c r="CW73" s="144">
        <f t="shared" si="690"/>
        <v>448</v>
      </c>
      <c r="CX73" s="19" t="str">
        <f t="shared" ca="1" si="773"/>
        <v>-</v>
      </c>
      <c r="CY73" s="19" t="str">
        <f t="shared" ca="1" si="773"/>
        <v>-</v>
      </c>
      <c r="CZ73" s="19" t="str">
        <f t="shared" ca="1" si="773"/>
        <v>-</v>
      </c>
      <c r="DA73" s="19" t="str">
        <f t="shared" ca="1" si="773"/>
        <v>-</v>
      </c>
      <c r="DB73" s="19" t="str">
        <f t="shared" ca="1" si="773"/>
        <v>-</v>
      </c>
      <c r="DC73" s="19" t="str">
        <f t="shared" ca="1" si="773"/>
        <v>-</v>
      </c>
      <c r="DD73" s="19">
        <f t="shared" ca="1" si="773"/>
        <v>1</v>
      </c>
      <c r="DE73" s="19">
        <f t="shared" ca="1" si="773"/>
        <v>1</v>
      </c>
      <c r="DF73" s="19">
        <f t="shared" ca="1" si="773"/>
        <v>0</v>
      </c>
      <c r="DG73" s="19" t="str">
        <f t="shared" ca="1" si="773"/>
        <v>-</v>
      </c>
      <c r="DH73" s="19" t="str">
        <f t="shared" ca="1" si="773"/>
        <v>-</v>
      </c>
      <c r="DI73" s="19" t="str">
        <f t="shared" ca="1" si="773"/>
        <v>-</v>
      </c>
      <c r="DJ73" s="19" t="str">
        <f t="shared" ca="1" si="773"/>
        <v>-</v>
      </c>
      <c r="DK73" s="19" t="str">
        <f t="shared" ca="1" si="773"/>
        <v>-</v>
      </c>
      <c r="DL73" s="19">
        <f t="shared" ca="1" si="773"/>
        <v>0</v>
      </c>
      <c r="DM73" s="19" t="str">
        <f t="shared" ca="1" si="773"/>
        <v>-</v>
      </c>
      <c r="DN73" s="19" t="str">
        <f t="shared" ca="1" si="773"/>
        <v>-</v>
      </c>
      <c r="DO73" s="19" t="str">
        <f t="shared" ca="1" si="688"/>
        <v>-</v>
      </c>
      <c r="DP73" s="19">
        <f t="shared" ca="1" si="688"/>
        <v>0</v>
      </c>
      <c r="DQ73" s="19">
        <f t="shared" ca="1" si="688"/>
        <v>0</v>
      </c>
      <c r="DR73" s="9"/>
      <c r="DS73" s="19">
        <f t="shared" ca="1" si="787"/>
        <v>0</v>
      </c>
      <c r="DT73" s="19">
        <f t="shared" ca="1" si="787"/>
        <v>0</v>
      </c>
      <c r="DU73" s="19">
        <f t="shared" ca="1" si="787"/>
        <v>0</v>
      </c>
      <c r="DV73" s="19">
        <f t="shared" ca="1" si="787"/>
        <v>0</v>
      </c>
      <c r="DW73" s="19">
        <f t="shared" ca="1" si="787"/>
        <v>0</v>
      </c>
      <c r="DX73" s="19">
        <f t="shared" ca="1" si="787"/>
        <v>0</v>
      </c>
      <c r="DY73" s="19">
        <f t="shared" ca="1" si="787"/>
        <v>0</v>
      </c>
      <c r="DZ73" s="19">
        <f t="shared" ca="1" si="787"/>
        <v>0</v>
      </c>
      <c r="EA73" s="19">
        <f t="shared" ca="1" si="787"/>
        <v>0</v>
      </c>
      <c r="EB73" s="19">
        <f t="shared" ca="1" si="787"/>
        <v>0</v>
      </c>
      <c r="EC73" s="19">
        <f t="shared" ca="1" si="787"/>
        <v>0</v>
      </c>
      <c r="ED73" s="19">
        <f t="shared" ca="1" si="787"/>
        <v>0</v>
      </c>
      <c r="EE73" s="19">
        <f t="shared" ca="1" si="787"/>
        <v>0</v>
      </c>
      <c r="EF73" s="433">
        <f t="shared" si="693"/>
        <v>0</v>
      </c>
      <c r="EG73" s="433">
        <f t="shared" si="693"/>
        <v>0</v>
      </c>
      <c r="EH73" s="116">
        <f t="shared" si="694"/>
        <v>0</v>
      </c>
      <c r="EI73" s="116">
        <f t="shared" ca="1" si="694"/>
        <v>0</v>
      </c>
      <c r="EJ73" s="116">
        <f t="shared" ca="1" si="694"/>
        <v>0</v>
      </c>
      <c r="EK73" s="116">
        <f t="shared" ca="1" si="694"/>
        <v>0</v>
      </c>
      <c r="EL73" s="116">
        <f t="shared" ca="1" si="694"/>
        <v>0</v>
      </c>
      <c r="EM73" s="537">
        <f t="shared" ca="1" si="695"/>
        <v>0</v>
      </c>
      <c r="EN73" s="116">
        <f t="shared" ca="1" si="696"/>
        <v>0</v>
      </c>
      <c r="EO73" s="116">
        <f t="shared" ca="1" si="696"/>
        <v>0</v>
      </c>
      <c r="EP73" s="116">
        <f t="shared" ca="1" si="696"/>
        <v>0</v>
      </c>
      <c r="EQ73" s="116">
        <f t="shared" ca="1" si="696"/>
        <v>0</v>
      </c>
      <c r="ER73" s="116">
        <f t="shared" ca="1" si="696"/>
        <v>0</v>
      </c>
      <c r="ES73" s="537">
        <f t="shared" ca="1" si="697"/>
        <v>0</v>
      </c>
      <c r="ET73" s="116">
        <f t="shared" ca="1" si="698"/>
        <v>0</v>
      </c>
      <c r="EU73" s="116">
        <f t="shared" ca="1" si="698"/>
        <v>0</v>
      </c>
      <c r="EV73" s="116">
        <f t="shared" ca="1" si="698"/>
        <v>0</v>
      </c>
      <c r="EW73" s="116">
        <f t="shared" ca="1" si="698"/>
        <v>0</v>
      </c>
      <c r="EX73" s="116">
        <f t="shared" ca="1" si="698"/>
        <v>0</v>
      </c>
      <c r="EY73" s="537">
        <f t="shared" ca="1" si="699"/>
        <v>0</v>
      </c>
      <c r="EZ73" s="116">
        <f t="shared" ca="1" si="700"/>
        <v>0</v>
      </c>
      <c r="FA73" s="116">
        <f t="shared" ca="1" si="700"/>
        <v>0</v>
      </c>
      <c r="FB73" s="116">
        <f t="shared" ca="1" si="700"/>
        <v>0</v>
      </c>
      <c r="FC73" s="116">
        <f t="shared" ca="1" si="700"/>
        <v>0</v>
      </c>
      <c r="FD73" s="116">
        <f t="shared" ca="1" si="700"/>
        <v>0</v>
      </c>
      <c r="FE73" s="537">
        <f t="shared" ca="1" si="701"/>
        <v>0</v>
      </c>
      <c r="FF73" s="116">
        <f t="shared" ca="1" si="702"/>
        <v>0</v>
      </c>
      <c r="FG73" s="116">
        <f t="shared" ca="1" si="702"/>
        <v>0</v>
      </c>
      <c r="FH73" s="116">
        <f t="shared" ca="1" si="702"/>
        <v>0</v>
      </c>
      <c r="FI73" s="116">
        <f t="shared" ca="1" si="702"/>
        <v>0</v>
      </c>
      <c r="FJ73" s="116">
        <f t="shared" ca="1" si="702"/>
        <v>0</v>
      </c>
      <c r="FK73" s="537">
        <f t="shared" ca="1" si="703"/>
        <v>0</v>
      </c>
      <c r="FL73" s="116">
        <f t="shared" ca="1" si="704"/>
        <v>0</v>
      </c>
      <c r="FM73" s="116">
        <f t="shared" ca="1" si="704"/>
        <v>0</v>
      </c>
      <c r="FN73" s="116">
        <f t="shared" ca="1" si="704"/>
        <v>0</v>
      </c>
      <c r="FO73" s="116">
        <f t="shared" ca="1" si="704"/>
        <v>0</v>
      </c>
      <c r="FP73" s="116">
        <f t="shared" ca="1" si="704"/>
        <v>0</v>
      </c>
      <c r="FQ73" s="537">
        <f t="shared" ca="1" si="705"/>
        <v>0</v>
      </c>
      <c r="FR73" s="117">
        <f t="shared" ca="1" si="706"/>
        <v>0</v>
      </c>
      <c r="FS73" s="117">
        <f t="shared" ca="1" si="706"/>
        <v>0</v>
      </c>
      <c r="FT73" s="117">
        <f t="shared" ca="1" si="706"/>
        <v>0</v>
      </c>
      <c r="FU73" s="117">
        <f t="shared" ca="1" si="706"/>
        <v>0</v>
      </c>
      <c r="FV73" s="556">
        <f t="shared" ca="1" si="774"/>
        <v>0</v>
      </c>
      <c r="FW73" s="556">
        <f t="shared" ca="1" si="774"/>
        <v>0</v>
      </c>
      <c r="FX73" s="556">
        <f t="shared" ca="1" si="774"/>
        <v>0</v>
      </c>
      <c r="FY73" s="556">
        <f t="shared" ca="1" si="774"/>
        <v>0</v>
      </c>
      <c r="FZ73" s="556">
        <f t="shared" ca="1" si="774"/>
        <v>0</v>
      </c>
      <c r="GA73" s="556">
        <f t="shared" ca="1" si="774"/>
        <v>0</v>
      </c>
      <c r="GB73" s="556">
        <f t="shared" ca="1" si="774"/>
        <v>0</v>
      </c>
      <c r="GC73" s="556">
        <f t="shared" ca="1" si="774"/>
        <v>0</v>
      </c>
      <c r="GD73" s="556">
        <f t="shared" ca="1" si="774"/>
        <v>0</v>
      </c>
      <c r="GE73" s="556">
        <f t="shared" ca="1" si="774"/>
        <v>0</v>
      </c>
      <c r="GF73" s="556">
        <f t="shared" ca="1" si="774"/>
        <v>0</v>
      </c>
      <c r="GG73" s="556">
        <f t="shared" ca="1" si="774"/>
        <v>0</v>
      </c>
      <c r="GH73" s="556">
        <f t="shared" ca="1" si="774"/>
        <v>0</v>
      </c>
      <c r="GI73" s="556">
        <f t="shared" ca="1" si="774"/>
        <v>0</v>
      </c>
      <c r="GJ73" s="556">
        <f t="shared" ca="1" si="774"/>
        <v>0</v>
      </c>
      <c r="GK73" s="556">
        <f t="shared" ca="1" si="774"/>
        <v>0</v>
      </c>
      <c r="GL73" s="556">
        <f t="shared" ca="1" si="774"/>
        <v>0</v>
      </c>
      <c r="GM73" s="556">
        <f t="shared" ca="1" si="774"/>
        <v>0</v>
      </c>
      <c r="GN73" s="556">
        <f t="shared" ca="1" si="774"/>
        <v>0</v>
      </c>
      <c r="GO73" s="556">
        <f t="shared" ca="1" si="774"/>
        <v>0</v>
      </c>
      <c r="GP73" s="19">
        <f t="shared" ca="1" si="708"/>
        <v>0</v>
      </c>
      <c r="GQ73" s="116">
        <f t="shared" ca="1" si="709"/>
        <v>0</v>
      </c>
      <c r="GR73" s="116">
        <f t="shared" ca="1" si="709"/>
        <v>0</v>
      </c>
      <c r="GS73" s="116">
        <f t="shared" ca="1" si="709"/>
        <v>0</v>
      </c>
      <c r="GT73" s="116">
        <f t="shared" ca="1" si="709"/>
        <v>0</v>
      </c>
      <c r="GU73" s="116">
        <f t="shared" ca="1" si="709"/>
        <v>0</v>
      </c>
      <c r="GV73" s="537">
        <f t="shared" ca="1" si="710"/>
        <v>0</v>
      </c>
      <c r="GW73" s="116">
        <f t="shared" ca="1" si="711"/>
        <v>0</v>
      </c>
      <c r="GX73" s="116">
        <f t="shared" ca="1" si="711"/>
        <v>0</v>
      </c>
      <c r="GY73" s="116">
        <f t="shared" ca="1" si="711"/>
        <v>0</v>
      </c>
      <c r="GZ73" s="116">
        <f t="shared" ca="1" si="711"/>
        <v>0</v>
      </c>
      <c r="HA73" s="116">
        <f t="shared" ca="1" si="711"/>
        <v>0</v>
      </c>
      <c r="HB73" s="537">
        <f t="shared" ca="1" si="712"/>
        <v>0</v>
      </c>
      <c r="HC73" s="116">
        <f t="shared" ca="1" si="713"/>
        <v>0</v>
      </c>
      <c r="HD73" s="116">
        <f t="shared" ca="1" si="713"/>
        <v>0</v>
      </c>
      <c r="HE73" s="116">
        <f t="shared" ca="1" si="713"/>
        <v>0</v>
      </c>
      <c r="HF73" s="116">
        <f t="shared" ca="1" si="713"/>
        <v>0</v>
      </c>
      <c r="HG73" s="116">
        <f t="shared" ca="1" si="713"/>
        <v>0</v>
      </c>
      <c r="HH73" s="537">
        <f t="shared" ca="1" si="714"/>
        <v>0</v>
      </c>
      <c r="HI73" s="116">
        <f t="shared" ca="1" si="715"/>
        <v>0</v>
      </c>
      <c r="HJ73" s="116">
        <f t="shared" ca="1" si="715"/>
        <v>0</v>
      </c>
      <c r="HK73" s="116">
        <f t="shared" ca="1" si="715"/>
        <v>0</v>
      </c>
      <c r="HL73" s="116">
        <f t="shared" ca="1" si="715"/>
        <v>0</v>
      </c>
      <c r="HM73" s="116">
        <f t="shared" ca="1" si="715"/>
        <v>0</v>
      </c>
      <c r="HN73" s="537">
        <f t="shared" ca="1" si="716"/>
        <v>0</v>
      </c>
      <c r="HO73" s="116">
        <f t="shared" ca="1" si="717"/>
        <v>0</v>
      </c>
      <c r="HP73" s="116">
        <f t="shared" ca="1" si="717"/>
        <v>0</v>
      </c>
      <c r="HQ73" s="116">
        <f t="shared" ca="1" si="717"/>
        <v>0</v>
      </c>
      <c r="HR73" s="116">
        <f t="shared" ca="1" si="717"/>
        <v>0</v>
      </c>
      <c r="HS73" s="116">
        <f t="shared" ca="1" si="717"/>
        <v>0</v>
      </c>
      <c r="HT73" s="537">
        <f t="shared" ca="1" si="718"/>
        <v>0</v>
      </c>
      <c r="HU73" s="116">
        <f t="shared" ca="1" si="719"/>
        <v>0</v>
      </c>
      <c r="HV73" s="116">
        <f t="shared" ca="1" si="719"/>
        <v>0</v>
      </c>
      <c r="HW73" s="116">
        <f t="shared" ca="1" si="719"/>
        <v>0</v>
      </c>
      <c r="HX73" s="116">
        <f t="shared" ca="1" si="719"/>
        <v>0</v>
      </c>
      <c r="HY73" s="116">
        <f t="shared" ca="1" si="719"/>
        <v>0</v>
      </c>
      <c r="HZ73" s="537">
        <f t="shared" ca="1" si="720"/>
        <v>0</v>
      </c>
      <c r="IA73" s="117">
        <f t="shared" ca="1" si="721"/>
        <v>0</v>
      </c>
      <c r="IB73" s="117">
        <f t="shared" ca="1" si="721"/>
        <v>0</v>
      </c>
      <c r="IC73" s="117">
        <f t="shared" ca="1" si="721"/>
        <v>0</v>
      </c>
      <c r="ID73" s="117">
        <f t="shared" ca="1" si="721"/>
        <v>0</v>
      </c>
      <c r="IE73" s="556">
        <f t="shared" ca="1" si="775"/>
        <v>0</v>
      </c>
      <c r="IF73" s="556">
        <f t="shared" ca="1" si="775"/>
        <v>0</v>
      </c>
      <c r="IG73" s="556">
        <f t="shared" ca="1" si="775"/>
        <v>0</v>
      </c>
      <c r="IH73" s="556">
        <f t="shared" ca="1" si="775"/>
        <v>0</v>
      </c>
      <c r="II73" s="556">
        <f t="shared" ca="1" si="775"/>
        <v>0</v>
      </c>
      <c r="IJ73" s="556">
        <f t="shared" ca="1" si="775"/>
        <v>0</v>
      </c>
      <c r="IK73" s="556">
        <f t="shared" ca="1" si="775"/>
        <v>0</v>
      </c>
      <c r="IL73" s="556">
        <f t="shared" ca="1" si="775"/>
        <v>0</v>
      </c>
      <c r="IM73" s="556">
        <f t="shared" ca="1" si="775"/>
        <v>0</v>
      </c>
      <c r="IN73" s="556">
        <f t="shared" ca="1" si="775"/>
        <v>0</v>
      </c>
      <c r="IO73" s="556">
        <f t="shared" ca="1" si="775"/>
        <v>0</v>
      </c>
      <c r="IP73" s="556">
        <f t="shared" ca="1" si="775"/>
        <v>0</v>
      </c>
      <c r="IQ73" s="556">
        <f t="shared" ca="1" si="775"/>
        <v>0</v>
      </c>
      <c r="IR73" s="556">
        <f t="shared" ca="1" si="775"/>
        <v>0</v>
      </c>
      <c r="IS73" s="556">
        <f t="shared" ca="1" si="775"/>
        <v>0</v>
      </c>
      <c r="IT73" s="556">
        <f t="shared" ca="1" si="775"/>
        <v>0</v>
      </c>
      <c r="IU73" s="556">
        <f t="shared" ca="1" si="775"/>
        <v>0</v>
      </c>
      <c r="IV73" s="556">
        <f t="shared" ca="1" si="775"/>
        <v>0</v>
      </c>
      <c r="IW73" s="556">
        <f t="shared" ca="1" si="775"/>
        <v>0</v>
      </c>
      <c r="IX73" s="556">
        <f t="shared" ca="1" si="775"/>
        <v>0</v>
      </c>
      <c r="IY73" s="19">
        <f t="shared" ca="1" si="723"/>
        <v>0</v>
      </c>
      <c r="IZ73" s="5">
        <f t="shared" si="724"/>
        <v>67</v>
      </c>
      <c r="JA73" s="9"/>
      <c r="JB73" s="5">
        <f t="shared" si="725"/>
        <v>1</v>
      </c>
      <c r="JC73" s="5" t="b">
        <f t="shared" si="725"/>
        <v>0</v>
      </c>
      <c r="JD73" s="19">
        <f t="shared" ca="1" si="776"/>
        <v>0</v>
      </c>
      <c r="JE73" s="5">
        <f t="shared" si="727"/>
        <v>0</v>
      </c>
      <c r="JF73" s="5">
        <f t="shared" si="728"/>
        <v>1.2500000000000001E-2</v>
      </c>
      <c r="JG73" s="5">
        <f t="shared" si="729"/>
        <v>0</v>
      </c>
      <c r="JH73" s="19">
        <f t="shared" ca="1" si="776"/>
        <v>0</v>
      </c>
      <c r="JI73" s="5">
        <f t="shared" si="730"/>
        <v>60</v>
      </c>
      <c r="JJ73" s="5">
        <f t="shared" si="731"/>
        <v>1</v>
      </c>
      <c r="JK73" s="19">
        <f t="shared" ca="1" si="776"/>
        <v>0</v>
      </c>
      <c r="JL73" s="19">
        <f t="shared" ca="1" si="776"/>
        <v>0</v>
      </c>
      <c r="JM73" s="19">
        <f t="shared" ca="1" si="776"/>
        <v>0</v>
      </c>
      <c r="JN73" s="19">
        <f t="shared" ca="1" si="776"/>
        <v>0</v>
      </c>
      <c r="JO73" s="19">
        <f t="shared" ca="1" si="776"/>
        <v>0</v>
      </c>
      <c r="JP73" s="19">
        <f t="shared" ca="1" si="776"/>
        <v>0</v>
      </c>
      <c r="JQ73" s="19">
        <f t="shared" ca="1" si="776"/>
        <v>0</v>
      </c>
      <c r="JR73" s="19">
        <f t="shared" ca="1" si="776"/>
        <v>0</v>
      </c>
      <c r="JS73" s="19">
        <f t="shared" ca="1" si="776"/>
        <v>0</v>
      </c>
      <c r="JT73" s="19">
        <f t="shared" ca="1" si="776"/>
        <v>0</v>
      </c>
      <c r="JU73" s="19">
        <f t="shared" ca="1" si="776"/>
        <v>0</v>
      </c>
      <c r="JV73" s="19">
        <f t="shared" ca="1" si="776"/>
        <v>0</v>
      </c>
      <c r="JW73" s="19">
        <f t="shared" ca="1" si="776"/>
        <v>0</v>
      </c>
      <c r="JX73" s="19">
        <f t="shared" ca="1" si="776"/>
        <v>0</v>
      </c>
      <c r="JY73" s="19">
        <f t="shared" ca="1" si="776"/>
        <v>0</v>
      </c>
      <c r="JZ73" s="19">
        <f t="shared" ca="1" si="776"/>
        <v>0</v>
      </c>
      <c r="KA73" s="19">
        <f t="shared" ca="1" si="776"/>
        <v>0</v>
      </c>
      <c r="KB73" s="19">
        <f t="shared" ca="1" si="776"/>
        <v>0</v>
      </c>
      <c r="KC73" s="19">
        <f t="shared" ca="1" si="776"/>
        <v>0</v>
      </c>
      <c r="KD73" s="19">
        <f t="shared" ca="1" si="776"/>
        <v>0</v>
      </c>
      <c r="KE73" s="19">
        <f t="shared" ca="1" si="776"/>
        <v>0</v>
      </c>
      <c r="KF73" s="5">
        <f t="shared" si="732"/>
        <v>0</v>
      </c>
      <c r="KG73" s="5">
        <f t="shared" si="732"/>
        <v>6.25E-2</v>
      </c>
      <c r="KH73" s="5">
        <f t="shared" si="732"/>
        <v>6.25E-2</v>
      </c>
      <c r="KI73" s="5">
        <f t="shared" si="732"/>
        <v>6.25E-2</v>
      </c>
      <c r="KJ73" s="19">
        <f t="shared" ca="1" si="776"/>
        <v>0</v>
      </c>
      <c r="KK73" s="19">
        <f t="shared" ca="1" si="776"/>
        <v>0</v>
      </c>
      <c r="KL73" s="19">
        <f t="shared" ca="1" si="776"/>
        <v>0</v>
      </c>
      <c r="KM73" s="19">
        <f t="shared" ca="1" si="776"/>
        <v>0</v>
      </c>
      <c r="KN73" s="19">
        <f t="shared" ca="1" si="776"/>
        <v>1</v>
      </c>
      <c r="KO73" s="19">
        <f t="shared" ca="1" si="776"/>
        <v>0</v>
      </c>
      <c r="KP73" s="19">
        <f t="shared" ca="1" si="776"/>
        <v>1</v>
      </c>
      <c r="KQ73" s="9"/>
      <c r="KR73" s="5" t="b">
        <f t="shared" ca="1" si="733"/>
        <v>1</v>
      </c>
      <c r="KS73" s="5" t="b">
        <f t="shared" si="734"/>
        <v>0</v>
      </c>
      <c r="KT73" s="5" t="b">
        <f t="shared" si="734"/>
        <v>0</v>
      </c>
      <c r="KU73" s="5" t="b">
        <f t="shared" si="734"/>
        <v>1</v>
      </c>
      <c r="KV73" s="136">
        <f t="shared" si="735"/>
        <v>2</v>
      </c>
      <c r="KW73" s="136">
        <f t="shared" si="735"/>
        <v>2</v>
      </c>
      <c r="KX73" s="5" t="b">
        <f t="shared" si="736"/>
        <v>0</v>
      </c>
      <c r="KY73" s="5" t="b">
        <f t="shared" si="736"/>
        <v>1</v>
      </c>
      <c r="KZ73" s="5" t="b">
        <f t="shared" si="736"/>
        <v>1</v>
      </c>
      <c r="LA73" s="5" t="b">
        <f t="shared" si="736"/>
        <v>0</v>
      </c>
      <c r="LB73" s="5">
        <f t="shared" si="737"/>
        <v>1</v>
      </c>
      <c r="LC73" s="5">
        <f t="shared" si="737"/>
        <v>0</v>
      </c>
      <c r="LD73" s="5" t="b">
        <f t="shared" si="738"/>
        <v>0</v>
      </c>
      <c r="LE73" s="5" t="str" cm="1">
        <f t="array" aca="1" ref="LE73" ca="1">IF(OR(LF73:LM73&lt;&gt;"-"),TRUE,"-")</f>
        <v>-</v>
      </c>
      <c r="LF73" s="19" t="str">
        <f t="shared" ca="1" si="739"/>
        <v>-</v>
      </c>
      <c r="LG73" s="19" t="str">
        <f t="shared" ca="1" si="739"/>
        <v>-</v>
      </c>
      <c r="LH73" s="19" t="str">
        <f t="shared" ca="1" si="739"/>
        <v>-</v>
      </c>
      <c r="LI73" s="19" t="str">
        <f t="shared" ca="1" si="739"/>
        <v>-</v>
      </c>
      <c r="LJ73" s="19" t="str">
        <f t="shared" ca="1" si="739"/>
        <v>-</v>
      </c>
      <c r="LK73" s="19" t="str">
        <f t="shared" ca="1" si="739"/>
        <v>-</v>
      </c>
      <c r="LL73" s="19" t="str">
        <f t="shared" ca="1" si="739"/>
        <v>-</v>
      </c>
      <c r="LM73" s="19" t="str">
        <f t="shared" ca="1" si="739"/>
        <v>-</v>
      </c>
      <c r="LN73" s="466" t="str">
        <f t="shared" ca="1" si="739"/>
        <v>-</v>
      </c>
      <c r="LO73" s="5" t="b">
        <f t="array" aca="1" ref="LO73" ca="1">IF(OR(LP73:LV73&lt;&gt;"-"),TRUE,"-")</f>
        <v>1</v>
      </c>
      <c r="LP73" s="19">
        <f t="shared" ca="1" si="740"/>
        <v>0</v>
      </c>
      <c r="LQ73" s="19" t="str">
        <f t="shared" ca="1" si="740"/>
        <v>-</v>
      </c>
      <c r="LR73" s="19">
        <f t="shared" ca="1" si="740"/>
        <v>999999</v>
      </c>
      <c r="LS73" s="19">
        <f t="shared" ca="1" si="740"/>
        <v>999999</v>
      </c>
      <c r="LT73" s="19">
        <f t="shared" ca="1" si="740"/>
        <v>999999</v>
      </c>
      <c r="LU73" s="19">
        <f t="shared" ca="1" si="740"/>
        <v>999999</v>
      </c>
      <c r="LV73" s="19">
        <f t="shared" ca="1" si="740"/>
        <v>999999</v>
      </c>
      <c r="LW73" s="19" t="str">
        <f t="shared" ca="1" si="740"/>
        <v>-</v>
      </c>
      <c r="LX73" s="19" t="str">
        <f ca="1">OFFSET(LX$5,$B73,0)</f>
        <v>-</v>
      </c>
      <c r="LY73" s="19" t="str">
        <f ca="1">OFFSET(LY$5,$B73,0)</f>
        <v>-</v>
      </c>
      <c r="LZ73" s="19" t="b">
        <f t="shared" ca="1" si="741"/>
        <v>1</v>
      </c>
      <c r="MA73" s="19">
        <f t="shared" ca="1" si="741"/>
        <v>0</v>
      </c>
      <c r="MB73" s="5" t="str">
        <f t="shared" si="742"/>
        <v>-</v>
      </c>
      <c r="MC73" s="5" t="str">
        <f t="shared" si="742"/>
        <v>-</v>
      </c>
      <c r="MD73" s="5" t="str">
        <f t="shared" si="742"/>
        <v>-</v>
      </c>
      <c r="ME73" s="5" t="str">
        <f t="shared" si="742"/>
        <v>-</v>
      </c>
      <c r="MF73" s="19" t="str">
        <f t="shared" ca="1" si="777"/>
        <v>-</v>
      </c>
      <c r="MG73" s="19" t="str">
        <f t="shared" ca="1" si="777"/>
        <v>-</v>
      </c>
      <c r="MH73" s="19" t="str">
        <f t="shared" ca="1" si="777"/>
        <v>-</v>
      </c>
      <c r="MI73" s="19" t="str">
        <f t="shared" ca="1" si="777"/>
        <v>-</v>
      </c>
      <c r="MJ73" s="19">
        <f t="shared" ca="1" si="777"/>
        <v>0.5</v>
      </c>
      <c r="MK73" s="19">
        <f t="shared" ca="1" si="777"/>
        <v>0.5</v>
      </c>
      <c r="ML73" s="19" t="str">
        <f t="shared" ca="1" si="777"/>
        <v>-</v>
      </c>
      <c r="MM73" s="5">
        <f t="shared" si="744"/>
        <v>0</v>
      </c>
      <c r="MN73" s="5">
        <f t="shared" si="744"/>
        <v>500</v>
      </c>
      <c r="MO73" s="5">
        <f t="shared" si="744"/>
        <v>500</v>
      </c>
      <c r="MP73" s="5">
        <f t="shared" si="744"/>
        <v>575</v>
      </c>
      <c r="MQ73" s="5">
        <f t="shared" si="744"/>
        <v>240</v>
      </c>
      <c r="MR73" s="5">
        <f t="shared" si="744"/>
        <v>364</v>
      </c>
      <c r="MS73" s="5">
        <f t="shared" si="745"/>
        <v>0.5</v>
      </c>
      <c r="MT73" s="9"/>
      <c r="MU73" s="19">
        <f t="shared" ca="1" si="777"/>
        <v>70</v>
      </c>
      <c r="MV73" s="19">
        <f t="shared" ca="1" si="777"/>
        <v>50</v>
      </c>
      <c r="MW73" s="19">
        <f t="shared" ca="1" si="777"/>
        <v>75</v>
      </c>
      <c r="MX73" s="19">
        <f t="shared" ca="1" si="777"/>
        <v>50</v>
      </c>
      <c r="MY73" s="5">
        <f t="shared" si="746"/>
        <v>1</v>
      </c>
      <c r="MZ73" s="5">
        <f t="shared" si="747"/>
        <v>1</v>
      </c>
      <c r="NA73" s="5">
        <f t="shared" si="748"/>
        <v>1</v>
      </c>
      <c r="NB73" s="9"/>
      <c r="NC73" s="19" t="b">
        <f t="shared" ca="1" si="749"/>
        <v>0</v>
      </c>
      <c r="ND73" s="19" t="b">
        <f t="shared" ca="1" si="749"/>
        <v>0</v>
      </c>
      <c r="NE73" s="19">
        <f t="shared" ca="1" si="749"/>
        <v>2</v>
      </c>
      <c r="NF73" s="19">
        <f t="shared" ca="1" si="749"/>
        <v>1</v>
      </c>
      <c r="NG73" s="19">
        <f t="shared" ca="1" si="749"/>
        <v>2</v>
      </c>
      <c r="NH73" s="19">
        <f t="shared" ca="1" si="749"/>
        <v>0</v>
      </c>
      <c r="NI73" s="19" t="str">
        <f t="shared" ca="1" si="749"/>
        <v>-</v>
      </c>
      <c r="NJ73" s="466" t="b">
        <v>1</v>
      </c>
      <c r="NK73" s="466">
        <f>NK74*0.75</f>
        <v>8.8500000000000014</v>
      </c>
      <c r="NL73" s="466" t="b">
        <v>1</v>
      </c>
      <c r="NM73" s="466">
        <f>$NM$62*0.63</f>
        <v>630</v>
      </c>
      <c r="NN73" s="19" t="str">
        <f t="shared" ca="1" si="749"/>
        <v>-</v>
      </c>
      <c r="NO73" s="19">
        <f t="shared" ca="1" si="777"/>
        <v>1</v>
      </c>
      <c r="NP73" s="19">
        <f t="shared" ca="1" si="777"/>
        <v>1</v>
      </c>
      <c r="NQ73" s="19">
        <f t="shared" ca="1" si="777"/>
        <v>1</v>
      </c>
      <c r="NR73" s="19">
        <f t="shared" ca="1" si="777"/>
        <v>1</v>
      </c>
      <c r="NS73" s="19">
        <f t="shared" ca="1" si="777"/>
        <v>1</v>
      </c>
      <c r="NT73" s="19">
        <f t="shared" ca="1" si="777"/>
        <v>1</v>
      </c>
      <c r="NU73" s="19">
        <f t="shared" ca="1" si="777"/>
        <v>1</v>
      </c>
      <c r="NV73" s="19">
        <f t="shared" ca="1" si="777"/>
        <v>1</v>
      </c>
      <c r="NW73" s="19">
        <f t="shared" ca="1" si="777"/>
        <v>1</v>
      </c>
      <c r="NX73" s="9"/>
      <c r="NY73" s="539" t="str">
        <f t="shared" si="778"/>
        <v>-</v>
      </c>
      <c r="NZ73" s="539" t="str">
        <f t="shared" si="778"/>
        <v>-</v>
      </c>
      <c r="OA73" s="539" t="str">
        <f t="shared" si="778"/>
        <v>-</v>
      </c>
      <c r="OB73" s="539" t="str">
        <f t="shared" si="778"/>
        <v>-</v>
      </c>
      <c r="OC73" s="539" t="str">
        <f t="shared" si="778"/>
        <v>-</v>
      </c>
      <c r="OD73" s="539" t="str">
        <f t="shared" si="778"/>
        <v>-</v>
      </c>
      <c r="OE73" s="539" t="str">
        <f t="shared" ca="1" si="778"/>
        <v>-</v>
      </c>
      <c r="OF73" s="539" t="str">
        <f t="shared" ca="1" si="778"/>
        <v>-</v>
      </c>
      <c r="OG73" s="539" t="str">
        <f t="shared" ca="1" si="778"/>
        <v>-</v>
      </c>
      <c r="OH73" s="539" t="str">
        <f t="shared" ca="1" si="778"/>
        <v>-</v>
      </c>
      <c r="OI73" s="539" t="str">
        <f t="shared" ca="1" si="778"/>
        <v>-</v>
      </c>
      <c r="OJ73" s="539" t="str">
        <f t="shared" ca="1" si="778"/>
        <v>-</v>
      </c>
      <c r="OK73" s="539" t="str">
        <f t="shared" ca="1" si="778"/>
        <v>-</v>
      </c>
      <c r="OL73" s="539" t="str">
        <f t="shared" ca="1" si="778"/>
        <v>-</v>
      </c>
      <c r="OM73" s="539" t="str">
        <f t="shared" ca="1" si="778"/>
        <v>-</v>
      </c>
      <c r="ON73" s="539" t="str">
        <f t="shared" ca="1" si="778"/>
        <v>-</v>
      </c>
      <c r="OO73" s="539" t="str">
        <f t="shared" ca="1" si="778"/>
        <v>-</v>
      </c>
      <c r="OP73" s="539" t="str">
        <f t="shared" ca="1" si="778"/>
        <v>-</v>
      </c>
      <c r="OQ73" s="539" t="str">
        <f t="shared" ca="1" si="778"/>
        <v>-</v>
      </c>
      <c r="OR73" s="539" t="str">
        <f t="shared" ca="1" si="778"/>
        <v>-</v>
      </c>
      <c r="OS73" s="539" t="str">
        <f t="shared" ca="1" si="778"/>
        <v>-</v>
      </c>
      <c r="OT73" s="539" t="str">
        <f t="shared" ca="1" si="778"/>
        <v>-</v>
      </c>
      <c r="OU73" s="539" t="str">
        <f t="shared" ca="1" si="778"/>
        <v>-</v>
      </c>
      <c r="OV73" s="539" t="str">
        <f t="shared" ca="1" si="778"/>
        <v>-</v>
      </c>
      <c r="OW73" s="539" t="str">
        <f t="shared" ca="1" si="778"/>
        <v>-</v>
      </c>
      <c r="OX73" s="539" t="str">
        <f t="shared" ca="1" si="778"/>
        <v>-</v>
      </c>
      <c r="OY73" s="539" t="str">
        <f t="shared" ca="1" si="778"/>
        <v>-</v>
      </c>
      <c r="OZ73" s="539" t="str">
        <f t="shared" ca="1" si="778"/>
        <v>-</v>
      </c>
      <c r="PA73" s="539" t="str">
        <f t="shared" ca="1" si="778"/>
        <v>-</v>
      </c>
      <c r="PB73" s="539" t="str">
        <f t="shared" ca="1" si="778"/>
        <v>-</v>
      </c>
      <c r="PC73" s="539" t="str">
        <f t="shared" ca="1" si="778"/>
        <v>-</v>
      </c>
      <c r="PD73" s="539" t="str">
        <f t="shared" ca="1" si="778"/>
        <v>-</v>
      </c>
      <c r="PE73" s="539" t="str">
        <f t="shared" ca="1" si="778"/>
        <v>-</v>
      </c>
      <c r="PF73" s="539" t="str">
        <f t="shared" ca="1" si="778"/>
        <v>-</v>
      </c>
      <c r="PG73" s="539" t="str">
        <f t="shared" ca="1" si="778"/>
        <v>-</v>
      </c>
      <c r="PH73" s="539" t="str">
        <f t="shared" ca="1" si="778"/>
        <v>-</v>
      </c>
      <c r="PI73" s="549" t="str">
        <f t="shared" si="779"/>
        <v>-</v>
      </c>
      <c r="PJ73" s="549" t="str">
        <f t="shared" si="779"/>
        <v>-</v>
      </c>
      <c r="PK73" s="549" t="str">
        <f t="shared" si="779"/>
        <v>-</v>
      </c>
      <c r="PL73" s="549" t="str">
        <f t="shared" si="779"/>
        <v>-</v>
      </c>
      <c r="PM73" s="549" t="str">
        <f t="shared" si="779"/>
        <v>-</v>
      </c>
      <c r="PN73" s="549" t="str">
        <f t="shared" si="779"/>
        <v>-</v>
      </c>
      <c r="PO73" s="549" t="str">
        <f t="shared" si="779"/>
        <v>-</v>
      </c>
      <c r="PP73" s="549" t="str">
        <f t="shared" si="779"/>
        <v>-</v>
      </c>
      <c r="PQ73" s="549" t="str">
        <f t="shared" si="779"/>
        <v>-</v>
      </c>
      <c r="PR73" s="549" t="str">
        <f t="shared" si="779"/>
        <v>-</v>
      </c>
      <c r="PS73" s="549" t="str">
        <f t="shared" si="779"/>
        <v>-</v>
      </c>
      <c r="PT73" s="549" t="str">
        <f t="shared" si="779"/>
        <v>-</v>
      </c>
      <c r="PU73" s="549" t="str">
        <f t="shared" si="779"/>
        <v>-</v>
      </c>
      <c r="PV73" s="549" t="str">
        <f t="shared" si="779"/>
        <v>-</v>
      </c>
      <c r="PW73" s="549" t="str">
        <f t="shared" si="779"/>
        <v>-</v>
      </c>
      <c r="PX73" s="549" t="str">
        <f t="shared" si="779"/>
        <v>-</v>
      </c>
      <c r="PY73" s="549" t="str">
        <f t="shared" si="779"/>
        <v>-</v>
      </c>
      <c r="PZ73" s="549" t="str">
        <f t="shared" si="779"/>
        <v>-</v>
      </c>
      <c r="QA73" s="549" t="str">
        <f t="shared" si="779"/>
        <v>-</v>
      </c>
      <c r="QB73" s="549" t="str">
        <f t="shared" si="779"/>
        <v>-</v>
      </c>
      <c r="QC73" s="549" t="str">
        <f t="shared" si="779"/>
        <v>-</v>
      </c>
      <c r="QD73" s="549" t="str">
        <f t="shared" si="779"/>
        <v>-</v>
      </c>
      <c r="QE73" s="549" t="str">
        <f t="shared" si="779"/>
        <v>-</v>
      </c>
      <c r="QF73" s="549" t="str">
        <f t="shared" si="779"/>
        <v>-</v>
      </c>
      <c r="QG73" s="549" t="str">
        <f t="shared" si="779"/>
        <v>-</v>
      </c>
      <c r="QH73" s="549" t="str">
        <f t="shared" si="779"/>
        <v>-</v>
      </c>
      <c r="QI73" s="539" t="str">
        <f t="shared" si="780"/>
        <v>-</v>
      </c>
      <c r="QJ73" s="539" t="str">
        <f t="shared" si="780"/>
        <v>-</v>
      </c>
      <c r="QK73" s="539" t="str">
        <f t="shared" si="780"/>
        <v>-</v>
      </c>
      <c r="QL73" s="539" t="str">
        <f t="shared" si="780"/>
        <v>-</v>
      </c>
      <c r="QM73" s="539" t="str">
        <f t="shared" si="780"/>
        <v>-</v>
      </c>
      <c r="QN73" s="539" t="str">
        <f t="shared" si="780"/>
        <v>-</v>
      </c>
      <c r="QO73" s="539" t="str">
        <f t="shared" ca="1" si="780"/>
        <v>-</v>
      </c>
      <c r="QP73" s="539" t="str">
        <f t="shared" ca="1" si="780"/>
        <v>-</v>
      </c>
      <c r="QQ73" s="539" t="str">
        <f t="shared" ca="1" si="780"/>
        <v>-</v>
      </c>
      <c r="QR73" s="539" t="str">
        <f t="shared" ca="1" si="780"/>
        <v>-</v>
      </c>
      <c r="QS73" s="539" t="str">
        <f t="shared" ca="1" si="780"/>
        <v>-</v>
      </c>
      <c r="QT73" s="539" t="str">
        <f t="shared" ca="1" si="780"/>
        <v>-</v>
      </c>
      <c r="QU73" s="539" t="str">
        <f t="shared" ca="1" si="780"/>
        <v>-</v>
      </c>
      <c r="QV73" s="539" t="str">
        <f t="shared" ca="1" si="780"/>
        <v>-</v>
      </c>
      <c r="QW73" s="539" t="str">
        <f t="shared" ca="1" si="780"/>
        <v>-</v>
      </c>
      <c r="QX73" s="539" t="str">
        <f t="shared" ca="1" si="780"/>
        <v>-</v>
      </c>
      <c r="QY73" s="539" t="str">
        <f t="shared" ca="1" si="780"/>
        <v>-</v>
      </c>
      <c r="QZ73" s="539" t="str">
        <f t="shared" ca="1" si="780"/>
        <v>-</v>
      </c>
      <c r="RA73" s="539" t="str">
        <f t="shared" ca="1" si="780"/>
        <v>-</v>
      </c>
      <c r="RB73" s="539" t="str">
        <f t="shared" ca="1" si="780"/>
        <v>-</v>
      </c>
      <c r="RC73" s="539" t="str">
        <f t="shared" ca="1" si="780"/>
        <v>-</v>
      </c>
      <c r="RD73" s="539" t="str">
        <f t="shared" ca="1" si="780"/>
        <v>-</v>
      </c>
      <c r="RE73" s="539" t="str">
        <f t="shared" ca="1" si="780"/>
        <v>-</v>
      </c>
      <c r="RF73" s="539" t="str">
        <f t="shared" ca="1" si="780"/>
        <v>-</v>
      </c>
      <c r="RG73" s="539" t="str">
        <f t="shared" ca="1" si="780"/>
        <v>-</v>
      </c>
      <c r="RH73" s="539" t="str">
        <f t="shared" ca="1" si="780"/>
        <v>-</v>
      </c>
      <c r="RI73" s="539" t="str">
        <f t="shared" ca="1" si="780"/>
        <v>-</v>
      </c>
      <c r="RJ73" s="539" t="str">
        <f t="shared" ca="1" si="780"/>
        <v>-</v>
      </c>
      <c r="RK73" s="539" t="str">
        <f t="shared" ca="1" si="780"/>
        <v>-</v>
      </c>
      <c r="RL73" s="539" t="str">
        <f t="shared" ca="1" si="780"/>
        <v>-</v>
      </c>
      <c r="RM73" s="539" t="str">
        <f t="shared" ca="1" si="780"/>
        <v>-</v>
      </c>
      <c r="RN73" s="539" t="str">
        <f t="shared" ca="1" si="780"/>
        <v>-</v>
      </c>
      <c r="RO73" s="539" t="str">
        <f t="shared" ca="1" si="780"/>
        <v>-</v>
      </c>
      <c r="RP73" s="539" t="str">
        <f t="shared" ca="1" si="780"/>
        <v>-</v>
      </c>
      <c r="RQ73" s="539" t="str">
        <f t="shared" ca="1" si="780"/>
        <v>-</v>
      </c>
      <c r="RR73" s="539" t="str">
        <f t="shared" ca="1" si="780"/>
        <v>-</v>
      </c>
      <c r="RS73" s="549" t="str">
        <f t="shared" si="781"/>
        <v>-</v>
      </c>
      <c r="RT73" s="549" t="str">
        <f t="shared" si="781"/>
        <v>-</v>
      </c>
      <c r="RU73" s="549" t="str">
        <f t="shared" si="781"/>
        <v>-</v>
      </c>
      <c r="RV73" s="549" t="str">
        <f t="shared" si="781"/>
        <v>-</v>
      </c>
      <c r="RW73" s="549" t="str">
        <f t="shared" si="781"/>
        <v>-</v>
      </c>
      <c r="RX73" s="549" t="str">
        <f t="shared" si="781"/>
        <v>-</v>
      </c>
      <c r="RY73" s="549" t="str">
        <f t="shared" si="781"/>
        <v>-</v>
      </c>
      <c r="RZ73" s="549" t="str">
        <f t="shared" si="781"/>
        <v>-</v>
      </c>
      <c r="SA73" s="549" t="str">
        <f t="shared" si="781"/>
        <v>-</v>
      </c>
      <c r="SB73" s="549" t="str">
        <f t="shared" si="781"/>
        <v>-</v>
      </c>
      <c r="SC73" s="549" t="str">
        <f t="shared" si="781"/>
        <v>-</v>
      </c>
      <c r="SD73" s="549" t="str">
        <f t="shared" si="781"/>
        <v>-</v>
      </c>
      <c r="SE73" s="549" t="str">
        <f t="shared" si="781"/>
        <v>-</v>
      </c>
      <c r="SF73" s="549" t="str">
        <f t="shared" si="781"/>
        <v>-</v>
      </c>
      <c r="SG73" s="549" t="str">
        <f t="shared" si="781"/>
        <v>-</v>
      </c>
      <c r="SH73" s="549" t="str">
        <f t="shared" si="781"/>
        <v>-</v>
      </c>
      <c r="SI73" s="549" t="str">
        <f t="shared" si="781"/>
        <v>-</v>
      </c>
      <c r="SJ73" s="549" t="str">
        <f t="shared" si="781"/>
        <v>-</v>
      </c>
      <c r="SK73" s="549" t="str">
        <f t="shared" si="781"/>
        <v>-</v>
      </c>
      <c r="SL73" s="549" t="str">
        <f t="shared" si="781"/>
        <v>-</v>
      </c>
      <c r="SM73" s="549" t="str">
        <f t="shared" si="781"/>
        <v>-</v>
      </c>
      <c r="SN73" s="549" t="str">
        <f t="shared" si="781"/>
        <v>-</v>
      </c>
      <c r="SO73" s="549" t="str">
        <f t="shared" si="781"/>
        <v>-</v>
      </c>
      <c r="SP73" s="549" t="str">
        <f t="shared" si="781"/>
        <v>-</v>
      </c>
      <c r="SQ73" s="549" t="str">
        <f t="shared" si="781"/>
        <v>-</v>
      </c>
      <c r="SR73" s="549" t="str">
        <f t="shared" si="781"/>
        <v>-</v>
      </c>
      <c r="SS73" s="539" t="b">
        <f t="shared" si="782"/>
        <v>1</v>
      </c>
      <c r="ST73" s="539" t="b">
        <f t="shared" si="782"/>
        <v>1</v>
      </c>
      <c r="SU73" s="539" t="b">
        <f t="shared" si="782"/>
        <v>1</v>
      </c>
      <c r="SV73" s="539" t="b">
        <f t="shared" si="782"/>
        <v>1</v>
      </c>
      <c r="SW73" s="539" t="b">
        <f t="shared" si="782"/>
        <v>1</v>
      </c>
      <c r="SX73" s="539" t="b">
        <f t="shared" si="782"/>
        <v>1</v>
      </c>
      <c r="SY73" s="539" t="str">
        <f t="shared" ca="1" si="782"/>
        <v>-</v>
      </c>
      <c r="SZ73" s="539" t="str">
        <f t="shared" ca="1" si="782"/>
        <v>-</v>
      </c>
      <c r="TA73" s="539" t="str">
        <f t="shared" ca="1" si="782"/>
        <v>-</v>
      </c>
      <c r="TB73" s="539" t="str">
        <f t="shared" ca="1" si="782"/>
        <v>-</v>
      </c>
      <c r="TC73" s="539" t="str">
        <f t="shared" ca="1" si="782"/>
        <v>-</v>
      </c>
      <c r="TD73" s="539" t="str">
        <f t="shared" ca="1" si="782"/>
        <v>-</v>
      </c>
      <c r="TE73" s="539" t="str">
        <f t="shared" ca="1" si="782"/>
        <v>-</v>
      </c>
      <c r="TF73" s="539" t="str">
        <f t="shared" ca="1" si="782"/>
        <v>-</v>
      </c>
      <c r="TG73" s="539" t="str">
        <f t="shared" ca="1" si="782"/>
        <v>-</v>
      </c>
      <c r="TH73" s="539" t="str">
        <f t="shared" ca="1" si="782"/>
        <v>-</v>
      </c>
      <c r="TI73" s="539" t="str">
        <f t="shared" ca="1" si="782"/>
        <v>-</v>
      </c>
      <c r="TJ73" s="539" t="str">
        <f t="shared" ca="1" si="782"/>
        <v>-</v>
      </c>
      <c r="TK73" s="539" t="str">
        <f t="shared" ca="1" si="782"/>
        <v>-</v>
      </c>
      <c r="TL73" s="539" t="str">
        <f t="shared" ca="1" si="782"/>
        <v>-</v>
      </c>
      <c r="TM73" s="539" t="str">
        <f t="shared" ca="1" si="782"/>
        <v>-</v>
      </c>
      <c r="TN73" s="539" t="str">
        <f t="shared" ca="1" si="782"/>
        <v>-</v>
      </c>
      <c r="TO73" s="539" t="str">
        <f t="shared" ca="1" si="782"/>
        <v>-</v>
      </c>
      <c r="TP73" s="539" t="str">
        <f t="shared" ca="1" si="782"/>
        <v>-</v>
      </c>
      <c r="TQ73" s="539" t="str">
        <f t="shared" ca="1" si="782"/>
        <v>-</v>
      </c>
      <c r="TR73" s="539" t="str">
        <f t="shared" ca="1" si="782"/>
        <v>-</v>
      </c>
      <c r="TS73" s="539" t="str">
        <f t="shared" ca="1" si="782"/>
        <v>-</v>
      </c>
      <c r="TT73" s="539" t="str">
        <f t="shared" ca="1" si="782"/>
        <v>-</v>
      </c>
      <c r="TU73" s="539" t="str">
        <f t="shared" ca="1" si="782"/>
        <v>-</v>
      </c>
      <c r="TV73" s="539" t="str">
        <f t="shared" ca="1" si="782"/>
        <v>-</v>
      </c>
      <c r="TW73" s="539" t="str">
        <f t="shared" ca="1" si="782"/>
        <v>-</v>
      </c>
      <c r="TX73" s="539" t="str">
        <f t="shared" ca="1" si="782"/>
        <v>-</v>
      </c>
      <c r="TY73" s="539" t="str">
        <f t="shared" ca="1" si="782"/>
        <v>-</v>
      </c>
      <c r="TZ73" s="539" t="str">
        <f t="shared" ca="1" si="782"/>
        <v>-</v>
      </c>
      <c r="UA73" s="539" t="str">
        <f t="shared" ca="1" si="782"/>
        <v>-</v>
      </c>
      <c r="UB73" s="539" t="str">
        <f t="shared" ca="1" si="782"/>
        <v>-</v>
      </c>
      <c r="UC73" s="549" t="b">
        <f t="shared" si="783"/>
        <v>1</v>
      </c>
      <c r="UD73" s="549" t="b">
        <f t="shared" si="783"/>
        <v>1</v>
      </c>
      <c r="UE73" s="549" t="b">
        <f t="shared" si="783"/>
        <v>1</v>
      </c>
      <c r="UF73" s="549" t="b">
        <f t="shared" si="783"/>
        <v>1</v>
      </c>
      <c r="UG73" s="549" t="b">
        <f t="shared" si="783"/>
        <v>1</v>
      </c>
      <c r="UH73" s="549" t="b">
        <f t="shared" si="783"/>
        <v>1</v>
      </c>
      <c r="UI73" s="549" t="b">
        <f t="shared" si="783"/>
        <v>1</v>
      </c>
      <c r="UJ73" s="549" t="b">
        <f t="shared" si="783"/>
        <v>1</v>
      </c>
      <c r="UK73" s="549" t="b">
        <f t="shared" si="783"/>
        <v>1</v>
      </c>
      <c r="UL73" s="549" t="b">
        <f t="shared" si="783"/>
        <v>1</v>
      </c>
      <c r="UM73" s="549" t="b">
        <f t="shared" si="783"/>
        <v>1</v>
      </c>
      <c r="UN73" s="549" t="b">
        <f t="shared" si="783"/>
        <v>1</v>
      </c>
      <c r="UO73" s="549" t="b">
        <f t="shared" si="783"/>
        <v>1</v>
      </c>
      <c r="UP73" s="549" t="b">
        <f t="shared" si="783"/>
        <v>1</v>
      </c>
      <c r="UQ73" s="549" t="b">
        <f t="shared" si="783"/>
        <v>1</v>
      </c>
      <c r="UR73" s="549" t="b">
        <f t="shared" si="783"/>
        <v>1</v>
      </c>
      <c r="US73" s="549" t="b">
        <f t="shared" si="783"/>
        <v>1</v>
      </c>
      <c r="UT73" s="549" t="b">
        <f t="shared" si="783"/>
        <v>1</v>
      </c>
      <c r="UU73" s="549" t="b">
        <f t="shared" si="783"/>
        <v>1</v>
      </c>
      <c r="UV73" s="549" t="b">
        <f t="shared" si="783"/>
        <v>1</v>
      </c>
      <c r="UW73" s="549" t="b">
        <f t="shared" si="783"/>
        <v>1</v>
      </c>
      <c r="UX73" s="549" t="b">
        <f t="shared" si="783"/>
        <v>1</v>
      </c>
      <c r="UY73" s="549" t="b">
        <f t="shared" si="783"/>
        <v>1</v>
      </c>
      <c r="UZ73" s="549" t="b">
        <f t="shared" si="783"/>
        <v>1</v>
      </c>
      <c r="VA73" s="549" t="b">
        <f t="shared" si="783"/>
        <v>1</v>
      </c>
      <c r="VB73" s="549" t="b">
        <f t="shared" si="783"/>
        <v>1</v>
      </c>
      <c r="VC73" s="19">
        <f t="shared" ca="1" si="756"/>
        <v>0</v>
      </c>
      <c r="VD73" s="23">
        <v>0</v>
      </c>
    </row>
    <row r="74" spans="1:576" outlineLevel="1">
      <c r="A74" s="21">
        <f t="shared" si="93"/>
        <v>69</v>
      </c>
      <c r="B74" s="21">
        <f>$A$23</f>
        <v>18</v>
      </c>
      <c r="C74">
        <v>108</v>
      </c>
      <c r="D74" s="19" t="str">
        <f t="shared" ca="1" si="668"/>
        <v>SNSW</v>
      </c>
      <c r="E74" t="b">
        <v>1</v>
      </c>
      <c r="F74" t="b">
        <v>0</v>
      </c>
      <c r="G74" t="b">
        <f t="shared" ref="G74" si="788">E74</f>
        <v>1</v>
      </c>
      <c r="H74" s="215">
        <f t="shared" ca="1" si="771"/>
        <v>11</v>
      </c>
      <c r="I74" s="26">
        <v>2</v>
      </c>
      <c r="J74" s="26">
        <v>1</v>
      </c>
      <c r="K74" s="26" t="str">
        <f>""</f>
        <v/>
      </c>
      <c r="L74" s="26">
        <v>0</v>
      </c>
      <c r="M74" s="26">
        <f t="shared" si="670"/>
        <v>2</v>
      </c>
      <c r="N74" s="26">
        <v>2</v>
      </c>
      <c r="O74" s="26">
        <v>3</v>
      </c>
      <c r="P74" s="26">
        <v>2</v>
      </c>
      <c r="Q74" s="26">
        <v>0</v>
      </c>
      <c r="R74" s="26">
        <v>0</v>
      </c>
      <c r="S74" s="26">
        <v>0</v>
      </c>
      <c r="T74" s="26">
        <v>0</v>
      </c>
      <c r="U74" s="26">
        <v>1</v>
      </c>
      <c r="V74" s="116">
        <v>1</v>
      </c>
      <c r="W74" s="116">
        <v>1</v>
      </c>
      <c r="X74" s="116">
        <v>1</v>
      </c>
      <c r="Y74" s="211"/>
      <c r="Z74" s="211"/>
      <c r="AA74" s="211"/>
      <c r="AB74" s="211"/>
      <c r="AC74" s="26">
        <v>1</v>
      </c>
      <c r="AD74" s="211"/>
      <c r="AE74" s="211"/>
      <c r="AF74" s="211"/>
      <c r="AG74" s="211"/>
      <c r="AH74" s="211"/>
      <c r="AI74" s="211"/>
      <c r="AJ74" s="211"/>
      <c r="AK74" s="211"/>
      <c r="AL74" s="136">
        <f t="shared" si="671"/>
        <v>2</v>
      </c>
      <c r="AM74" s="136">
        <f>INDEX(CHOOSE($O74,DataAutumn!i.AdultDrys,DataWinter!i.AdultDrys,DataSpring!i.AdultDrys),1,$N74)</f>
        <v>3</v>
      </c>
      <c r="AN74" s="5">
        <f t="shared" si="672"/>
        <v>2</v>
      </c>
      <c r="AO74" s="5">
        <f t="shared" si="672"/>
        <v>0</v>
      </c>
      <c r="AP74" s="5">
        <f t="shared" si="673"/>
        <v>1</v>
      </c>
      <c r="AQ74" s="211"/>
      <c r="AR74" s="211"/>
      <c r="AS74" s="356" t="str">
        <f t="shared" ref="AS74" ca="1" si="789">LEFT(OFFSET(AS74,-1,0),FIND(" ",OFFSET(AS74,-1,0)))        &amp; TEXT($H74,"00000 ")
&amp; $D74        &amp; IF($JB74=0," FWM","")&amp;IF($JB74=1," MWM","")&amp;IF($JB74=5," Mat","")&amp;IF($JC74=TRUE,"&amp;BBT","    ")
&amp;IF(NJ74, "EWEDSE"&amp;NK74,"")&amp;IF(NL74," pasture"&amp;ROUND(NM74,0),"")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00011 SNSW MWM    EWEDSE11.8 pasture630 Day204 Scan2-0000 RR000p GP100p WP100p MP100p T_TRUE (F33N11)</v>
      </c>
      <c r="AT74" s="9" t="str">
        <f ca="1">IF(COUNTIF(AS$5:AS74,AS74)=1,"-","Dup")</f>
        <v>-</v>
      </c>
      <c r="AU74" s="9"/>
      <c r="AV74" s="19" t="str">
        <f t="shared" ca="1" si="675"/>
        <v>-</v>
      </c>
      <c r="AW74" s="19" t="str">
        <f t="shared" ca="1" si="675"/>
        <v>-</v>
      </c>
      <c r="AX74" s="19" t="str">
        <f t="shared" ca="1" si="675"/>
        <v>-</v>
      </c>
      <c r="AY74" s="19" t="str">
        <f t="shared" ca="1" si="675"/>
        <v>-</v>
      </c>
      <c r="AZ74" s="19" t="str">
        <f t="shared" ca="1" si="675"/>
        <v>-</v>
      </c>
      <c r="BA74" s="19" t="str">
        <f t="shared" ca="1" si="675"/>
        <v>-</v>
      </c>
      <c r="BB74" s="19" t="str">
        <f t="shared" ca="1" si="675"/>
        <v>-</v>
      </c>
      <c r="BC74" s="19" t="str">
        <f t="shared" ca="1" si="675"/>
        <v>-</v>
      </c>
      <c r="BD74" s="9"/>
      <c r="BE74" s="5" t="b">
        <f t="shared" si="676"/>
        <v>0</v>
      </c>
      <c r="BF74" s="5" t="str">
        <f t="shared" si="676"/>
        <v>-</v>
      </c>
      <c r="BG74" s="5" t="b">
        <f t="shared" si="676"/>
        <v>0</v>
      </c>
      <c r="BH74" s="5" t="b">
        <f t="shared" si="676"/>
        <v>1</v>
      </c>
      <c r="BI74" s="5" t="b">
        <f t="shared" si="676"/>
        <v>1</v>
      </c>
      <c r="BJ74" s="136">
        <f t="shared" si="676"/>
        <v>0</v>
      </c>
      <c r="BK74" s="19" t="b">
        <f t="shared" ca="1" si="677"/>
        <v>0</v>
      </c>
      <c r="BL74" s="9"/>
      <c r="BM74" s="5" t="str">
        <f t="shared" ca="1" si="678"/>
        <v>-</v>
      </c>
      <c r="BN74" s="19" t="str">
        <f t="shared" ca="1" si="679"/>
        <v>-</v>
      </c>
      <c r="BO74" s="19" t="str">
        <f t="shared" ca="1" si="679"/>
        <v>-</v>
      </c>
      <c r="BP74" s="19" t="str">
        <f t="shared" ca="1" si="679"/>
        <v>-</v>
      </c>
      <c r="BQ74" s="5" t="str">
        <f t="shared" ca="1" si="680"/>
        <v>-</v>
      </c>
      <c r="BR74" s="19" t="str">
        <f t="shared" ca="1" si="681"/>
        <v>-</v>
      </c>
      <c r="BS74" s="5" t="str">
        <f t="shared" ca="1" si="682"/>
        <v>-</v>
      </c>
      <c r="BT74" s="19" t="str">
        <f t="shared" ca="1" si="683"/>
        <v>-</v>
      </c>
      <c r="BU74" s="19" t="str">
        <f t="shared" ca="1" si="683"/>
        <v>-</v>
      </c>
      <c r="BV74" s="19" t="str">
        <f t="shared" ca="1" si="683"/>
        <v>-</v>
      </c>
      <c r="BW74" s="5" t="str">
        <f t="shared" ca="1" si="684"/>
        <v>-</v>
      </c>
      <c r="BX74" s="9"/>
      <c r="BY74" s="5" t="b">
        <f t="shared" si="685"/>
        <v>0</v>
      </c>
      <c r="BZ74" s="5" t="str">
        <f t="shared" ca="1" si="686"/>
        <v>-</v>
      </c>
      <c r="CA74" s="5" t="str">
        <f t="shared" ca="1" si="687"/>
        <v>-</v>
      </c>
      <c r="CB74" s="5" t="str">
        <f t="shared" ca="1" si="687"/>
        <v>-</v>
      </c>
      <c r="CC74" s="5" t="str">
        <f t="shared" ca="1" si="687"/>
        <v>-</v>
      </c>
      <c r="CD74" s="5" t="str">
        <f t="shared" ca="1" si="687"/>
        <v>-</v>
      </c>
      <c r="CE74" s="5" t="str">
        <f t="shared" ca="1" si="687"/>
        <v>-</v>
      </c>
      <c r="CF74" s="5" t="str">
        <f t="shared" ca="1" si="687"/>
        <v>-</v>
      </c>
      <c r="CG74" s="5" t="str">
        <f t="shared" ca="1" si="687"/>
        <v>-</v>
      </c>
      <c r="CH74" s="5" t="str">
        <f t="shared" ca="1" si="687"/>
        <v>-</v>
      </c>
      <c r="CI74" s="9"/>
      <c r="CJ74" s="12" t="b">
        <v>1</v>
      </c>
      <c r="CK74" s="12" t="b">
        <v>1</v>
      </c>
      <c r="CL74" s="12" t="b">
        <v>1</v>
      </c>
      <c r="CM74" s="12">
        <v>22312000005</v>
      </c>
      <c r="CN74" s="12" t="b">
        <v>0</v>
      </c>
      <c r="CO74" s="19" t="str">
        <f t="shared" ca="1" si="688"/>
        <v>-</v>
      </c>
      <c r="CP74" s="19" t="str">
        <f t="shared" ca="1" si="688"/>
        <v>-</v>
      </c>
      <c r="CQ74" s="19" t="str">
        <f t="shared" ca="1" si="688"/>
        <v>-</v>
      </c>
      <c r="CR74" s="433">
        <f t="shared" si="689"/>
        <v>652</v>
      </c>
      <c r="CS74" s="433">
        <f t="shared" si="689"/>
        <v>686</v>
      </c>
      <c r="CT74" s="433">
        <f t="shared" si="689"/>
        <v>721</v>
      </c>
      <c r="CU74" s="144">
        <f t="shared" si="690"/>
        <v>378</v>
      </c>
      <c r="CV74" s="144">
        <f t="shared" si="690"/>
        <v>413</v>
      </c>
      <c r="CW74" s="144">
        <f t="shared" si="690"/>
        <v>448</v>
      </c>
      <c r="CX74" s="19" t="str">
        <f t="shared" ca="1" si="773"/>
        <v>-</v>
      </c>
      <c r="CY74" s="19" t="str">
        <f t="shared" ca="1" si="773"/>
        <v>-</v>
      </c>
      <c r="CZ74" s="19" t="str">
        <f t="shared" ca="1" si="773"/>
        <v>-</v>
      </c>
      <c r="DA74" s="19" t="str">
        <f t="shared" ca="1" si="773"/>
        <v>-</v>
      </c>
      <c r="DB74" s="19" t="str">
        <f t="shared" ca="1" si="773"/>
        <v>-</v>
      </c>
      <c r="DC74" s="19" t="str">
        <f t="shared" ca="1" si="773"/>
        <v>-</v>
      </c>
      <c r="DD74" s="19">
        <f t="shared" ca="1" si="773"/>
        <v>1</v>
      </c>
      <c r="DE74" s="19">
        <f t="shared" ca="1" si="773"/>
        <v>1</v>
      </c>
      <c r="DF74" s="19">
        <f t="shared" ca="1" si="773"/>
        <v>0</v>
      </c>
      <c r="DG74" s="19" t="str">
        <f t="shared" ca="1" si="773"/>
        <v>-</v>
      </c>
      <c r="DH74" s="19" t="str">
        <f t="shared" ca="1" si="773"/>
        <v>-</v>
      </c>
      <c r="DI74" s="19" t="str">
        <f t="shared" ca="1" si="773"/>
        <v>-</v>
      </c>
      <c r="DJ74" s="19" t="str">
        <f t="shared" ca="1" si="773"/>
        <v>-</v>
      </c>
      <c r="DK74" s="19" t="str">
        <f t="shared" ca="1" si="773"/>
        <v>-</v>
      </c>
      <c r="DL74" s="19">
        <f t="shared" ca="1" si="773"/>
        <v>0</v>
      </c>
      <c r="DM74" s="19" t="str">
        <f t="shared" ca="1" si="773"/>
        <v>-</v>
      </c>
      <c r="DN74" s="19" t="str">
        <f t="shared" ca="1" si="773"/>
        <v>-</v>
      </c>
      <c r="DO74" s="19" t="str">
        <f t="shared" ca="1" si="688"/>
        <v>-</v>
      </c>
      <c r="DP74" s="19">
        <f t="shared" ca="1" si="688"/>
        <v>0</v>
      </c>
      <c r="DQ74" s="19">
        <f t="shared" ca="1" si="688"/>
        <v>0</v>
      </c>
      <c r="DR74" s="9"/>
      <c r="DS74" s="19">
        <f t="shared" ca="1" si="787"/>
        <v>0</v>
      </c>
      <c r="DT74" s="19">
        <f t="shared" ca="1" si="787"/>
        <v>0</v>
      </c>
      <c r="DU74" s="19">
        <f t="shared" ca="1" si="787"/>
        <v>0</v>
      </c>
      <c r="DV74" s="19">
        <f t="shared" ca="1" si="787"/>
        <v>0</v>
      </c>
      <c r="DW74" s="19">
        <f t="shared" ca="1" si="787"/>
        <v>0</v>
      </c>
      <c r="DX74" s="19">
        <f t="shared" ca="1" si="787"/>
        <v>0</v>
      </c>
      <c r="DY74" s="19">
        <f t="shared" ca="1" si="787"/>
        <v>0</v>
      </c>
      <c r="DZ74" s="19">
        <f t="shared" ca="1" si="787"/>
        <v>0</v>
      </c>
      <c r="EA74" s="19">
        <f t="shared" ca="1" si="787"/>
        <v>0</v>
      </c>
      <c r="EB74" s="19">
        <f t="shared" ca="1" si="787"/>
        <v>0</v>
      </c>
      <c r="EC74" s="19">
        <f t="shared" ca="1" si="787"/>
        <v>0</v>
      </c>
      <c r="ED74" s="19">
        <f t="shared" ca="1" si="787"/>
        <v>0</v>
      </c>
      <c r="EE74" s="19">
        <f t="shared" ca="1" si="787"/>
        <v>0</v>
      </c>
      <c r="EF74" s="433">
        <f t="shared" si="693"/>
        <v>0</v>
      </c>
      <c r="EG74" s="433">
        <f t="shared" si="693"/>
        <v>0</v>
      </c>
      <c r="EH74" s="116">
        <f t="shared" si="694"/>
        <v>0</v>
      </c>
      <c r="EI74" s="116">
        <f t="shared" ca="1" si="694"/>
        <v>0</v>
      </c>
      <c r="EJ74" s="116">
        <f t="shared" ca="1" si="694"/>
        <v>0</v>
      </c>
      <c r="EK74" s="116">
        <f t="shared" ca="1" si="694"/>
        <v>0</v>
      </c>
      <c r="EL74" s="116">
        <f t="shared" ca="1" si="694"/>
        <v>0</v>
      </c>
      <c r="EM74" s="537">
        <f t="shared" ca="1" si="695"/>
        <v>0</v>
      </c>
      <c r="EN74" s="116">
        <f t="shared" ca="1" si="696"/>
        <v>0</v>
      </c>
      <c r="EO74" s="116">
        <f t="shared" ca="1" si="696"/>
        <v>0</v>
      </c>
      <c r="EP74" s="116">
        <f t="shared" ca="1" si="696"/>
        <v>0</v>
      </c>
      <c r="EQ74" s="116">
        <f t="shared" ca="1" si="696"/>
        <v>0</v>
      </c>
      <c r="ER74" s="116">
        <f t="shared" ca="1" si="696"/>
        <v>0</v>
      </c>
      <c r="ES74" s="537">
        <f t="shared" ca="1" si="697"/>
        <v>0</v>
      </c>
      <c r="ET74" s="116">
        <f t="shared" ca="1" si="698"/>
        <v>0</v>
      </c>
      <c r="EU74" s="116">
        <f t="shared" ca="1" si="698"/>
        <v>0</v>
      </c>
      <c r="EV74" s="116">
        <f t="shared" ca="1" si="698"/>
        <v>0</v>
      </c>
      <c r="EW74" s="116">
        <f t="shared" ca="1" si="698"/>
        <v>0</v>
      </c>
      <c r="EX74" s="116">
        <f t="shared" ca="1" si="698"/>
        <v>0</v>
      </c>
      <c r="EY74" s="537">
        <f t="shared" ca="1" si="699"/>
        <v>0</v>
      </c>
      <c r="EZ74" s="116">
        <f t="shared" ca="1" si="700"/>
        <v>0</v>
      </c>
      <c r="FA74" s="116">
        <f t="shared" ca="1" si="700"/>
        <v>0</v>
      </c>
      <c r="FB74" s="116">
        <f t="shared" ca="1" si="700"/>
        <v>0</v>
      </c>
      <c r="FC74" s="116">
        <f t="shared" ca="1" si="700"/>
        <v>0</v>
      </c>
      <c r="FD74" s="116">
        <f t="shared" ca="1" si="700"/>
        <v>0</v>
      </c>
      <c r="FE74" s="537">
        <f t="shared" ca="1" si="701"/>
        <v>0</v>
      </c>
      <c r="FF74" s="116">
        <f t="shared" ca="1" si="702"/>
        <v>0</v>
      </c>
      <c r="FG74" s="116">
        <f t="shared" ca="1" si="702"/>
        <v>0</v>
      </c>
      <c r="FH74" s="116">
        <f t="shared" ca="1" si="702"/>
        <v>0</v>
      </c>
      <c r="FI74" s="116">
        <f t="shared" ca="1" si="702"/>
        <v>0</v>
      </c>
      <c r="FJ74" s="116">
        <f t="shared" ca="1" si="702"/>
        <v>0</v>
      </c>
      <c r="FK74" s="537">
        <f t="shared" ca="1" si="703"/>
        <v>0</v>
      </c>
      <c r="FL74" s="116">
        <f t="shared" ca="1" si="704"/>
        <v>0</v>
      </c>
      <c r="FM74" s="116">
        <f t="shared" ca="1" si="704"/>
        <v>0</v>
      </c>
      <c r="FN74" s="116">
        <f t="shared" ca="1" si="704"/>
        <v>0</v>
      </c>
      <c r="FO74" s="116">
        <f t="shared" ca="1" si="704"/>
        <v>0</v>
      </c>
      <c r="FP74" s="116">
        <f t="shared" ca="1" si="704"/>
        <v>0</v>
      </c>
      <c r="FQ74" s="537">
        <f t="shared" ca="1" si="705"/>
        <v>0</v>
      </c>
      <c r="FR74" s="117">
        <f t="shared" ca="1" si="706"/>
        <v>0</v>
      </c>
      <c r="FS74" s="117">
        <f t="shared" ca="1" si="706"/>
        <v>0</v>
      </c>
      <c r="FT74" s="117">
        <f t="shared" ca="1" si="706"/>
        <v>0</v>
      </c>
      <c r="FU74" s="117">
        <f t="shared" ca="1" si="706"/>
        <v>0</v>
      </c>
      <c r="FV74" s="556">
        <f t="shared" ca="1" si="774"/>
        <v>0</v>
      </c>
      <c r="FW74" s="556">
        <f t="shared" ca="1" si="774"/>
        <v>0</v>
      </c>
      <c r="FX74" s="556">
        <f t="shared" ca="1" si="774"/>
        <v>0</v>
      </c>
      <c r="FY74" s="556">
        <f t="shared" ca="1" si="774"/>
        <v>0</v>
      </c>
      <c r="FZ74" s="556">
        <f t="shared" ca="1" si="774"/>
        <v>0</v>
      </c>
      <c r="GA74" s="556">
        <f t="shared" ca="1" si="774"/>
        <v>0</v>
      </c>
      <c r="GB74" s="556">
        <f t="shared" ca="1" si="774"/>
        <v>0</v>
      </c>
      <c r="GC74" s="556">
        <f t="shared" ca="1" si="774"/>
        <v>0</v>
      </c>
      <c r="GD74" s="556">
        <f t="shared" ca="1" si="774"/>
        <v>0</v>
      </c>
      <c r="GE74" s="556">
        <f t="shared" ca="1" si="774"/>
        <v>0</v>
      </c>
      <c r="GF74" s="556">
        <f t="shared" ca="1" si="774"/>
        <v>0</v>
      </c>
      <c r="GG74" s="556">
        <f t="shared" ca="1" si="774"/>
        <v>0</v>
      </c>
      <c r="GH74" s="556">
        <f t="shared" ca="1" si="774"/>
        <v>0</v>
      </c>
      <c r="GI74" s="556">
        <f t="shared" ca="1" si="774"/>
        <v>0</v>
      </c>
      <c r="GJ74" s="556">
        <f t="shared" ca="1" si="774"/>
        <v>0</v>
      </c>
      <c r="GK74" s="556">
        <f t="shared" ref="GK74:GO74" ca="1" si="790">IF(AND($M74=GK$17,$O74=GK$19,$AH74=GK$16,OR($P74=GK$20,GK$20=1)),INDEX(i.FS_Strategy,$AK74+1,$AH74),0)</f>
        <v>0</v>
      </c>
      <c r="GL74" s="556">
        <f t="shared" ca="1" si="790"/>
        <v>0</v>
      </c>
      <c r="GM74" s="556">
        <f t="shared" ca="1" si="790"/>
        <v>0</v>
      </c>
      <c r="GN74" s="556">
        <f t="shared" ca="1" si="790"/>
        <v>0</v>
      </c>
      <c r="GO74" s="556">
        <f t="shared" ca="1" si="790"/>
        <v>0</v>
      </c>
      <c r="GP74" s="19">
        <f t="shared" ca="1" si="708"/>
        <v>0</v>
      </c>
      <c r="GQ74" s="116">
        <f t="shared" ca="1" si="709"/>
        <v>0</v>
      </c>
      <c r="GR74" s="116">
        <f t="shared" ca="1" si="709"/>
        <v>0</v>
      </c>
      <c r="GS74" s="116">
        <f t="shared" ca="1" si="709"/>
        <v>0</v>
      </c>
      <c r="GT74" s="116">
        <f t="shared" ca="1" si="709"/>
        <v>0</v>
      </c>
      <c r="GU74" s="116">
        <f t="shared" ca="1" si="709"/>
        <v>0</v>
      </c>
      <c r="GV74" s="537">
        <f t="shared" ca="1" si="710"/>
        <v>0</v>
      </c>
      <c r="GW74" s="116">
        <f t="shared" ca="1" si="711"/>
        <v>0</v>
      </c>
      <c r="GX74" s="116">
        <f t="shared" ca="1" si="711"/>
        <v>0</v>
      </c>
      <c r="GY74" s="116">
        <f t="shared" ca="1" si="711"/>
        <v>0</v>
      </c>
      <c r="GZ74" s="116">
        <f t="shared" ca="1" si="711"/>
        <v>0</v>
      </c>
      <c r="HA74" s="116">
        <f t="shared" ca="1" si="711"/>
        <v>0</v>
      </c>
      <c r="HB74" s="537">
        <f t="shared" ca="1" si="712"/>
        <v>0</v>
      </c>
      <c r="HC74" s="116">
        <f t="shared" ca="1" si="713"/>
        <v>0</v>
      </c>
      <c r="HD74" s="116">
        <f t="shared" ca="1" si="713"/>
        <v>0</v>
      </c>
      <c r="HE74" s="116">
        <f t="shared" ca="1" si="713"/>
        <v>0</v>
      </c>
      <c r="HF74" s="116">
        <f t="shared" ca="1" si="713"/>
        <v>0</v>
      </c>
      <c r="HG74" s="116">
        <f t="shared" ca="1" si="713"/>
        <v>0</v>
      </c>
      <c r="HH74" s="537">
        <f t="shared" ca="1" si="714"/>
        <v>0</v>
      </c>
      <c r="HI74" s="116">
        <f t="shared" ca="1" si="715"/>
        <v>0</v>
      </c>
      <c r="HJ74" s="116">
        <f t="shared" ca="1" si="715"/>
        <v>0</v>
      </c>
      <c r="HK74" s="116">
        <f t="shared" ca="1" si="715"/>
        <v>0</v>
      </c>
      <c r="HL74" s="116">
        <f t="shared" ca="1" si="715"/>
        <v>0</v>
      </c>
      <c r="HM74" s="116">
        <f t="shared" ca="1" si="715"/>
        <v>0</v>
      </c>
      <c r="HN74" s="537">
        <f t="shared" ca="1" si="716"/>
        <v>0</v>
      </c>
      <c r="HO74" s="116">
        <f t="shared" ca="1" si="717"/>
        <v>0</v>
      </c>
      <c r="HP74" s="116">
        <f t="shared" ca="1" si="717"/>
        <v>0</v>
      </c>
      <c r="HQ74" s="116">
        <f t="shared" ca="1" si="717"/>
        <v>0</v>
      </c>
      <c r="HR74" s="116">
        <f t="shared" ca="1" si="717"/>
        <v>0</v>
      </c>
      <c r="HS74" s="116">
        <f t="shared" ca="1" si="717"/>
        <v>0</v>
      </c>
      <c r="HT74" s="537">
        <f t="shared" ca="1" si="718"/>
        <v>0</v>
      </c>
      <c r="HU74" s="116">
        <f t="shared" ca="1" si="719"/>
        <v>0</v>
      </c>
      <c r="HV74" s="116">
        <f t="shared" ca="1" si="719"/>
        <v>0</v>
      </c>
      <c r="HW74" s="116">
        <f t="shared" ca="1" si="719"/>
        <v>0</v>
      </c>
      <c r="HX74" s="116">
        <f t="shared" ca="1" si="719"/>
        <v>0</v>
      </c>
      <c r="HY74" s="116">
        <f t="shared" ca="1" si="719"/>
        <v>0</v>
      </c>
      <c r="HZ74" s="537">
        <f t="shared" ca="1" si="720"/>
        <v>0</v>
      </c>
      <c r="IA74" s="117">
        <f t="shared" ca="1" si="721"/>
        <v>0</v>
      </c>
      <c r="IB74" s="117">
        <f t="shared" ca="1" si="721"/>
        <v>0</v>
      </c>
      <c r="IC74" s="117">
        <f t="shared" ca="1" si="721"/>
        <v>0</v>
      </c>
      <c r="ID74" s="117">
        <f t="shared" ca="1" si="721"/>
        <v>0</v>
      </c>
      <c r="IE74" s="556">
        <f t="shared" ca="1" si="775"/>
        <v>0</v>
      </c>
      <c r="IF74" s="556">
        <f t="shared" ca="1" si="775"/>
        <v>0</v>
      </c>
      <c r="IG74" s="556">
        <f t="shared" ca="1" si="775"/>
        <v>0</v>
      </c>
      <c r="IH74" s="556">
        <f t="shared" ca="1" si="775"/>
        <v>0</v>
      </c>
      <c r="II74" s="556">
        <f t="shared" ca="1" si="775"/>
        <v>0</v>
      </c>
      <c r="IJ74" s="556">
        <f t="shared" ca="1" si="775"/>
        <v>0</v>
      </c>
      <c r="IK74" s="556">
        <f t="shared" ca="1" si="775"/>
        <v>0</v>
      </c>
      <c r="IL74" s="556">
        <f t="shared" ca="1" si="775"/>
        <v>0</v>
      </c>
      <c r="IM74" s="556">
        <f t="shared" ca="1" si="775"/>
        <v>0</v>
      </c>
      <c r="IN74" s="556">
        <f t="shared" ca="1" si="775"/>
        <v>0</v>
      </c>
      <c r="IO74" s="556">
        <f t="shared" ca="1" si="775"/>
        <v>0</v>
      </c>
      <c r="IP74" s="556">
        <f t="shared" ca="1" si="775"/>
        <v>0</v>
      </c>
      <c r="IQ74" s="556">
        <f t="shared" ca="1" si="775"/>
        <v>0</v>
      </c>
      <c r="IR74" s="556">
        <f t="shared" ca="1" si="775"/>
        <v>0</v>
      </c>
      <c r="IS74" s="556">
        <f t="shared" ca="1" si="775"/>
        <v>0</v>
      </c>
      <c r="IT74" s="556">
        <f t="shared" ref="IT74:IX74" ca="1" si="791">IF(AND($M74=IT$17,$O74=IT$19,$AH74=IT$16,OR($P74=IT$20,IT$20=1)),INDEX(i.FS_Strategy,$AK74+1,$AH74),0)</f>
        <v>0</v>
      </c>
      <c r="IU74" s="556">
        <f t="shared" ca="1" si="791"/>
        <v>0</v>
      </c>
      <c r="IV74" s="556">
        <f t="shared" ca="1" si="791"/>
        <v>0</v>
      </c>
      <c r="IW74" s="556">
        <f t="shared" ca="1" si="791"/>
        <v>0</v>
      </c>
      <c r="IX74" s="556">
        <f t="shared" ca="1" si="791"/>
        <v>0</v>
      </c>
      <c r="IY74" s="19">
        <f t="shared" ca="1" si="723"/>
        <v>0</v>
      </c>
      <c r="IZ74" s="5">
        <f t="shared" si="724"/>
        <v>67</v>
      </c>
      <c r="JA74" s="9"/>
      <c r="JB74" s="5">
        <f t="shared" si="725"/>
        <v>1</v>
      </c>
      <c r="JC74" s="5" t="b">
        <f t="shared" si="725"/>
        <v>0</v>
      </c>
      <c r="JD74" s="19">
        <f t="shared" ref="JD74:KP74" ca="1" si="792">OFFSET(JD$5,$B74,0)</f>
        <v>0</v>
      </c>
      <c r="JE74" s="5">
        <f t="shared" si="727"/>
        <v>0</v>
      </c>
      <c r="JF74" s="5">
        <f t="shared" si="728"/>
        <v>1.2500000000000001E-2</v>
      </c>
      <c r="JG74" s="5">
        <f t="shared" si="729"/>
        <v>0</v>
      </c>
      <c r="JH74" s="19">
        <f t="shared" ca="1" si="792"/>
        <v>0</v>
      </c>
      <c r="JI74" s="5">
        <f t="shared" si="730"/>
        <v>60</v>
      </c>
      <c r="JJ74" s="5">
        <f t="shared" si="731"/>
        <v>1</v>
      </c>
      <c r="JK74" s="19">
        <f t="shared" ca="1" si="792"/>
        <v>0</v>
      </c>
      <c r="JL74" s="19">
        <f t="shared" ca="1" si="792"/>
        <v>0</v>
      </c>
      <c r="JM74" s="19">
        <f t="shared" ca="1" si="792"/>
        <v>0</v>
      </c>
      <c r="JN74" s="19">
        <f t="shared" ca="1" si="792"/>
        <v>0</v>
      </c>
      <c r="JO74" s="19">
        <f t="shared" ca="1" si="792"/>
        <v>0</v>
      </c>
      <c r="JP74" s="19">
        <f t="shared" ca="1" si="792"/>
        <v>0</v>
      </c>
      <c r="JQ74" s="19">
        <f t="shared" ca="1" si="792"/>
        <v>0</v>
      </c>
      <c r="JR74" s="19">
        <f t="shared" ca="1" si="792"/>
        <v>0</v>
      </c>
      <c r="JS74" s="19">
        <f t="shared" ca="1" si="792"/>
        <v>0</v>
      </c>
      <c r="JT74" s="19">
        <f t="shared" ca="1" si="792"/>
        <v>0</v>
      </c>
      <c r="JU74" s="19">
        <f t="shared" ca="1" si="792"/>
        <v>0</v>
      </c>
      <c r="JV74" s="19">
        <f t="shared" ca="1" si="792"/>
        <v>0</v>
      </c>
      <c r="JW74" s="19">
        <f t="shared" ca="1" si="792"/>
        <v>0</v>
      </c>
      <c r="JX74" s="19">
        <f t="shared" ca="1" si="792"/>
        <v>0</v>
      </c>
      <c r="JY74" s="19">
        <f t="shared" ca="1" si="792"/>
        <v>0</v>
      </c>
      <c r="JZ74" s="19">
        <f t="shared" ca="1" si="792"/>
        <v>0</v>
      </c>
      <c r="KA74" s="19">
        <f t="shared" ca="1" si="792"/>
        <v>0</v>
      </c>
      <c r="KB74" s="19">
        <f t="shared" ca="1" si="792"/>
        <v>0</v>
      </c>
      <c r="KC74" s="19">
        <f t="shared" ca="1" si="792"/>
        <v>0</v>
      </c>
      <c r="KD74" s="19">
        <f t="shared" ca="1" si="792"/>
        <v>0</v>
      </c>
      <c r="KE74" s="19">
        <f t="shared" ca="1" si="792"/>
        <v>0</v>
      </c>
      <c r="KF74" s="5">
        <f t="shared" si="732"/>
        <v>0</v>
      </c>
      <c r="KG74" s="5">
        <f t="shared" si="732"/>
        <v>6.25E-2</v>
      </c>
      <c r="KH74" s="5">
        <f t="shared" si="732"/>
        <v>6.25E-2</v>
      </c>
      <c r="KI74" s="5">
        <f t="shared" si="732"/>
        <v>6.25E-2</v>
      </c>
      <c r="KJ74" s="19">
        <f t="shared" ca="1" si="792"/>
        <v>0</v>
      </c>
      <c r="KK74" s="19">
        <f t="shared" ca="1" si="792"/>
        <v>0</v>
      </c>
      <c r="KL74" s="19">
        <f t="shared" ca="1" si="792"/>
        <v>0</v>
      </c>
      <c r="KM74" s="19">
        <f t="shared" ca="1" si="792"/>
        <v>0</v>
      </c>
      <c r="KN74" s="19">
        <f t="shared" ca="1" si="792"/>
        <v>1</v>
      </c>
      <c r="KO74" s="19">
        <f t="shared" ca="1" si="792"/>
        <v>0</v>
      </c>
      <c r="KP74" s="19">
        <f t="shared" ca="1" si="792"/>
        <v>1</v>
      </c>
      <c r="KQ74" s="9"/>
      <c r="KR74" s="5" t="b">
        <f t="shared" ca="1" si="733"/>
        <v>1</v>
      </c>
      <c r="KS74" s="5" t="b">
        <f t="shared" si="734"/>
        <v>0</v>
      </c>
      <c r="KT74" s="5" t="b">
        <f t="shared" si="734"/>
        <v>0</v>
      </c>
      <c r="KU74" s="5" t="b">
        <f t="shared" si="734"/>
        <v>1</v>
      </c>
      <c r="KV74" s="136">
        <f t="shared" si="735"/>
        <v>2</v>
      </c>
      <c r="KW74" s="136">
        <f t="shared" si="735"/>
        <v>2</v>
      </c>
      <c r="KX74" s="5" t="b">
        <f t="shared" si="736"/>
        <v>0</v>
      </c>
      <c r="KY74" s="5" t="b">
        <f t="shared" si="736"/>
        <v>1</v>
      </c>
      <c r="KZ74" s="5" t="b">
        <f t="shared" si="736"/>
        <v>1</v>
      </c>
      <c r="LA74" s="5" t="b">
        <f t="shared" si="736"/>
        <v>0</v>
      </c>
      <c r="LB74" s="5">
        <f t="shared" si="737"/>
        <v>1</v>
      </c>
      <c r="LC74" s="5">
        <f t="shared" si="737"/>
        <v>0</v>
      </c>
      <c r="LD74" s="5" t="b">
        <f t="shared" si="738"/>
        <v>0</v>
      </c>
      <c r="LE74" s="5" t="str" cm="1">
        <f t="array" aca="1" ref="LE74" ca="1">IF(OR(LF74:LM74&lt;&gt;"-"),TRUE,"-")</f>
        <v>-</v>
      </c>
      <c r="LF74" s="19" t="str">
        <f t="shared" ca="1" si="739"/>
        <v>-</v>
      </c>
      <c r="LG74" s="19" t="str">
        <f t="shared" ca="1" si="739"/>
        <v>-</v>
      </c>
      <c r="LH74" s="19" t="str">
        <f t="shared" ca="1" si="739"/>
        <v>-</v>
      </c>
      <c r="LI74" s="19" t="str">
        <f t="shared" ca="1" si="739"/>
        <v>-</v>
      </c>
      <c r="LJ74" s="19" t="str">
        <f t="shared" ca="1" si="739"/>
        <v>-</v>
      </c>
      <c r="LK74" s="19" t="str">
        <f t="shared" ca="1" si="739"/>
        <v>-</v>
      </c>
      <c r="LL74" s="19" t="str">
        <f t="shared" ca="1" si="739"/>
        <v>-</v>
      </c>
      <c r="LM74" s="19" t="str">
        <f t="shared" ca="1" si="739"/>
        <v>-</v>
      </c>
      <c r="LN74" s="466" t="str">
        <f t="shared" ca="1" si="739"/>
        <v>-</v>
      </c>
      <c r="LO74" s="5" t="b">
        <f t="array" aca="1" ref="LO74" ca="1">IF(OR(LP74:LV74&lt;&gt;"-"),TRUE,"-")</f>
        <v>1</v>
      </c>
      <c r="LP74" s="19">
        <f t="shared" ca="1" si="740"/>
        <v>0</v>
      </c>
      <c r="LQ74" s="19" t="str">
        <f t="shared" ca="1" si="740"/>
        <v>-</v>
      </c>
      <c r="LR74" s="19">
        <f t="shared" ca="1" si="740"/>
        <v>999999</v>
      </c>
      <c r="LS74" s="19">
        <f t="shared" ca="1" si="740"/>
        <v>999999</v>
      </c>
      <c r="LT74" s="19">
        <f t="shared" ca="1" si="740"/>
        <v>999999</v>
      </c>
      <c r="LU74" s="19">
        <f t="shared" ca="1" si="740"/>
        <v>999999</v>
      </c>
      <c r="LV74" s="19">
        <f t="shared" ca="1" si="740"/>
        <v>999999</v>
      </c>
      <c r="LW74" s="19" t="str">
        <f t="shared" ca="1" si="740"/>
        <v>-</v>
      </c>
      <c r="LX74" s="19" t="str">
        <f ca="1">OFFSET(LX$5,$B74,0)</f>
        <v>-</v>
      </c>
      <c r="LY74" s="19" t="str">
        <f ca="1">OFFSET(LY$5,$B74,0)</f>
        <v>-</v>
      </c>
      <c r="LZ74" s="19" t="b">
        <f t="shared" ca="1" si="741"/>
        <v>1</v>
      </c>
      <c r="MA74" s="19">
        <f t="shared" ca="1" si="741"/>
        <v>0</v>
      </c>
      <c r="MB74" s="5" t="str">
        <f t="shared" si="742"/>
        <v>-</v>
      </c>
      <c r="MC74" s="5" t="str">
        <f t="shared" si="742"/>
        <v>-</v>
      </c>
      <c r="MD74" s="5" t="str">
        <f t="shared" si="742"/>
        <v>-</v>
      </c>
      <c r="ME74" s="5" t="str">
        <f t="shared" si="742"/>
        <v>-</v>
      </c>
      <c r="MF74" s="19" t="str">
        <f t="shared" ca="1" si="777"/>
        <v>-</v>
      </c>
      <c r="MG74" s="19" t="str">
        <f t="shared" ca="1" si="777"/>
        <v>-</v>
      </c>
      <c r="MH74" s="19" t="str">
        <f t="shared" ca="1" si="777"/>
        <v>-</v>
      </c>
      <c r="MI74" s="19" t="str">
        <f t="shared" ca="1" si="777"/>
        <v>-</v>
      </c>
      <c r="MJ74" s="19">
        <f t="shared" ca="1" si="777"/>
        <v>0.5</v>
      </c>
      <c r="MK74" s="19">
        <f t="shared" ca="1" si="777"/>
        <v>0.5</v>
      </c>
      <c r="ML74" s="19" t="str">
        <f t="shared" ca="1" si="777"/>
        <v>-</v>
      </c>
      <c r="MM74" s="5">
        <f t="shared" si="744"/>
        <v>0</v>
      </c>
      <c r="MN74" s="5">
        <f t="shared" si="744"/>
        <v>500</v>
      </c>
      <c r="MO74" s="5">
        <f t="shared" si="744"/>
        <v>500</v>
      </c>
      <c r="MP74" s="5">
        <f t="shared" si="744"/>
        <v>575</v>
      </c>
      <c r="MQ74" s="5">
        <f t="shared" si="744"/>
        <v>240</v>
      </c>
      <c r="MR74" s="5">
        <f t="shared" si="744"/>
        <v>364</v>
      </c>
      <c r="MS74" s="5">
        <f t="shared" si="745"/>
        <v>0.5</v>
      </c>
      <c r="MT74" s="9"/>
      <c r="MU74" s="19">
        <f t="shared" ca="1" si="777"/>
        <v>70</v>
      </c>
      <c r="MV74" s="19">
        <f t="shared" ca="1" si="777"/>
        <v>50</v>
      </c>
      <c r="MW74" s="19">
        <f t="shared" ca="1" si="777"/>
        <v>75</v>
      </c>
      <c r="MX74" s="19">
        <f t="shared" ca="1" si="777"/>
        <v>50</v>
      </c>
      <c r="MY74" s="5">
        <f t="shared" si="746"/>
        <v>1</v>
      </c>
      <c r="MZ74" s="5">
        <f t="shared" si="747"/>
        <v>1</v>
      </c>
      <c r="NA74" s="5">
        <f t="shared" si="748"/>
        <v>1</v>
      </c>
      <c r="NB74" s="9"/>
      <c r="NC74" s="19" t="b">
        <f t="shared" ca="1" si="749"/>
        <v>0</v>
      </c>
      <c r="ND74" s="19" t="b">
        <f t="shared" ca="1" si="749"/>
        <v>0</v>
      </c>
      <c r="NE74" s="19">
        <f t="shared" ca="1" si="749"/>
        <v>2</v>
      </c>
      <c r="NF74" s="19">
        <f t="shared" ca="1" si="749"/>
        <v>1</v>
      </c>
      <c r="NG74" s="19">
        <f t="shared" ca="1" si="749"/>
        <v>2</v>
      </c>
      <c r="NH74" s="19">
        <f t="shared" ca="1" si="749"/>
        <v>0</v>
      </c>
      <c r="NI74" s="19" t="str">
        <f t="shared" ca="1" si="749"/>
        <v>-</v>
      </c>
      <c r="NJ74" s="466" t="b">
        <v>1</v>
      </c>
      <c r="NK74" s="312">
        <v>11.8</v>
      </c>
      <c r="NL74" s="466" t="b">
        <v>1</v>
      </c>
      <c r="NM74" s="466">
        <f t="shared" ref="NM74:NM77" si="793">$NM$62*0.63</f>
        <v>630</v>
      </c>
      <c r="NN74" s="19" t="str">
        <f t="shared" ca="1" si="749"/>
        <v>-</v>
      </c>
      <c r="NO74" s="19">
        <f t="shared" ca="1" si="777"/>
        <v>1</v>
      </c>
      <c r="NP74" s="19">
        <f t="shared" ca="1" si="777"/>
        <v>1</v>
      </c>
      <c r="NQ74" s="19">
        <f t="shared" ca="1" si="777"/>
        <v>1</v>
      </c>
      <c r="NR74" s="19">
        <f t="shared" ca="1" si="777"/>
        <v>1</v>
      </c>
      <c r="NS74" s="19">
        <f t="shared" ref="NS74:NW74" ca="1" si="794">OFFSET(NS$5,$B74,0)</f>
        <v>1</v>
      </c>
      <c r="NT74" s="19">
        <f t="shared" ca="1" si="794"/>
        <v>1</v>
      </c>
      <c r="NU74" s="19">
        <f t="shared" ca="1" si="794"/>
        <v>1</v>
      </c>
      <c r="NV74" s="19">
        <f t="shared" ca="1" si="794"/>
        <v>1</v>
      </c>
      <c r="NW74" s="19">
        <f t="shared" ca="1" si="794"/>
        <v>1</v>
      </c>
      <c r="NX74" s="9"/>
      <c r="NY74" s="539" t="str">
        <f t="shared" ref="NY74:PH74" si="795">IF(AND($O74=NY$19, $AP74=NY$21),TRUE,"-")</f>
        <v>-</v>
      </c>
      <c r="NZ74" s="539" t="str">
        <f t="shared" si="795"/>
        <v>-</v>
      </c>
      <c r="OA74" s="539" t="str">
        <f t="shared" si="795"/>
        <v>-</v>
      </c>
      <c r="OB74" s="539" t="str">
        <f t="shared" si="795"/>
        <v>-</v>
      </c>
      <c r="OC74" s="539" t="str">
        <f t="shared" si="795"/>
        <v>-</v>
      </c>
      <c r="OD74" s="539" t="str">
        <f t="shared" si="795"/>
        <v>-</v>
      </c>
      <c r="OE74" s="539" t="str">
        <f t="shared" ca="1" si="795"/>
        <v>-</v>
      </c>
      <c r="OF74" s="539" t="str">
        <f t="shared" ca="1" si="795"/>
        <v>-</v>
      </c>
      <c r="OG74" s="539" t="str">
        <f t="shared" ca="1" si="795"/>
        <v>-</v>
      </c>
      <c r="OH74" s="539" t="str">
        <f t="shared" ca="1" si="795"/>
        <v>-</v>
      </c>
      <c r="OI74" s="539" t="str">
        <f t="shared" ca="1" si="795"/>
        <v>-</v>
      </c>
      <c r="OJ74" s="539" t="str">
        <f t="shared" ca="1" si="795"/>
        <v>-</v>
      </c>
      <c r="OK74" s="539" t="str">
        <f t="shared" ca="1" si="795"/>
        <v>-</v>
      </c>
      <c r="OL74" s="539" t="str">
        <f t="shared" ca="1" si="795"/>
        <v>-</v>
      </c>
      <c r="OM74" s="539" t="str">
        <f t="shared" ca="1" si="795"/>
        <v>-</v>
      </c>
      <c r="ON74" s="539" t="str">
        <f t="shared" ca="1" si="795"/>
        <v>-</v>
      </c>
      <c r="OO74" s="539" t="str">
        <f t="shared" ca="1" si="795"/>
        <v>-</v>
      </c>
      <c r="OP74" s="539" t="str">
        <f t="shared" ca="1" si="795"/>
        <v>-</v>
      </c>
      <c r="OQ74" s="539" t="str">
        <f t="shared" ca="1" si="795"/>
        <v>-</v>
      </c>
      <c r="OR74" s="539" t="str">
        <f t="shared" ca="1" si="795"/>
        <v>-</v>
      </c>
      <c r="OS74" s="539" t="str">
        <f t="shared" ca="1" si="795"/>
        <v>-</v>
      </c>
      <c r="OT74" s="539" t="str">
        <f t="shared" ca="1" si="795"/>
        <v>-</v>
      </c>
      <c r="OU74" s="539" t="str">
        <f t="shared" ca="1" si="795"/>
        <v>-</v>
      </c>
      <c r="OV74" s="539" t="str">
        <f t="shared" ca="1" si="795"/>
        <v>-</v>
      </c>
      <c r="OW74" s="539" t="str">
        <f t="shared" ca="1" si="795"/>
        <v>-</v>
      </c>
      <c r="OX74" s="539" t="str">
        <f t="shared" ca="1" si="795"/>
        <v>-</v>
      </c>
      <c r="OY74" s="539" t="str">
        <f t="shared" ca="1" si="795"/>
        <v>-</v>
      </c>
      <c r="OZ74" s="539" t="str">
        <f t="shared" ca="1" si="795"/>
        <v>-</v>
      </c>
      <c r="PA74" s="539" t="str">
        <f t="shared" ca="1" si="795"/>
        <v>-</v>
      </c>
      <c r="PB74" s="539" t="str">
        <f t="shared" ca="1" si="795"/>
        <v>-</v>
      </c>
      <c r="PC74" s="539" t="str">
        <f t="shared" ca="1" si="795"/>
        <v>-</v>
      </c>
      <c r="PD74" s="539" t="str">
        <f t="shared" ca="1" si="795"/>
        <v>-</v>
      </c>
      <c r="PE74" s="539" t="str">
        <f t="shared" ca="1" si="795"/>
        <v>-</v>
      </c>
      <c r="PF74" s="539" t="str">
        <f t="shared" ca="1" si="795"/>
        <v>-</v>
      </c>
      <c r="PG74" s="539" t="str">
        <f t="shared" ca="1" si="795"/>
        <v>-</v>
      </c>
      <c r="PH74" s="539" t="str">
        <f t="shared" ca="1" si="795"/>
        <v>-</v>
      </c>
      <c r="PI74" s="549" t="str">
        <f t="shared" ref="PI74:QH74" si="796">IF($O74=PI$19,TRUE,"-")</f>
        <v>-</v>
      </c>
      <c r="PJ74" s="549" t="str">
        <f t="shared" si="796"/>
        <v>-</v>
      </c>
      <c r="PK74" s="549" t="str">
        <f t="shared" si="796"/>
        <v>-</v>
      </c>
      <c r="PL74" s="549" t="str">
        <f t="shared" si="796"/>
        <v>-</v>
      </c>
      <c r="PM74" s="549" t="str">
        <f t="shared" si="796"/>
        <v>-</v>
      </c>
      <c r="PN74" s="549" t="str">
        <f t="shared" si="796"/>
        <v>-</v>
      </c>
      <c r="PO74" s="549" t="str">
        <f t="shared" si="796"/>
        <v>-</v>
      </c>
      <c r="PP74" s="549" t="str">
        <f t="shared" si="796"/>
        <v>-</v>
      </c>
      <c r="PQ74" s="549" t="str">
        <f t="shared" si="796"/>
        <v>-</v>
      </c>
      <c r="PR74" s="549" t="str">
        <f t="shared" si="796"/>
        <v>-</v>
      </c>
      <c r="PS74" s="549" t="str">
        <f t="shared" si="796"/>
        <v>-</v>
      </c>
      <c r="PT74" s="549" t="str">
        <f t="shared" si="796"/>
        <v>-</v>
      </c>
      <c r="PU74" s="549" t="str">
        <f t="shared" si="796"/>
        <v>-</v>
      </c>
      <c r="PV74" s="549" t="str">
        <f t="shared" si="796"/>
        <v>-</v>
      </c>
      <c r="PW74" s="549" t="str">
        <f t="shared" si="796"/>
        <v>-</v>
      </c>
      <c r="PX74" s="549" t="str">
        <f t="shared" si="796"/>
        <v>-</v>
      </c>
      <c r="PY74" s="549" t="str">
        <f t="shared" si="796"/>
        <v>-</v>
      </c>
      <c r="PZ74" s="549" t="str">
        <f t="shared" si="796"/>
        <v>-</v>
      </c>
      <c r="QA74" s="549" t="str">
        <f t="shared" si="796"/>
        <v>-</v>
      </c>
      <c r="QB74" s="549" t="str">
        <f t="shared" si="796"/>
        <v>-</v>
      </c>
      <c r="QC74" s="549" t="str">
        <f t="shared" si="796"/>
        <v>-</v>
      </c>
      <c r="QD74" s="549" t="str">
        <f t="shared" si="796"/>
        <v>-</v>
      </c>
      <c r="QE74" s="549" t="str">
        <f t="shared" si="796"/>
        <v>-</v>
      </c>
      <c r="QF74" s="549" t="str">
        <f t="shared" si="796"/>
        <v>-</v>
      </c>
      <c r="QG74" s="549" t="str">
        <f t="shared" si="796"/>
        <v>-</v>
      </c>
      <c r="QH74" s="549" t="str">
        <f t="shared" si="796"/>
        <v>-</v>
      </c>
      <c r="QI74" s="539" t="str">
        <f t="shared" ref="QI74:RR74" si="797">IF(AND($O74=QI$19, $AP74=QI$21),TRUE,"-")</f>
        <v>-</v>
      </c>
      <c r="QJ74" s="539" t="str">
        <f t="shared" si="797"/>
        <v>-</v>
      </c>
      <c r="QK74" s="539" t="str">
        <f t="shared" si="797"/>
        <v>-</v>
      </c>
      <c r="QL74" s="539" t="str">
        <f t="shared" si="797"/>
        <v>-</v>
      </c>
      <c r="QM74" s="539" t="str">
        <f t="shared" si="797"/>
        <v>-</v>
      </c>
      <c r="QN74" s="539" t="str">
        <f t="shared" si="797"/>
        <v>-</v>
      </c>
      <c r="QO74" s="539" t="str">
        <f t="shared" ca="1" si="797"/>
        <v>-</v>
      </c>
      <c r="QP74" s="539" t="str">
        <f t="shared" ca="1" si="797"/>
        <v>-</v>
      </c>
      <c r="QQ74" s="539" t="str">
        <f t="shared" ca="1" si="797"/>
        <v>-</v>
      </c>
      <c r="QR74" s="539" t="str">
        <f t="shared" ca="1" si="797"/>
        <v>-</v>
      </c>
      <c r="QS74" s="539" t="str">
        <f t="shared" ca="1" si="797"/>
        <v>-</v>
      </c>
      <c r="QT74" s="539" t="str">
        <f t="shared" ca="1" si="797"/>
        <v>-</v>
      </c>
      <c r="QU74" s="539" t="str">
        <f t="shared" ca="1" si="797"/>
        <v>-</v>
      </c>
      <c r="QV74" s="539" t="str">
        <f t="shared" ca="1" si="797"/>
        <v>-</v>
      </c>
      <c r="QW74" s="539" t="str">
        <f t="shared" ca="1" si="797"/>
        <v>-</v>
      </c>
      <c r="QX74" s="539" t="str">
        <f t="shared" ca="1" si="797"/>
        <v>-</v>
      </c>
      <c r="QY74" s="539" t="str">
        <f t="shared" ca="1" si="797"/>
        <v>-</v>
      </c>
      <c r="QZ74" s="539" t="str">
        <f t="shared" ca="1" si="797"/>
        <v>-</v>
      </c>
      <c r="RA74" s="539" t="str">
        <f t="shared" ca="1" si="797"/>
        <v>-</v>
      </c>
      <c r="RB74" s="539" t="str">
        <f t="shared" ca="1" si="797"/>
        <v>-</v>
      </c>
      <c r="RC74" s="539" t="str">
        <f t="shared" ca="1" si="797"/>
        <v>-</v>
      </c>
      <c r="RD74" s="539" t="str">
        <f t="shared" ca="1" si="797"/>
        <v>-</v>
      </c>
      <c r="RE74" s="539" t="str">
        <f t="shared" ca="1" si="797"/>
        <v>-</v>
      </c>
      <c r="RF74" s="539" t="str">
        <f t="shared" ca="1" si="797"/>
        <v>-</v>
      </c>
      <c r="RG74" s="539" t="str">
        <f t="shared" ca="1" si="797"/>
        <v>-</v>
      </c>
      <c r="RH74" s="539" t="str">
        <f t="shared" ca="1" si="797"/>
        <v>-</v>
      </c>
      <c r="RI74" s="539" t="str">
        <f t="shared" ca="1" si="797"/>
        <v>-</v>
      </c>
      <c r="RJ74" s="539" t="str">
        <f t="shared" ca="1" si="797"/>
        <v>-</v>
      </c>
      <c r="RK74" s="539" t="str">
        <f t="shared" ca="1" si="797"/>
        <v>-</v>
      </c>
      <c r="RL74" s="539" t="str">
        <f t="shared" ca="1" si="797"/>
        <v>-</v>
      </c>
      <c r="RM74" s="539" t="str">
        <f t="shared" ca="1" si="797"/>
        <v>-</v>
      </c>
      <c r="RN74" s="539" t="str">
        <f t="shared" ca="1" si="797"/>
        <v>-</v>
      </c>
      <c r="RO74" s="539" t="str">
        <f t="shared" ca="1" si="797"/>
        <v>-</v>
      </c>
      <c r="RP74" s="539" t="str">
        <f t="shared" ca="1" si="797"/>
        <v>-</v>
      </c>
      <c r="RQ74" s="539" t="str">
        <f t="shared" ca="1" si="797"/>
        <v>-</v>
      </c>
      <c r="RR74" s="539" t="str">
        <f t="shared" ca="1" si="797"/>
        <v>-</v>
      </c>
      <c r="RS74" s="549" t="str">
        <f t="shared" ref="RS74:SR74" si="798">IF($O74=RS$19,TRUE,"-")</f>
        <v>-</v>
      </c>
      <c r="RT74" s="549" t="str">
        <f t="shared" si="798"/>
        <v>-</v>
      </c>
      <c r="RU74" s="549" t="str">
        <f t="shared" si="798"/>
        <v>-</v>
      </c>
      <c r="RV74" s="549" t="str">
        <f t="shared" si="798"/>
        <v>-</v>
      </c>
      <c r="RW74" s="549" t="str">
        <f t="shared" si="798"/>
        <v>-</v>
      </c>
      <c r="RX74" s="549" t="str">
        <f t="shared" si="798"/>
        <v>-</v>
      </c>
      <c r="RY74" s="549" t="str">
        <f t="shared" si="798"/>
        <v>-</v>
      </c>
      <c r="RZ74" s="549" t="str">
        <f t="shared" si="798"/>
        <v>-</v>
      </c>
      <c r="SA74" s="549" t="str">
        <f t="shared" si="798"/>
        <v>-</v>
      </c>
      <c r="SB74" s="549" t="str">
        <f t="shared" si="798"/>
        <v>-</v>
      </c>
      <c r="SC74" s="549" t="str">
        <f t="shared" si="798"/>
        <v>-</v>
      </c>
      <c r="SD74" s="549" t="str">
        <f t="shared" si="798"/>
        <v>-</v>
      </c>
      <c r="SE74" s="549" t="str">
        <f t="shared" si="798"/>
        <v>-</v>
      </c>
      <c r="SF74" s="549" t="str">
        <f t="shared" si="798"/>
        <v>-</v>
      </c>
      <c r="SG74" s="549" t="str">
        <f t="shared" si="798"/>
        <v>-</v>
      </c>
      <c r="SH74" s="549" t="str">
        <f t="shared" si="798"/>
        <v>-</v>
      </c>
      <c r="SI74" s="549" t="str">
        <f t="shared" si="798"/>
        <v>-</v>
      </c>
      <c r="SJ74" s="549" t="str">
        <f t="shared" si="798"/>
        <v>-</v>
      </c>
      <c r="SK74" s="549" t="str">
        <f t="shared" si="798"/>
        <v>-</v>
      </c>
      <c r="SL74" s="549" t="str">
        <f t="shared" si="798"/>
        <v>-</v>
      </c>
      <c r="SM74" s="549" t="str">
        <f t="shared" si="798"/>
        <v>-</v>
      </c>
      <c r="SN74" s="549" t="str">
        <f t="shared" si="798"/>
        <v>-</v>
      </c>
      <c r="SO74" s="549" t="str">
        <f t="shared" si="798"/>
        <v>-</v>
      </c>
      <c r="SP74" s="549" t="str">
        <f t="shared" si="798"/>
        <v>-</v>
      </c>
      <c r="SQ74" s="549" t="str">
        <f t="shared" si="798"/>
        <v>-</v>
      </c>
      <c r="SR74" s="549" t="str">
        <f t="shared" si="798"/>
        <v>-</v>
      </c>
      <c r="SS74" s="539" t="b">
        <f t="shared" ref="SS74:UB74" si="799">IF(AND($O74=SS$19, $AP74=SS$21),TRUE,"-")</f>
        <v>1</v>
      </c>
      <c r="ST74" s="539" t="b">
        <f t="shared" si="799"/>
        <v>1</v>
      </c>
      <c r="SU74" s="539" t="b">
        <f t="shared" si="799"/>
        <v>1</v>
      </c>
      <c r="SV74" s="539" t="b">
        <f t="shared" si="799"/>
        <v>1</v>
      </c>
      <c r="SW74" s="539" t="b">
        <f t="shared" si="799"/>
        <v>1</v>
      </c>
      <c r="SX74" s="539" t="b">
        <f t="shared" si="799"/>
        <v>1</v>
      </c>
      <c r="SY74" s="539" t="str">
        <f t="shared" ca="1" si="799"/>
        <v>-</v>
      </c>
      <c r="SZ74" s="539" t="str">
        <f t="shared" ca="1" si="799"/>
        <v>-</v>
      </c>
      <c r="TA74" s="539" t="str">
        <f t="shared" ca="1" si="799"/>
        <v>-</v>
      </c>
      <c r="TB74" s="539" t="str">
        <f t="shared" ca="1" si="799"/>
        <v>-</v>
      </c>
      <c r="TC74" s="539" t="str">
        <f t="shared" ca="1" si="799"/>
        <v>-</v>
      </c>
      <c r="TD74" s="539" t="str">
        <f t="shared" ca="1" si="799"/>
        <v>-</v>
      </c>
      <c r="TE74" s="539" t="str">
        <f t="shared" ca="1" si="799"/>
        <v>-</v>
      </c>
      <c r="TF74" s="539" t="str">
        <f t="shared" ca="1" si="799"/>
        <v>-</v>
      </c>
      <c r="TG74" s="539" t="str">
        <f t="shared" ca="1" si="799"/>
        <v>-</v>
      </c>
      <c r="TH74" s="539" t="str">
        <f t="shared" ca="1" si="799"/>
        <v>-</v>
      </c>
      <c r="TI74" s="539" t="str">
        <f t="shared" ca="1" si="799"/>
        <v>-</v>
      </c>
      <c r="TJ74" s="539" t="str">
        <f t="shared" ca="1" si="799"/>
        <v>-</v>
      </c>
      <c r="TK74" s="539" t="str">
        <f t="shared" ca="1" si="799"/>
        <v>-</v>
      </c>
      <c r="TL74" s="539" t="str">
        <f t="shared" ca="1" si="799"/>
        <v>-</v>
      </c>
      <c r="TM74" s="539" t="str">
        <f t="shared" ca="1" si="799"/>
        <v>-</v>
      </c>
      <c r="TN74" s="539" t="str">
        <f t="shared" ca="1" si="799"/>
        <v>-</v>
      </c>
      <c r="TO74" s="539" t="str">
        <f t="shared" ca="1" si="799"/>
        <v>-</v>
      </c>
      <c r="TP74" s="539" t="str">
        <f t="shared" ca="1" si="799"/>
        <v>-</v>
      </c>
      <c r="TQ74" s="539" t="str">
        <f t="shared" ca="1" si="799"/>
        <v>-</v>
      </c>
      <c r="TR74" s="539" t="str">
        <f t="shared" ca="1" si="799"/>
        <v>-</v>
      </c>
      <c r="TS74" s="539" t="str">
        <f t="shared" ca="1" si="799"/>
        <v>-</v>
      </c>
      <c r="TT74" s="539" t="str">
        <f t="shared" ca="1" si="799"/>
        <v>-</v>
      </c>
      <c r="TU74" s="539" t="str">
        <f t="shared" ca="1" si="799"/>
        <v>-</v>
      </c>
      <c r="TV74" s="539" t="str">
        <f t="shared" ca="1" si="799"/>
        <v>-</v>
      </c>
      <c r="TW74" s="539" t="str">
        <f t="shared" ca="1" si="799"/>
        <v>-</v>
      </c>
      <c r="TX74" s="539" t="str">
        <f t="shared" ca="1" si="799"/>
        <v>-</v>
      </c>
      <c r="TY74" s="539" t="str">
        <f t="shared" ca="1" si="799"/>
        <v>-</v>
      </c>
      <c r="TZ74" s="539" t="str">
        <f t="shared" ca="1" si="799"/>
        <v>-</v>
      </c>
      <c r="UA74" s="539" t="str">
        <f t="shared" ca="1" si="799"/>
        <v>-</v>
      </c>
      <c r="UB74" s="539" t="str">
        <f t="shared" ca="1" si="799"/>
        <v>-</v>
      </c>
      <c r="UC74" s="549" t="b">
        <f t="shared" ref="UC74:VB74" si="800">IF($O74=UC$19,TRUE,"-")</f>
        <v>1</v>
      </c>
      <c r="UD74" s="549" t="b">
        <f t="shared" si="800"/>
        <v>1</v>
      </c>
      <c r="UE74" s="549" t="b">
        <f t="shared" si="800"/>
        <v>1</v>
      </c>
      <c r="UF74" s="549" t="b">
        <f t="shared" si="800"/>
        <v>1</v>
      </c>
      <c r="UG74" s="549" t="b">
        <f t="shared" si="800"/>
        <v>1</v>
      </c>
      <c r="UH74" s="549" t="b">
        <f t="shared" si="800"/>
        <v>1</v>
      </c>
      <c r="UI74" s="549" t="b">
        <f t="shared" si="800"/>
        <v>1</v>
      </c>
      <c r="UJ74" s="549" t="b">
        <f t="shared" si="800"/>
        <v>1</v>
      </c>
      <c r="UK74" s="549" t="b">
        <f t="shared" si="800"/>
        <v>1</v>
      </c>
      <c r="UL74" s="549" t="b">
        <f t="shared" si="800"/>
        <v>1</v>
      </c>
      <c r="UM74" s="549" t="b">
        <f t="shared" si="800"/>
        <v>1</v>
      </c>
      <c r="UN74" s="549" t="b">
        <f t="shared" si="800"/>
        <v>1</v>
      </c>
      <c r="UO74" s="549" t="b">
        <f t="shared" si="800"/>
        <v>1</v>
      </c>
      <c r="UP74" s="549" t="b">
        <f t="shared" si="800"/>
        <v>1</v>
      </c>
      <c r="UQ74" s="549" t="b">
        <f t="shared" si="800"/>
        <v>1</v>
      </c>
      <c r="UR74" s="549" t="b">
        <f t="shared" si="800"/>
        <v>1</v>
      </c>
      <c r="US74" s="549" t="b">
        <f t="shared" si="800"/>
        <v>1</v>
      </c>
      <c r="UT74" s="549" t="b">
        <f t="shared" si="800"/>
        <v>1</v>
      </c>
      <c r="UU74" s="549" t="b">
        <f t="shared" si="800"/>
        <v>1</v>
      </c>
      <c r="UV74" s="549" t="b">
        <f t="shared" si="800"/>
        <v>1</v>
      </c>
      <c r="UW74" s="549" t="b">
        <f t="shared" si="800"/>
        <v>1</v>
      </c>
      <c r="UX74" s="549" t="b">
        <f t="shared" si="800"/>
        <v>1</v>
      </c>
      <c r="UY74" s="549" t="b">
        <f t="shared" si="800"/>
        <v>1</v>
      </c>
      <c r="UZ74" s="549" t="b">
        <f t="shared" si="800"/>
        <v>1</v>
      </c>
      <c r="VA74" s="549" t="b">
        <f t="shared" si="800"/>
        <v>1</v>
      </c>
      <c r="VB74" s="549" t="b">
        <f t="shared" si="800"/>
        <v>1</v>
      </c>
      <c r="VC74" s="19">
        <f t="shared" ca="1" si="756"/>
        <v>0</v>
      </c>
      <c r="VD74" s="23">
        <v>0</v>
      </c>
    </row>
    <row r="75" spans="1:576" outlineLevel="1">
      <c r="A75" s="21">
        <f t="shared" si="93"/>
        <v>70</v>
      </c>
      <c r="B75" s="21">
        <f t="shared" si="759"/>
        <v>18</v>
      </c>
      <c r="C75">
        <v>108</v>
      </c>
      <c r="D75" s="19" t="str">
        <f t="shared" ca="1" si="668"/>
        <v>SNSW</v>
      </c>
      <c r="E75" t="b">
        <v>1</v>
      </c>
      <c r="F75" t="b">
        <v>0</v>
      </c>
      <c r="G75" t="b">
        <f t="shared" si="786"/>
        <v>1</v>
      </c>
      <c r="H75" s="215">
        <f t="shared" ca="1" si="771"/>
        <v>12</v>
      </c>
      <c r="I75" s="26">
        <v>2</v>
      </c>
      <c r="J75" s="26">
        <v>1</v>
      </c>
      <c r="K75" s="26" t="str">
        <f>""</f>
        <v/>
      </c>
      <c r="L75" s="26">
        <v>0</v>
      </c>
      <c r="M75" s="26">
        <f t="shared" si="670"/>
        <v>2</v>
      </c>
      <c r="N75" s="26">
        <v>2</v>
      </c>
      <c r="O75" s="26">
        <v>3</v>
      </c>
      <c r="P75" s="26">
        <v>2</v>
      </c>
      <c r="Q75" s="26">
        <v>0</v>
      </c>
      <c r="R75" s="26">
        <v>0</v>
      </c>
      <c r="S75" s="26">
        <v>0</v>
      </c>
      <c r="T75" s="26">
        <v>0</v>
      </c>
      <c r="U75" s="26">
        <v>1</v>
      </c>
      <c r="V75" s="116">
        <v>1</v>
      </c>
      <c r="W75" s="116">
        <v>1</v>
      </c>
      <c r="X75" s="116">
        <v>1</v>
      </c>
      <c r="Y75" s="211"/>
      <c r="Z75" s="211"/>
      <c r="AA75" s="211"/>
      <c r="AB75" s="211"/>
      <c r="AC75" s="26">
        <v>1</v>
      </c>
      <c r="AD75" s="211"/>
      <c r="AE75" s="211"/>
      <c r="AF75" s="211"/>
      <c r="AG75" s="211"/>
      <c r="AH75" s="211"/>
      <c r="AI75" s="211"/>
      <c r="AJ75" s="211"/>
      <c r="AK75" s="211"/>
      <c r="AL75" s="136">
        <f t="shared" si="671"/>
        <v>2</v>
      </c>
      <c r="AM75" s="136">
        <f>INDEX(CHOOSE($O75,DataAutumn!i.AdultDrys,DataWinter!i.AdultDrys,DataSpring!i.AdultDrys),1,$N75)</f>
        <v>3</v>
      </c>
      <c r="AN75" s="5">
        <f t="shared" si="672"/>
        <v>2</v>
      </c>
      <c r="AO75" s="5">
        <f t="shared" si="672"/>
        <v>0</v>
      </c>
      <c r="AP75" s="5">
        <f t="shared" si="673"/>
        <v>1</v>
      </c>
      <c r="AQ75" s="211"/>
      <c r="AR75" s="211"/>
      <c r="AS75" s="356" t="str">
        <f t="shared" ca="1" si="674"/>
        <v>optimum_carry 00012 SNSW MWM    EWEDSE14.75 pasture630 Day204 Scan2-0000 RR000p GP100p WP100p MP100p T_TRUE (F33N11)</v>
      </c>
      <c r="AT75" s="9" t="str">
        <f ca="1">IF(COUNTIF(AS$5:AS75,AS75)=1,"-","Dup")</f>
        <v>-</v>
      </c>
      <c r="AU75" s="9"/>
      <c r="AV75" s="19" t="str">
        <f t="shared" ca="1" si="675"/>
        <v>-</v>
      </c>
      <c r="AW75" s="19" t="str">
        <f t="shared" ca="1" si="675"/>
        <v>-</v>
      </c>
      <c r="AX75" s="19" t="str">
        <f t="shared" ca="1" si="675"/>
        <v>-</v>
      </c>
      <c r="AY75" s="19" t="str">
        <f t="shared" ca="1" si="675"/>
        <v>-</v>
      </c>
      <c r="AZ75" s="19" t="str">
        <f t="shared" ca="1" si="675"/>
        <v>-</v>
      </c>
      <c r="BA75" s="19" t="str">
        <f t="shared" ca="1" si="675"/>
        <v>-</v>
      </c>
      <c r="BB75" s="19" t="str">
        <f t="shared" ca="1" si="675"/>
        <v>-</v>
      </c>
      <c r="BC75" s="19" t="str">
        <f t="shared" ca="1" si="675"/>
        <v>-</v>
      </c>
      <c r="BD75" s="9"/>
      <c r="BE75" s="5" t="b">
        <f t="shared" si="676"/>
        <v>0</v>
      </c>
      <c r="BF75" s="5" t="str">
        <f t="shared" si="676"/>
        <v>-</v>
      </c>
      <c r="BG75" s="5" t="b">
        <f t="shared" si="676"/>
        <v>0</v>
      </c>
      <c r="BH75" s="5" t="b">
        <f t="shared" si="676"/>
        <v>1</v>
      </c>
      <c r="BI75" s="5" t="b">
        <f t="shared" si="676"/>
        <v>1</v>
      </c>
      <c r="BJ75" s="136">
        <f t="shared" si="676"/>
        <v>0</v>
      </c>
      <c r="BK75" s="19" t="b">
        <f t="shared" ca="1" si="677"/>
        <v>0</v>
      </c>
      <c r="BL75" s="9"/>
      <c r="BM75" s="5" t="str">
        <f t="shared" ca="1" si="678"/>
        <v>-</v>
      </c>
      <c r="BN75" s="19" t="str">
        <f t="shared" ca="1" si="679"/>
        <v>-</v>
      </c>
      <c r="BO75" s="19" t="str">
        <f t="shared" ca="1" si="679"/>
        <v>-</v>
      </c>
      <c r="BP75" s="19" t="str">
        <f t="shared" ca="1" si="679"/>
        <v>-</v>
      </c>
      <c r="BQ75" s="5" t="str">
        <f t="shared" ca="1" si="680"/>
        <v>-</v>
      </c>
      <c r="BR75" s="19" t="str">
        <f t="shared" ca="1" si="681"/>
        <v>-</v>
      </c>
      <c r="BS75" s="5" t="str">
        <f t="shared" ca="1" si="682"/>
        <v>-</v>
      </c>
      <c r="BT75" s="19" t="str">
        <f t="shared" ca="1" si="683"/>
        <v>-</v>
      </c>
      <c r="BU75" s="19" t="str">
        <f t="shared" ca="1" si="683"/>
        <v>-</v>
      </c>
      <c r="BV75" s="19" t="str">
        <f t="shared" ca="1" si="683"/>
        <v>-</v>
      </c>
      <c r="BW75" s="5" t="str">
        <f t="shared" ca="1" si="684"/>
        <v>-</v>
      </c>
      <c r="BX75" s="9"/>
      <c r="BY75" s="5" t="b">
        <f t="shared" si="685"/>
        <v>0</v>
      </c>
      <c r="BZ75" s="5" t="str">
        <f t="shared" ca="1" si="686"/>
        <v>-</v>
      </c>
      <c r="CA75" s="5" t="str">
        <f t="shared" ca="1" si="687"/>
        <v>-</v>
      </c>
      <c r="CB75" s="5" t="str">
        <f t="shared" ca="1" si="687"/>
        <v>-</v>
      </c>
      <c r="CC75" s="5" t="str">
        <f t="shared" ca="1" si="687"/>
        <v>-</v>
      </c>
      <c r="CD75" s="5" t="str">
        <f t="shared" ca="1" si="687"/>
        <v>-</v>
      </c>
      <c r="CE75" s="5" t="str">
        <f t="shared" ca="1" si="687"/>
        <v>-</v>
      </c>
      <c r="CF75" s="5" t="str">
        <f t="shared" ca="1" si="687"/>
        <v>-</v>
      </c>
      <c r="CG75" s="5" t="str">
        <f t="shared" ca="1" si="687"/>
        <v>-</v>
      </c>
      <c r="CH75" s="5" t="str">
        <f t="shared" ca="1" si="687"/>
        <v>-</v>
      </c>
      <c r="CI75" s="9"/>
      <c r="CJ75" s="12" t="b">
        <v>1</v>
      </c>
      <c r="CK75" s="12" t="b">
        <v>1</v>
      </c>
      <c r="CL75" s="12" t="b">
        <v>1</v>
      </c>
      <c r="CM75" s="12">
        <v>22312000005</v>
      </c>
      <c r="CN75" s="12" t="b">
        <v>0</v>
      </c>
      <c r="CO75" s="19" t="str">
        <f t="shared" ca="1" si="688"/>
        <v>-</v>
      </c>
      <c r="CP75" s="19" t="str">
        <f t="shared" ca="1" si="688"/>
        <v>-</v>
      </c>
      <c r="CQ75" s="19" t="str">
        <f t="shared" ca="1" si="688"/>
        <v>-</v>
      </c>
      <c r="CR75" s="433">
        <f t="shared" si="689"/>
        <v>652</v>
      </c>
      <c r="CS75" s="433">
        <f t="shared" si="689"/>
        <v>686</v>
      </c>
      <c r="CT75" s="433">
        <f t="shared" si="689"/>
        <v>721</v>
      </c>
      <c r="CU75" s="144">
        <f t="shared" si="690"/>
        <v>378</v>
      </c>
      <c r="CV75" s="144">
        <f t="shared" si="690"/>
        <v>413</v>
      </c>
      <c r="CW75" s="144">
        <f t="shared" si="690"/>
        <v>448</v>
      </c>
      <c r="CX75" s="19" t="str">
        <f t="shared" ca="1" si="773"/>
        <v>-</v>
      </c>
      <c r="CY75" s="19" t="str">
        <f t="shared" ca="1" si="773"/>
        <v>-</v>
      </c>
      <c r="CZ75" s="19" t="str">
        <f t="shared" ca="1" si="773"/>
        <v>-</v>
      </c>
      <c r="DA75" s="19" t="str">
        <f t="shared" ca="1" si="773"/>
        <v>-</v>
      </c>
      <c r="DB75" s="19" t="str">
        <f t="shared" ca="1" si="773"/>
        <v>-</v>
      </c>
      <c r="DC75" s="19" t="str">
        <f t="shared" ca="1" si="773"/>
        <v>-</v>
      </c>
      <c r="DD75" s="19">
        <f t="shared" ca="1" si="773"/>
        <v>1</v>
      </c>
      <c r="DE75" s="19">
        <f t="shared" ca="1" si="773"/>
        <v>1</v>
      </c>
      <c r="DF75" s="19">
        <f t="shared" ca="1" si="773"/>
        <v>0</v>
      </c>
      <c r="DG75" s="19" t="str">
        <f t="shared" ca="1" si="773"/>
        <v>-</v>
      </c>
      <c r="DH75" s="19" t="str">
        <f t="shared" ca="1" si="773"/>
        <v>-</v>
      </c>
      <c r="DI75" s="19" t="str">
        <f t="shared" ca="1" si="773"/>
        <v>-</v>
      </c>
      <c r="DJ75" s="19" t="str">
        <f t="shared" ca="1" si="773"/>
        <v>-</v>
      </c>
      <c r="DK75" s="19" t="str">
        <f t="shared" ca="1" si="773"/>
        <v>-</v>
      </c>
      <c r="DL75" s="19">
        <f t="shared" ca="1" si="773"/>
        <v>0</v>
      </c>
      <c r="DM75" s="19" t="str">
        <f t="shared" ca="1" si="773"/>
        <v>-</v>
      </c>
      <c r="DN75" s="19" t="str">
        <f t="shared" ca="1" si="773"/>
        <v>-</v>
      </c>
      <c r="DO75" s="19" t="str">
        <f t="shared" ca="1" si="688"/>
        <v>-</v>
      </c>
      <c r="DP75" s="19">
        <f t="shared" ca="1" si="688"/>
        <v>0</v>
      </c>
      <c r="DQ75" s="19">
        <f t="shared" ca="1" si="688"/>
        <v>0</v>
      </c>
      <c r="DR75" s="9"/>
      <c r="DS75" s="19">
        <f t="shared" ca="1" si="787"/>
        <v>0</v>
      </c>
      <c r="DT75" s="19">
        <f t="shared" ca="1" si="787"/>
        <v>0</v>
      </c>
      <c r="DU75" s="19">
        <f t="shared" ca="1" si="787"/>
        <v>0</v>
      </c>
      <c r="DV75" s="19">
        <f t="shared" ca="1" si="787"/>
        <v>0</v>
      </c>
      <c r="DW75" s="19">
        <f t="shared" ca="1" si="787"/>
        <v>0</v>
      </c>
      <c r="DX75" s="19">
        <f t="shared" ca="1" si="787"/>
        <v>0</v>
      </c>
      <c r="DY75" s="19">
        <f t="shared" ca="1" si="787"/>
        <v>0</v>
      </c>
      <c r="DZ75" s="19">
        <f t="shared" ca="1" si="787"/>
        <v>0</v>
      </c>
      <c r="EA75" s="19">
        <f t="shared" ca="1" si="787"/>
        <v>0</v>
      </c>
      <c r="EB75" s="19">
        <f t="shared" ca="1" si="787"/>
        <v>0</v>
      </c>
      <c r="EC75" s="19">
        <f t="shared" ca="1" si="787"/>
        <v>0</v>
      </c>
      <c r="ED75" s="19">
        <f t="shared" ca="1" si="787"/>
        <v>0</v>
      </c>
      <c r="EE75" s="19">
        <f t="shared" ca="1" si="787"/>
        <v>0</v>
      </c>
      <c r="EF75" s="433">
        <f t="shared" si="693"/>
        <v>0</v>
      </c>
      <c r="EG75" s="433">
        <f t="shared" si="693"/>
        <v>0</v>
      </c>
      <c r="EH75" s="116">
        <f t="shared" si="694"/>
        <v>0</v>
      </c>
      <c r="EI75" s="116">
        <f t="shared" ca="1" si="694"/>
        <v>0</v>
      </c>
      <c r="EJ75" s="116">
        <f t="shared" ca="1" si="694"/>
        <v>0</v>
      </c>
      <c r="EK75" s="116">
        <f t="shared" ca="1" si="694"/>
        <v>0</v>
      </c>
      <c r="EL75" s="116">
        <f t="shared" ca="1" si="694"/>
        <v>0</v>
      </c>
      <c r="EM75" s="537">
        <f t="shared" ca="1" si="695"/>
        <v>0</v>
      </c>
      <c r="EN75" s="116">
        <f t="shared" ca="1" si="696"/>
        <v>0</v>
      </c>
      <c r="EO75" s="116">
        <f t="shared" ca="1" si="696"/>
        <v>0</v>
      </c>
      <c r="EP75" s="116">
        <f t="shared" ca="1" si="696"/>
        <v>0</v>
      </c>
      <c r="EQ75" s="116">
        <f t="shared" ca="1" si="696"/>
        <v>0</v>
      </c>
      <c r="ER75" s="116">
        <f t="shared" ca="1" si="696"/>
        <v>0</v>
      </c>
      <c r="ES75" s="537">
        <f t="shared" ca="1" si="697"/>
        <v>0</v>
      </c>
      <c r="ET75" s="116">
        <f t="shared" ca="1" si="698"/>
        <v>0</v>
      </c>
      <c r="EU75" s="116">
        <f t="shared" ca="1" si="698"/>
        <v>0</v>
      </c>
      <c r="EV75" s="116">
        <f t="shared" ca="1" si="698"/>
        <v>0</v>
      </c>
      <c r="EW75" s="116">
        <f t="shared" ca="1" si="698"/>
        <v>0</v>
      </c>
      <c r="EX75" s="116">
        <f t="shared" ca="1" si="698"/>
        <v>0</v>
      </c>
      <c r="EY75" s="537">
        <f t="shared" ca="1" si="699"/>
        <v>0</v>
      </c>
      <c r="EZ75" s="116">
        <f t="shared" ca="1" si="700"/>
        <v>0</v>
      </c>
      <c r="FA75" s="116">
        <f t="shared" ca="1" si="700"/>
        <v>0</v>
      </c>
      <c r="FB75" s="116">
        <f t="shared" ca="1" si="700"/>
        <v>0</v>
      </c>
      <c r="FC75" s="116">
        <f t="shared" ca="1" si="700"/>
        <v>0</v>
      </c>
      <c r="FD75" s="116">
        <f t="shared" ca="1" si="700"/>
        <v>0</v>
      </c>
      <c r="FE75" s="537">
        <f t="shared" ca="1" si="701"/>
        <v>0</v>
      </c>
      <c r="FF75" s="116">
        <f t="shared" ca="1" si="702"/>
        <v>0</v>
      </c>
      <c r="FG75" s="116">
        <f t="shared" ca="1" si="702"/>
        <v>0</v>
      </c>
      <c r="FH75" s="116">
        <f t="shared" ca="1" si="702"/>
        <v>0</v>
      </c>
      <c r="FI75" s="116">
        <f t="shared" ca="1" si="702"/>
        <v>0</v>
      </c>
      <c r="FJ75" s="116">
        <f t="shared" ca="1" si="702"/>
        <v>0</v>
      </c>
      <c r="FK75" s="537">
        <f t="shared" ca="1" si="703"/>
        <v>0</v>
      </c>
      <c r="FL75" s="116">
        <f t="shared" ca="1" si="704"/>
        <v>0</v>
      </c>
      <c r="FM75" s="116">
        <f t="shared" ca="1" si="704"/>
        <v>0</v>
      </c>
      <c r="FN75" s="116">
        <f t="shared" ca="1" si="704"/>
        <v>0</v>
      </c>
      <c r="FO75" s="116">
        <f t="shared" ca="1" si="704"/>
        <v>0</v>
      </c>
      <c r="FP75" s="116">
        <f t="shared" ca="1" si="704"/>
        <v>0</v>
      </c>
      <c r="FQ75" s="537">
        <f t="shared" ca="1" si="705"/>
        <v>0</v>
      </c>
      <c r="FR75" s="117">
        <f t="shared" ca="1" si="706"/>
        <v>0</v>
      </c>
      <c r="FS75" s="117">
        <f t="shared" ca="1" si="706"/>
        <v>0</v>
      </c>
      <c r="FT75" s="117">
        <f t="shared" ca="1" si="706"/>
        <v>0</v>
      </c>
      <c r="FU75" s="117">
        <f t="shared" ca="1" si="706"/>
        <v>0</v>
      </c>
      <c r="FV75" s="556">
        <f t="shared" ca="1" si="774"/>
        <v>0</v>
      </c>
      <c r="FW75" s="556">
        <f t="shared" ca="1" si="774"/>
        <v>0</v>
      </c>
      <c r="FX75" s="556">
        <f t="shared" ca="1" si="774"/>
        <v>0</v>
      </c>
      <c r="FY75" s="556">
        <f t="shared" ca="1" si="774"/>
        <v>0</v>
      </c>
      <c r="FZ75" s="556">
        <f t="shared" ca="1" si="774"/>
        <v>0</v>
      </c>
      <c r="GA75" s="556">
        <f t="shared" ca="1" si="774"/>
        <v>0</v>
      </c>
      <c r="GB75" s="556">
        <f t="shared" ca="1" si="774"/>
        <v>0</v>
      </c>
      <c r="GC75" s="556">
        <f t="shared" ca="1" si="774"/>
        <v>0</v>
      </c>
      <c r="GD75" s="556">
        <f t="shared" ca="1" si="774"/>
        <v>0</v>
      </c>
      <c r="GE75" s="556">
        <f t="shared" ca="1" si="774"/>
        <v>0</v>
      </c>
      <c r="GF75" s="556">
        <f t="shared" ca="1" si="774"/>
        <v>0</v>
      </c>
      <c r="GG75" s="556">
        <f t="shared" ca="1" si="774"/>
        <v>0</v>
      </c>
      <c r="GH75" s="556">
        <f t="shared" ca="1" si="774"/>
        <v>0</v>
      </c>
      <c r="GI75" s="556">
        <f t="shared" ca="1" si="774"/>
        <v>0</v>
      </c>
      <c r="GJ75" s="556">
        <f t="shared" ca="1" si="774"/>
        <v>0</v>
      </c>
      <c r="GK75" s="556">
        <f t="shared" ca="1" si="774"/>
        <v>0</v>
      </c>
      <c r="GL75" s="556">
        <f t="shared" ca="1" si="774"/>
        <v>0</v>
      </c>
      <c r="GM75" s="556">
        <f t="shared" ca="1" si="774"/>
        <v>0</v>
      </c>
      <c r="GN75" s="556">
        <f t="shared" ca="1" si="774"/>
        <v>0</v>
      </c>
      <c r="GO75" s="556">
        <f t="shared" ca="1" si="774"/>
        <v>0</v>
      </c>
      <c r="GP75" s="19">
        <f t="shared" ca="1" si="708"/>
        <v>0</v>
      </c>
      <c r="GQ75" s="116">
        <f t="shared" ca="1" si="709"/>
        <v>0</v>
      </c>
      <c r="GR75" s="116">
        <f t="shared" ca="1" si="709"/>
        <v>0</v>
      </c>
      <c r="GS75" s="116">
        <f t="shared" ca="1" si="709"/>
        <v>0</v>
      </c>
      <c r="GT75" s="116">
        <f t="shared" ca="1" si="709"/>
        <v>0</v>
      </c>
      <c r="GU75" s="116">
        <f t="shared" ca="1" si="709"/>
        <v>0</v>
      </c>
      <c r="GV75" s="537">
        <f t="shared" ca="1" si="710"/>
        <v>0</v>
      </c>
      <c r="GW75" s="116">
        <f t="shared" ca="1" si="711"/>
        <v>0</v>
      </c>
      <c r="GX75" s="116">
        <f t="shared" ca="1" si="711"/>
        <v>0</v>
      </c>
      <c r="GY75" s="116">
        <f t="shared" ca="1" si="711"/>
        <v>0</v>
      </c>
      <c r="GZ75" s="116">
        <f t="shared" ca="1" si="711"/>
        <v>0</v>
      </c>
      <c r="HA75" s="116">
        <f t="shared" ca="1" si="711"/>
        <v>0</v>
      </c>
      <c r="HB75" s="537">
        <f t="shared" ca="1" si="712"/>
        <v>0</v>
      </c>
      <c r="HC75" s="116">
        <f t="shared" ca="1" si="713"/>
        <v>0</v>
      </c>
      <c r="HD75" s="116">
        <f t="shared" ca="1" si="713"/>
        <v>0</v>
      </c>
      <c r="HE75" s="116">
        <f t="shared" ca="1" si="713"/>
        <v>0</v>
      </c>
      <c r="HF75" s="116">
        <f t="shared" ca="1" si="713"/>
        <v>0</v>
      </c>
      <c r="HG75" s="116">
        <f t="shared" ca="1" si="713"/>
        <v>0</v>
      </c>
      <c r="HH75" s="537">
        <f t="shared" ca="1" si="714"/>
        <v>0</v>
      </c>
      <c r="HI75" s="116">
        <f t="shared" ca="1" si="715"/>
        <v>0</v>
      </c>
      <c r="HJ75" s="116">
        <f t="shared" ca="1" si="715"/>
        <v>0</v>
      </c>
      <c r="HK75" s="116">
        <f t="shared" ca="1" si="715"/>
        <v>0</v>
      </c>
      <c r="HL75" s="116">
        <f t="shared" ca="1" si="715"/>
        <v>0</v>
      </c>
      <c r="HM75" s="116">
        <f t="shared" ca="1" si="715"/>
        <v>0</v>
      </c>
      <c r="HN75" s="537">
        <f t="shared" ca="1" si="716"/>
        <v>0</v>
      </c>
      <c r="HO75" s="116">
        <f t="shared" ca="1" si="717"/>
        <v>0</v>
      </c>
      <c r="HP75" s="116">
        <f t="shared" ca="1" si="717"/>
        <v>0</v>
      </c>
      <c r="HQ75" s="116">
        <f t="shared" ca="1" si="717"/>
        <v>0</v>
      </c>
      <c r="HR75" s="116">
        <f t="shared" ca="1" si="717"/>
        <v>0</v>
      </c>
      <c r="HS75" s="116">
        <f t="shared" ca="1" si="717"/>
        <v>0</v>
      </c>
      <c r="HT75" s="537">
        <f t="shared" ca="1" si="718"/>
        <v>0</v>
      </c>
      <c r="HU75" s="116">
        <f t="shared" ca="1" si="719"/>
        <v>0</v>
      </c>
      <c r="HV75" s="116">
        <f t="shared" ca="1" si="719"/>
        <v>0</v>
      </c>
      <c r="HW75" s="116">
        <f t="shared" ca="1" si="719"/>
        <v>0</v>
      </c>
      <c r="HX75" s="116">
        <f t="shared" ca="1" si="719"/>
        <v>0</v>
      </c>
      <c r="HY75" s="116">
        <f t="shared" ca="1" si="719"/>
        <v>0</v>
      </c>
      <c r="HZ75" s="537">
        <f t="shared" ca="1" si="720"/>
        <v>0</v>
      </c>
      <c r="IA75" s="117">
        <f t="shared" ca="1" si="721"/>
        <v>0</v>
      </c>
      <c r="IB75" s="117">
        <f t="shared" ca="1" si="721"/>
        <v>0</v>
      </c>
      <c r="IC75" s="117">
        <f t="shared" ca="1" si="721"/>
        <v>0</v>
      </c>
      <c r="ID75" s="117">
        <f t="shared" ca="1" si="721"/>
        <v>0</v>
      </c>
      <c r="IE75" s="556">
        <f t="shared" ca="1" si="775"/>
        <v>0</v>
      </c>
      <c r="IF75" s="556">
        <f t="shared" ca="1" si="775"/>
        <v>0</v>
      </c>
      <c r="IG75" s="556">
        <f t="shared" ca="1" si="775"/>
        <v>0</v>
      </c>
      <c r="IH75" s="556">
        <f t="shared" ca="1" si="775"/>
        <v>0</v>
      </c>
      <c r="II75" s="556">
        <f t="shared" ca="1" si="775"/>
        <v>0</v>
      </c>
      <c r="IJ75" s="556">
        <f t="shared" ca="1" si="775"/>
        <v>0</v>
      </c>
      <c r="IK75" s="556">
        <f t="shared" ca="1" si="775"/>
        <v>0</v>
      </c>
      <c r="IL75" s="556">
        <f t="shared" ca="1" si="775"/>
        <v>0</v>
      </c>
      <c r="IM75" s="556">
        <f t="shared" ca="1" si="775"/>
        <v>0</v>
      </c>
      <c r="IN75" s="556">
        <f t="shared" ca="1" si="775"/>
        <v>0</v>
      </c>
      <c r="IO75" s="556">
        <f t="shared" ca="1" si="775"/>
        <v>0</v>
      </c>
      <c r="IP75" s="556">
        <f t="shared" ca="1" si="775"/>
        <v>0</v>
      </c>
      <c r="IQ75" s="556">
        <f t="shared" ca="1" si="775"/>
        <v>0</v>
      </c>
      <c r="IR75" s="556">
        <f t="shared" ca="1" si="775"/>
        <v>0</v>
      </c>
      <c r="IS75" s="556">
        <f t="shared" ca="1" si="775"/>
        <v>0</v>
      </c>
      <c r="IT75" s="556">
        <f t="shared" ca="1" si="775"/>
        <v>0</v>
      </c>
      <c r="IU75" s="556">
        <f t="shared" ca="1" si="775"/>
        <v>0</v>
      </c>
      <c r="IV75" s="556">
        <f t="shared" ca="1" si="775"/>
        <v>0</v>
      </c>
      <c r="IW75" s="556">
        <f t="shared" ca="1" si="775"/>
        <v>0</v>
      </c>
      <c r="IX75" s="556">
        <f t="shared" ca="1" si="775"/>
        <v>0</v>
      </c>
      <c r="IY75" s="19">
        <f t="shared" ca="1" si="723"/>
        <v>0</v>
      </c>
      <c r="IZ75" s="5">
        <f t="shared" si="724"/>
        <v>67</v>
      </c>
      <c r="JA75" s="9"/>
      <c r="JB75" s="5">
        <f t="shared" si="725"/>
        <v>1</v>
      </c>
      <c r="JC75" s="5" t="b">
        <f t="shared" si="725"/>
        <v>0</v>
      </c>
      <c r="JD75" s="19">
        <f t="shared" ca="1" si="776"/>
        <v>0</v>
      </c>
      <c r="JE75" s="5">
        <f t="shared" si="727"/>
        <v>0</v>
      </c>
      <c r="JF75" s="5">
        <f t="shared" si="728"/>
        <v>1.2500000000000001E-2</v>
      </c>
      <c r="JG75" s="5">
        <f t="shared" si="729"/>
        <v>0</v>
      </c>
      <c r="JH75" s="19">
        <f t="shared" ca="1" si="776"/>
        <v>0</v>
      </c>
      <c r="JI75" s="5">
        <f t="shared" si="730"/>
        <v>60</v>
      </c>
      <c r="JJ75" s="5">
        <f t="shared" si="731"/>
        <v>1</v>
      </c>
      <c r="JK75" s="19">
        <f t="shared" ca="1" si="776"/>
        <v>0</v>
      </c>
      <c r="JL75" s="19">
        <f t="shared" ca="1" si="776"/>
        <v>0</v>
      </c>
      <c r="JM75" s="19">
        <f t="shared" ca="1" si="776"/>
        <v>0</v>
      </c>
      <c r="JN75" s="19">
        <f t="shared" ca="1" si="776"/>
        <v>0</v>
      </c>
      <c r="JO75" s="19">
        <f t="shared" ca="1" si="776"/>
        <v>0</v>
      </c>
      <c r="JP75" s="19">
        <f t="shared" ca="1" si="776"/>
        <v>0</v>
      </c>
      <c r="JQ75" s="19">
        <f t="shared" ca="1" si="776"/>
        <v>0</v>
      </c>
      <c r="JR75" s="19">
        <f t="shared" ca="1" si="776"/>
        <v>0</v>
      </c>
      <c r="JS75" s="19">
        <f t="shared" ca="1" si="776"/>
        <v>0</v>
      </c>
      <c r="JT75" s="19">
        <f t="shared" ca="1" si="776"/>
        <v>0</v>
      </c>
      <c r="JU75" s="19">
        <f t="shared" ca="1" si="776"/>
        <v>0</v>
      </c>
      <c r="JV75" s="19">
        <f t="shared" ca="1" si="776"/>
        <v>0</v>
      </c>
      <c r="JW75" s="19">
        <f t="shared" ca="1" si="776"/>
        <v>0</v>
      </c>
      <c r="JX75" s="19">
        <f t="shared" ca="1" si="776"/>
        <v>0</v>
      </c>
      <c r="JY75" s="19">
        <f t="shared" ca="1" si="776"/>
        <v>0</v>
      </c>
      <c r="JZ75" s="19">
        <f t="shared" ca="1" si="776"/>
        <v>0</v>
      </c>
      <c r="KA75" s="19">
        <f t="shared" ca="1" si="776"/>
        <v>0</v>
      </c>
      <c r="KB75" s="19">
        <f t="shared" ca="1" si="776"/>
        <v>0</v>
      </c>
      <c r="KC75" s="19">
        <f t="shared" ca="1" si="776"/>
        <v>0</v>
      </c>
      <c r="KD75" s="19">
        <f t="shared" ca="1" si="776"/>
        <v>0</v>
      </c>
      <c r="KE75" s="19">
        <f t="shared" ca="1" si="776"/>
        <v>0</v>
      </c>
      <c r="KF75" s="5">
        <f t="shared" si="732"/>
        <v>0</v>
      </c>
      <c r="KG75" s="5">
        <f t="shared" si="732"/>
        <v>6.25E-2</v>
      </c>
      <c r="KH75" s="5">
        <f t="shared" si="732"/>
        <v>6.25E-2</v>
      </c>
      <c r="KI75" s="5">
        <f t="shared" si="732"/>
        <v>6.25E-2</v>
      </c>
      <c r="KJ75" s="19">
        <f t="shared" ca="1" si="776"/>
        <v>0</v>
      </c>
      <c r="KK75" s="19">
        <f t="shared" ca="1" si="776"/>
        <v>0</v>
      </c>
      <c r="KL75" s="19">
        <f t="shared" ca="1" si="776"/>
        <v>0</v>
      </c>
      <c r="KM75" s="19">
        <f t="shared" ca="1" si="776"/>
        <v>0</v>
      </c>
      <c r="KN75" s="19">
        <f t="shared" ca="1" si="776"/>
        <v>1</v>
      </c>
      <c r="KO75" s="19">
        <f t="shared" ca="1" si="776"/>
        <v>0</v>
      </c>
      <c r="KP75" s="19">
        <f t="shared" ca="1" si="776"/>
        <v>1</v>
      </c>
      <c r="KQ75" s="9"/>
      <c r="KR75" s="5" t="b">
        <f t="shared" ca="1" si="733"/>
        <v>1</v>
      </c>
      <c r="KS75" s="5" t="b">
        <f t="shared" si="734"/>
        <v>0</v>
      </c>
      <c r="KT75" s="5" t="b">
        <f t="shared" si="734"/>
        <v>0</v>
      </c>
      <c r="KU75" s="5" t="b">
        <f t="shared" si="734"/>
        <v>1</v>
      </c>
      <c r="KV75" s="136">
        <f t="shared" si="735"/>
        <v>2</v>
      </c>
      <c r="KW75" s="136">
        <f t="shared" si="735"/>
        <v>2</v>
      </c>
      <c r="KX75" s="5" t="b">
        <f t="shared" si="736"/>
        <v>0</v>
      </c>
      <c r="KY75" s="5" t="b">
        <f t="shared" si="736"/>
        <v>1</v>
      </c>
      <c r="KZ75" s="5" t="b">
        <f t="shared" si="736"/>
        <v>1</v>
      </c>
      <c r="LA75" s="5" t="b">
        <f t="shared" si="736"/>
        <v>0</v>
      </c>
      <c r="LB75" s="5">
        <f t="shared" si="737"/>
        <v>1</v>
      </c>
      <c r="LC75" s="5">
        <f t="shared" si="737"/>
        <v>0</v>
      </c>
      <c r="LD75" s="5" t="b">
        <f t="shared" si="738"/>
        <v>0</v>
      </c>
      <c r="LE75" s="5" t="str" cm="1">
        <f t="array" aca="1" ref="LE75" ca="1">IF(OR(LF75:LM75&lt;&gt;"-"),TRUE,"-")</f>
        <v>-</v>
      </c>
      <c r="LF75" s="19" t="str">
        <f t="shared" ca="1" si="739"/>
        <v>-</v>
      </c>
      <c r="LG75" s="19" t="str">
        <f t="shared" ca="1" si="739"/>
        <v>-</v>
      </c>
      <c r="LH75" s="19" t="str">
        <f t="shared" ca="1" si="739"/>
        <v>-</v>
      </c>
      <c r="LI75" s="19" t="str">
        <f t="shared" ca="1" si="739"/>
        <v>-</v>
      </c>
      <c r="LJ75" s="19" t="str">
        <f t="shared" ca="1" si="739"/>
        <v>-</v>
      </c>
      <c r="LK75" s="19" t="str">
        <f t="shared" ca="1" si="739"/>
        <v>-</v>
      </c>
      <c r="LL75" s="19" t="str">
        <f t="shared" ca="1" si="739"/>
        <v>-</v>
      </c>
      <c r="LM75" s="19" t="str">
        <f t="shared" ca="1" si="739"/>
        <v>-</v>
      </c>
      <c r="LN75" s="466" t="str">
        <f t="shared" ca="1" si="739"/>
        <v>-</v>
      </c>
      <c r="LO75" s="5" t="b">
        <f t="array" aca="1" ref="LO75" ca="1">IF(OR(LP75:LV75&lt;&gt;"-"),TRUE,"-")</f>
        <v>1</v>
      </c>
      <c r="LP75" s="19">
        <f t="shared" ca="1" si="740"/>
        <v>0</v>
      </c>
      <c r="LQ75" s="19" t="str">
        <f t="shared" ca="1" si="740"/>
        <v>-</v>
      </c>
      <c r="LR75" s="19">
        <f t="shared" ca="1" si="740"/>
        <v>999999</v>
      </c>
      <c r="LS75" s="19">
        <f t="shared" ca="1" si="740"/>
        <v>999999</v>
      </c>
      <c r="LT75" s="19">
        <f t="shared" ca="1" si="740"/>
        <v>999999</v>
      </c>
      <c r="LU75" s="19">
        <f t="shared" ca="1" si="740"/>
        <v>999999</v>
      </c>
      <c r="LV75" s="19">
        <f t="shared" ca="1" si="740"/>
        <v>999999</v>
      </c>
      <c r="LW75" s="19" t="str">
        <f t="shared" ca="1" si="740"/>
        <v>-</v>
      </c>
      <c r="LX75" s="19" t="str">
        <f t="shared" ca="1" si="740"/>
        <v>-</v>
      </c>
      <c r="LY75" s="19" t="str">
        <f t="shared" ca="1" si="740"/>
        <v>-</v>
      </c>
      <c r="LZ75" s="19" t="b">
        <f t="shared" ca="1" si="741"/>
        <v>1</v>
      </c>
      <c r="MA75" s="19">
        <f t="shared" ca="1" si="741"/>
        <v>0</v>
      </c>
      <c r="MB75" s="5" t="str">
        <f t="shared" si="742"/>
        <v>-</v>
      </c>
      <c r="MC75" s="5" t="str">
        <f t="shared" si="742"/>
        <v>-</v>
      </c>
      <c r="MD75" s="5" t="str">
        <f t="shared" si="742"/>
        <v>-</v>
      </c>
      <c r="ME75" s="5" t="str">
        <f t="shared" si="742"/>
        <v>-</v>
      </c>
      <c r="MF75" s="19" t="str">
        <f t="shared" ca="1" si="777"/>
        <v>-</v>
      </c>
      <c r="MG75" s="19" t="str">
        <f t="shared" ca="1" si="777"/>
        <v>-</v>
      </c>
      <c r="MH75" s="19" t="str">
        <f t="shared" ca="1" si="777"/>
        <v>-</v>
      </c>
      <c r="MI75" s="19" t="str">
        <f t="shared" ca="1" si="777"/>
        <v>-</v>
      </c>
      <c r="MJ75" s="19">
        <f t="shared" ca="1" si="777"/>
        <v>0.5</v>
      </c>
      <c r="MK75" s="19">
        <f t="shared" ca="1" si="777"/>
        <v>0.5</v>
      </c>
      <c r="ML75" s="19" t="str">
        <f t="shared" ca="1" si="777"/>
        <v>-</v>
      </c>
      <c r="MM75" s="5">
        <f t="shared" si="744"/>
        <v>0</v>
      </c>
      <c r="MN75" s="5">
        <f t="shared" si="744"/>
        <v>500</v>
      </c>
      <c r="MO75" s="5">
        <f t="shared" si="744"/>
        <v>500</v>
      </c>
      <c r="MP75" s="5">
        <f t="shared" si="744"/>
        <v>575</v>
      </c>
      <c r="MQ75" s="5">
        <f t="shared" si="744"/>
        <v>240</v>
      </c>
      <c r="MR75" s="5">
        <f t="shared" si="744"/>
        <v>364</v>
      </c>
      <c r="MS75" s="5">
        <f t="shared" si="745"/>
        <v>0.5</v>
      </c>
      <c r="MT75" s="9"/>
      <c r="MU75" s="19">
        <f t="shared" ca="1" si="777"/>
        <v>70</v>
      </c>
      <c r="MV75" s="19">
        <f t="shared" ca="1" si="777"/>
        <v>50</v>
      </c>
      <c r="MW75" s="19">
        <f t="shared" ca="1" si="777"/>
        <v>75</v>
      </c>
      <c r="MX75" s="19">
        <f t="shared" ca="1" si="777"/>
        <v>50</v>
      </c>
      <c r="MY75" s="5">
        <f t="shared" si="746"/>
        <v>1</v>
      </c>
      <c r="MZ75" s="5">
        <f t="shared" si="747"/>
        <v>1</v>
      </c>
      <c r="NA75" s="5">
        <f t="shared" si="748"/>
        <v>1</v>
      </c>
      <c r="NB75" s="9"/>
      <c r="NC75" s="19" t="b">
        <f t="shared" ca="1" si="749"/>
        <v>0</v>
      </c>
      <c r="ND75" s="19" t="b">
        <f t="shared" ca="1" si="749"/>
        <v>0</v>
      </c>
      <c r="NE75" s="19">
        <f t="shared" ca="1" si="749"/>
        <v>2</v>
      </c>
      <c r="NF75" s="19">
        <f t="shared" ca="1" si="749"/>
        <v>1</v>
      </c>
      <c r="NG75" s="19">
        <f t="shared" ca="1" si="749"/>
        <v>2</v>
      </c>
      <c r="NH75" s="19">
        <f t="shared" ca="1" si="749"/>
        <v>0</v>
      </c>
      <c r="NI75" s="19" t="str">
        <f t="shared" ca="1" si="749"/>
        <v>-</v>
      </c>
      <c r="NJ75" s="466" t="b">
        <v>1</v>
      </c>
      <c r="NK75" s="466">
        <f>NK74*1.25</f>
        <v>14.75</v>
      </c>
      <c r="NL75" s="466" t="b">
        <v>1</v>
      </c>
      <c r="NM75" s="466">
        <f t="shared" si="793"/>
        <v>630</v>
      </c>
      <c r="NN75" s="19" t="str">
        <f t="shared" ca="1" si="749"/>
        <v>-</v>
      </c>
      <c r="NO75" s="19">
        <f t="shared" ca="1" si="777"/>
        <v>1</v>
      </c>
      <c r="NP75" s="19">
        <f t="shared" ca="1" si="777"/>
        <v>1</v>
      </c>
      <c r="NQ75" s="19">
        <f t="shared" ca="1" si="777"/>
        <v>1</v>
      </c>
      <c r="NR75" s="19">
        <f t="shared" ca="1" si="777"/>
        <v>1</v>
      </c>
      <c r="NS75" s="19">
        <f t="shared" ca="1" si="777"/>
        <v>1</v>
      </c>
      <c r="NT75" s="19">
        <f t="shared" ca="1" si="777"/>
        <v>1</v>
      </c>
      <c r="NU75" s="19">
        <f t="shared" ca="1" si="777"/>
        <v>1</v>
      </c>
      <c r="NV75" s="19">
        <f t="shared" ca="1" si="777"/>
        <v>1</v>
      </c>
      <c r="NW75" s="19">
        <f t="shared" ca="1" si="777"/>
        <v>1</v>
      </c>
      <c r="NX75" s="9"/>
      <c r="NY75" s="539" t="str">
        <f t="shared" si="778"/>
        <v>-</v>
      </c>
      <c r="NZ75" s="539" t="str">
        <f t="shared" si="778"/>
        <v>-</v>
      </c>
      <c r="OA75" s="539" t="str">
        <f t="shared" si="778"/>
        <v>-</v>
      </c>
      <c r="OB75" s="539" t="str">
        <f t="shared" si="778"/>
        <v>-</v>
      </c>
      <c r="OC75" s="539" t="str">
        <f t="shared" si="778"/>
        <v>-</v>
      </c>
      <c r="OD75" s="539" t="str">
        <f t="shared" si="778"/>
        <v>-</v>
      </c>
      <c r="OE75" s="539" t="str">
        <f t="shared" ca="1" si="778"/>
        <v>-</v>
      </c>
      <c r="OF75" s="539" t="str">
        <f t="shared" ca="1" si="778"/>
        <v>-</v>
      </c>
      <c r="OG75" s="539" t="str">
        <f t="shared" ca="1" si="778"/>
        <v>-</v>
      </c>
      <c r="OH75" s="539" t="str">
        <f t="shared" ca="1" si="778"/>
        <v>-</v>
      </c>
      <c r="OI75" s="539" t="str">
        <f t="shared" ca="1" si="778"/>
        <v>-</v>
      </c>
      <c r="OJ75" s="539" t="str">
        <f t="shared" ca="1" si="778"/>
        <v>-</v>
      </c>
      <c r="OK75" s="539" t="str">
        <f t="shared" ca="1" si="778"/>
        <v>-</v>
      </c>
      <c r="OL75" s="539" t="str">
        <f t="shared" ca="1" si="778"/>
        <v>-</v>
      </c>
      <c r="OM75" s="539" t="str">
        <f t="shared" ca="1" si="778"/>
        <v>-</v>
      </c>
      <c r="ON75" s="539" t="str">
        <f t="shared" ca="1" si="778"/>
        <v>-</v>
      </c>
      <c r="OO75" s="539" t="str">
        <f t="shared" ca="1" si="778"/>
        <v>-</v>
      </c>
      <c r="OP75" s="539" t="str">
        <f t="shared" ca="1" si="778"/>
        <v>-</v>
      </c>
      <c r="OQ75" s="539" t="str">
        <f t="shared" ca="1" si="778"/>
        <v>-</v>
      </c>
      <c r="OR75" s="539" t="str">
        <f t="shared" ca="1" si="778"/>
        <v>-</v>
      </c>
      <c r="OS75" s="539" t="str">
        <f t="shared" ca="1" si="778"/>
        <v>-</v>
      </c>
      <c r="OT75" s="539" t="str">
        <f t="shared" ca="1" si="778"/>
        <v>-</v>
      </c>
      <c r="OU75" s="539" t="str">
        <f t="shared" ca="1" si="778"/>
        <v>-</v>
      </c>
      <c r="OV75" s="539" t="str">
        <f t="shared" ca="1" si="778"/>
        <v>-</v>
      </c>
      <c r="OW75" s="539" t="str">
        <f t="shared" ca="1" si="778"/>
        <v>-</v>
      </c>
      <c r="OX75" s="539" t="str">
        <f t="shared" ca="1" si="778"/>
        <v>-</v>
      </c>
      <c r="OY75" s="539" t="str">
        <f t="shared" ca="1" si="778"/>
        <v>-</v>
      </c>
      <c r="OZ75" s="539" t="str">
        <f t="shared" ca="1" si="778"/>
        <v>-</v>
      </c>
      <c r="PA75" s="539" t="str">
        <f t="shared" ca="1" si="778"/>
        <v>-</v>
      </c>
      <c r="PB75" s="539" t="str">
        <f t="shared" ca="1" si="778"/>
        <v>-</v>
      </c>
      <c r="PC75" s="539" t="str">
        <f t="shared" ca="1" si="778"/>
        <v>-</v>
      </c>
      <c r="PD75" s="539" t="str">
        <f t="shared" ca="1" si="778"/>
        <v>-</v>
      </c>
      <c r="PE75" s="539" t="str">
        <f t="shared" ca="1" si="778"/>
        <v>-</v>
      </c>
      <c r="PF75" s="539" t="str">
        <f t="shared" ca="1" si="778"/>
        <v>-</v>
      </c>
      <c r="PG75" s="539" t="str">
        <f t="shared" ca="1" si="778"/>
        <v>-</v>
      </c>
      <c r="PH75" s="539" t="str">
        <f t="shared" ca="1" si="778"/>
        <v>-</v>
      </c>
      <c r="PI75" s="549" t="str">
        <f t="shared" si="779"/>
        <v>-</v>
      </c>
      <c r="PJ75" s="549" t="str">
        <f t="shared" si="779"/>
        <v>-</v>
      </c>
      <c r="PK75" s="549" t="str">
        <f t="shared" si="779"/>
        <v>-</v>
      </c>
      <c r="PL75" s="549" t="str">
        <f t="shared" si="779"/>
        <v>-</v>
      </c>
      <c r="PM75" s="549" t="str">
        <f t="shared" si="779"/>
        <v>-</v>
      </c>
      <c r="PN75" s="549" t="str">
        <f t="shared" si="779"/>
        <v>-</v>
      </c>
      <c r="PO75" s="549" t="str">
        <f t="shared" si="779"/>
        <v>-</v>
      </c>
      <c r="PP75" s="549" t="str">
        <f t="shared" si="779"/>
        <v>-</v>
      </c>
      <c r="PQ75" s="549" t="str">
        <f t="shared" si="779"/>
        <v>-</v>
      </c>
      <c r="PR75" s="549" t="str">
        <f t="shared" si="779"/>
        <v>-</v>
      </c>
      <c r="PS75" s="549" t="str">
        <f t="shared" si="779"/>
        <v>-</v>
      </c>
      <c r="PT75" s="549" t="str">
        <f t="shared" si="779"/>
        <v>-</v>
      </c>
      <c r="PU75" s="549" t="str">
        <f t="shared" si="779"/>
        <v>-</v>
      </c>
      <c r="PV75" s="549" t="str">
        <f t="shared" si="779"/>
        <v>-</v>
      </c>
      <c r="PW75" s="549" t="str">
        <f t="shared" si="779"/>
        <v>-</v>
      </c>
      <c r="PX75" s="549" t="str">
        <f t="shared" si="779"/>
        <v>-</v>
      </c>
      <c r="PY75" s="549" t="str">
        <f t="shared" si="779"/>
        <v>-</v>
      </c>
      <c r="PZ75" s="549" t="str">
        <f t="shared" si="779"/>
        <v>-</v>
      </c>
      <c r="QA75" s="549" t="str">
        <f t="shared" si="779"/>
        <v>-</v>
      </c>
      <c r="QB75" s="549" t="str">
        <f t="shared" si="779"/>
        <v>-</v>
      </c>
      <c r="QC75" s="549" t="str">
        <f t="shared" si="779"/>
        <v>-</v>
      </c>
      <c r="QD75" s="549" t="str">
        <f t="shared" si="779"/>
        <v>-</v>
      </c>
      <c r="QE75" s="549" t="str">
        <f t="shared" si="779"/>
        <v>-</v>
      </c>
      <c r="QF75" s="549" t="str">
        <f t="shared" si="779"/>
        <v>-</v>
      </c>
      <c r="QG75" s="549" t="str">
        <f t="shared" si="779"/>
        <v>-</v>
      </c>
      <c r="QH75" s="549" t="str">
        <f t="shared" si="779"/>
        <v>-</v>
      </c>
      <c r="QI75" s="539" t="str">
        <f t="shared" si="780"/>
        <v>-</v>
      </c>
      <c r="QJ75" s="539" t="str">
        <f t="shared" si="780"/>
        <v>-</v>
      </c>
      <c r="QK75" s="539" t="str">
        <f t="shared" si="780"/>
        <v>-</v>
      </c>
      <c r="QL75" s="539" t="str">
        <f t="shared" si="780"/>
        <v>-</v>
      </c>
      <c r="QM75" s="539" t="str">
        <f t="shared" si="780"/>
        <v>-</v>
      </c>
      <c r="QN75" s="539" t="str">
        <f t="shared" si="780"/>
        <v>-</v>
      </c>
      <c r="QO75" s="539" t="str">
        <f t="shared" ca="1" si="780"/>
        <v>-</v>
      </c>
      <c r="QP75" s="539" t="str">
        <f t="shared" ca="1" si="780"/>
        <v>-</v>
      </c>
      <c r="QQ75" s="539" t="str">
        <f t="shared" ca="1" si="780"/>
        <v>-</v>
      </c>
      <c r="QR75" s="539" t="str">
        <f t="shared" ca="1" si="780"/>
        <v>-</v>
      </c>
      <c r="QS75" s="539" t="str">
        <f t="shared" ca="1" si="780"/>
        <v>-</v>
      </c>
      <c r="QT75" s="539" t="str">
        <f t="shared" ca="1" si="780"/>
        <v>-</v>
      </c>
      <c r="QU75" s="539" t="str">
        <f t="shared" ca="1" si="780"/>
        <v>-</v>
      </c>
      <c r="QV75" s="539" t="str">
        <f t="shared" ca="1" si="780"/>
        <v>-</v>
      </c>
      <c r="QW75" s="539" t="str">
        <f t="shared" ca="1" si="780"/>
        <v>-</v>
      </c>
      <c r="QX75" s="539" t="str">
        <f t="shared" ca="1" si="780"/>
        <v>-</v>
      </c>
      <c r="QY75" s="539" t="str">
        <f t="shared" ca="1" si="780"/>
        <v>-</v>
      </c>
      <c r="QZ75" s="539" t="str">
        <f t="shared" ca="1" si="780"/>
        <v>-</v>
      </c>
      <c r="RA75" s="539" t="str">
        <f t="shared" ca="1" si="780"/>
        <v>-</v>
      </c>
      <c r="RB75" s="539" t="str">
        <f t="shared" ca="1" si="780"/>
        <v>-</v>
      </c>
      <c r="RC75" s="539" t="str">
        <f t="shared" ca="1" si="780"/>
        <v>-</v>
      </c>
      <c r="RD75" s="539" t="str">
        <f t="shared" ca="1" si="780"/>
        <v>-</v>
      </c>
      <c r="RE75" s="539" t="str">
        <f t="shared" ca="1" si="780"/>
        <v>-</v>
      </c>
      <c r="RF75" s="539" t="str">
        <f t="shared" ca="1" si="780"/>
        <v>-</v>
      </c>
      <c r="RG75" s="539" t="str">
        <f t="shared" ca="1" si="780"/>
        <v>-</v>
      </c>
      <c r="RH75" s="539" t="str">
        <f t="shared" ca="1" si="780"/>
        <v>-</v>
      </c>
      <c r="RI75" s="539" t="str">
        <f t="shared" ca="1" si="780"/>
        <v>-</v>
      </c>
      <c r="RJ75" s="539" t="str">
        <f t="shared" ca="1" si="780"/>
        <v>-</v>
      </c>
      <c r="RK75" s="539" t="str">
        <f t="shared" ca="1" si="780"/>
        <v>-</v>
      </c>
      <c r="RL75" s="539" t="str">
        <f t="shared" ca="1" si="780"/>
        <v>-</v>
      </c>
      <c r="RM75" s="539" t="str">
        <f t="shared" ca="1" si="780"/>
        <v>-</v>
      </c>
      <c r="RN75" s="539" t="str">
        <f t="shared" ca="1" si="780"/>
        <v>-</v>
      </c>
      <c r="RO75" s="539" t="str">
        <f t="shared" ca="1" si="780"/>
        <v>-</v>
      </c>
      <c r="RP75" s="539" t="str">
        <f t="shared" ca="1" si="780"/>
        <v>-</v>
      </c>
      <c r="RQ75" s="539" t="str">
        <f t="shared" ca="1" si="780"/>
        <v>-</v>
      </c>
      <c r="RR75" s="539" t="str">
        <f t="shared" ca="1" si="780"/>
        <v>-</v>
      </c>
      <c r="RS75" s="549" t="str">
        <f t="shared" si="781"/>
        <v>-</v>
      </c>
      <c r="RT75" s="549" t="str">
        <f t="shared" si="781"/>
        <v>-</v>
      </c>
      <c r="RU75" s="549" t="str">
        <f t="shared" si="781"/>
        <v>-</v>
      </c>
      <c r="RV75" s="549" t="str">
        <f t="shared" si="781"/>
        <v>-</v>
      </c>
      <c r="RW75" s="549" t="str">
        <f t="shared" si="781"/>
        <v>-</v>
      </c>
      <c r="RX75" s="549" t="str">
        <f t="shared" si="781"/>
        <v>-</v>
      </c>
      <c r="RY75" s="549" t="str">
        <f t="shared" si="781"/>
        <v>-</v>
      </c>
      <c r="RZ75" s="549" t="str">
        <f t="shared" si="781"/>
        <v>-</v>
      </c>
      <c r="SA75" s="549" t="str">
        <f t="shared" si="781"/>
        <v>-</v>
      </c>
      <c r="SB75" s="549" t="str">
        <f t="shared" si="781"/>
        <v>-</v>
      </c>
      <c r="SC75" s="549" t="str">
        <f t="shared" si="781"/>
        <v>-</v>
      </c>
      <c r="SD75" s="549" t="str">
        <f t="shared" si="781"/>
        <v>-</v>
      </c>
      <c r="SE75" s="549" t="str">
        <f t="shared" si="781"/>
        <v>-</v>
      </c>
      <c r="SF75" s="549" t="str">
        <f t="shared" si="781"/>
        <v>-</v>
      </c>
      <c r="SG75" s="549" t="str">
        <f t="shared" si="781"/>
        <v>-</v>
      </c>
      <c r="SH75" s="549" t="str">
        <f t="shared" si="781"/>
        <v>-</v>
      </c>
      <c r="SI75" s="549" t="str">
        <f t="shared" si="781"/>
        <v>-</v>
      </c>
      <c r="SJ75" s="549" t="str">
        <f t="shared" si="781"/>
        <v>-</v>
      </c>
      <c r="SK75" s="549" t="str">
        <f t="shared" si="781"/>
        <v>-</v>
      </c>
      <c r="SL75" s="549" t="str">
        <f t="shared" si="781"/>
        <v>-</v>
      </c>
      <c r="SM75" s="549" t="str">
        <f t="shared" si="781"/>
        <v>-</v>
      </c>
      <c r="SN75" s="549" t="str">
        <f t="shared" si="781"/>
        <v>-</v>
      </c>
      <c r="SO75" s="549" t="str">
        <f t="shared" si="781"/>
        <v>-</v>
      </c>
      <c r="SP75" s="549" t="str">
        <f t="shared" si="781"/>
        <v>-</v>
      </c>
      <c r="SQ75" s="549" t="str">
        <f t="shared" si="781"/>
        <v>-</v>
      </c>
      <c r="SR75" s="549" t="str">
        <f t="shared" si="781"/>
        <v>-</v>
      </c>
      <c r="SS75" s="539" t="b">
        <f t="shared" si="782"/>
        <v>1</v>
      </c>
      <c r="ST75" s="539" t="b">
        <f t="shared" si="782"/>
        <v>1</v>
      </c>
      <c r="SU75" s="539" t="b">
        <f t="shared" si="782"/>
        <v>1</v>
      </c>
      <c r="SV75" s="539" t="b">
        <f t="shared" si="782"/>
        <v>1</v>
      </c>
      <c r="SW75" s="539" t="b">
        <f t="shared" si="782"/>
        <v>1</v>
      </c>
      <c r="SX75" s="539" t="b">
        <f t="shared" si="782"/>
        <v>1</v>
      </c>
      <c r="SY75" s="539" t="str">
        <f t="shared" ca="1" si="782"/>
        <v>-</v>
      </c>
      <c r="SZ75" s="539" t="str">
        <f t="shared" ca="1" si="782"/>
        <v>-</v>
      </c>
      <c r="TA75" s="539" t="str">
        <f t="shared" ca="1" si="782"/>
        <v>-</v>
      </c>
      <c r="TB75" s="539" t="str">
        <f t="shared" ca="1" si="782"/>
        <v>-</v>
      </c>
      <c r="TC75" s="539" t="str">
        <f t="shared" ca="1" si="782"/>
        <v>-</v>
      </c>
      <c r="TD75" s="539" t="str">
        <f t="shared" ca="1" si="782"/>
        <v>-</v>
      </c>
      <c r="TE75" s="539" t="str">
        <f t="shared" ca="1" si="782"/>
        <v>-</v>
      </c>
      <c r="TF75" s="539" t="str">
        <f t="shared" ca="1" si="782"/>
        <v>-</v>
      </c>
      <c r="TG75" s="539" t="str">
        <f t="shared" ca="1" si="782"/>
        <v>-</v>
      </c>
      <c r="TH75" s="539" t="str">
        <f t="shared" ca="1" si="782"/>
        <v>-</v>
      </c>
      <c r="TI75" s="539" t="str">
        <f t="shared" ca="1" si="782"/>
        <v>-</v>
      </c>
      <c r="TJ75" s="539" t="str">
        <f t="shared" ca="1" si="782"/>
        <v>-</v>
      </c>
      <c r="TK75" s="539" t="str">
        <f t="shared" ca="1" si="782"/>
        <v>-</v>
      </c>
      <c r="TL75" s="539" t="str">
        <f t="shared" ca="1" si="782"/>
        <v>-</v>
      </c>
      <c r="TM75" s="539" t="str">
        <f t="shared" ca="1" si="782"/>
        <v>-</v>
      </c>
      <c r="TN75" s="539" t="str">
        <f t="shared" ca="1" si="782"/>
        <v>-</v>
      </c>
      <c r="TO75" s="539" t="str">
        <f t="shared" ca="1" si="782"/>
        <v>-</v>
      </c>
      <c r="TP75" s="539" t="str">
        <f t="shared" ca="1" si="782"/>
        <v>-</v>
      </c>
      <c r="TQ75" s="539" t="str">
        <f t="shared" ca="1" si="782"/>
        <v>-</v>
      </c>
      <c r="TR75" s="539" t="str">
        <f t="shared" ca="1" si="782"/>
        <v>-</v>
      </c>
      <c r="TS75" s="539" t="str">
        <f t="shared" ca="1" si="782"/>
        <v>-</v>
      </c>
      <c r="TT75" s="539" t="str">
        <f t="shared" ca="1" si="782"/>
        <v>-</v>
      </c>
      <c r="TU75" s="539" t="str">
        <f t="shared" ca="1" si="782"/>
        <v>-</v>
      </c>
      <c r="TV75" s="539" t="str">
        <f t="shared" ca="1" si="782"/>
        <v>-</v>
      </c>
      <c r="TW75" s="539" t="str">
        <f t="shared" ca="1" si="782"/>
        <v>-</v>
      </c>
      <c r="TX75" s="539" t="str">
        <f t="shared" ca="1" si="782"/>
        <v>-</v>
      </c>
      <c r="TY75" s="539" t="str">
        <f t="shared" ca="1" si="782"/>
        <v>-</v>
      </c>
      <c r="TZ75" s="539" t="str">
        <f t="shared" ca="1" si="782"/>
        <v>-</v>
      </c>
      <c r="UA75" s="539" t="str">
        <f t="shared" ca="1" si="782"/>
        <v>-</v>
      </c>
      <c r="UB75" s="539" t="str">
        <f t="shared" ca="1" si="782"/>
        <v>-</v>
      </c>
      <c r="UC75" s="549" t="b">
        <f t="shared" si="783"/>
        <v>1</v>
      </c>
      <c r="UD75" s="549" t="b">
        <f t="shared" si="783"/>
        <v>1</v>
      </c>
      <c r="UE75" s="549" t="b">
        <f t="shared" si="783"/>
        <v>1</v>
      </c>
      <c r="UF75" s="549" t="b">
        <f t="shared" si="783"/>
        <v>1</v>
      </c>
      <c r="UG75" s="549" t="b">
        <f t="shared" si="783"/>
        <v>1</v>
      </c>
      <c r="UH75" s="549" t="b">
        <f t="shared" si="783"/>
        <v>1</v>
      </c>
      <c r="UI75" s="549" t="b">
        <f t="shared" si="783"/>
        <v>1</v>
      </c>
      <c r="UJ75" s="549" t="b">
        <f t="shared" si="783"/>
        <v>1</v>
      </c>
      <c r="UK75" s="549" t="b">
        <f t="shared" si="783"/>
        <v>1</v>
      </c>
      <c r="UL75" s="549" t="b">
        <f t="shared" si="783"/>
        <v>1</v>
      </c>
      <c r="UM75" s="549" t="b">
        <f t="shared" si="783"/>
        <v>1</v>
      </c>
      <c r="UN75" s="549" t="b">
        <f t="shared" si="783"/>
        <v>1</v>
      </c>
      <c r="UO75" s="549" t="b">
        <f t="shared" si="783"/>
        <v>1</v>
      </c>
      <c r="UP75" s="549" t="b">
        <f t="shared" si="783"/>
        <v>1</v>
      </c>
      <c r="UQ75" s="549" t="b">
        <f t="shared" si="783"/>
        <v>1</v>
      </c>
      <c r="UR75" s="549" t="b">
        <f t="shared" si="783"/>
        <v>1</v>
      </c>
      <c r="US75" s="549" t="b">
        <f t="shared" si="783"/>
        <v>1</v>
      </c>
      <c r="UT75" s="549" t="b">
        <f t="shared" si="783"/>
        <v>1</v>
      </c>
      <c r="UU75" s="549" t="b">
        <f t="shared" si="783"/>
        <v>1</v>
      </c>
      <c r="UV75" s="549" t="b">
        <f t="shared" si="783"/>
        <v>1</v>
      </c>
      <c r="UW75" s="549" t="b">
        <f t="shared" si="783"/>
        <v>1</v>
      </c>
      <c r="UX75" s="549" t="b">
        <f t="shared" si="783"/>
        <v>1</v>
      </c>
      <c r="UY75" s="549" t="b">
        <f t="shared" si="783"/>
        <v>1</v>
      </c>
      <c r="UZ75" s="549" t="b">
        <f t="shared" si="783"/>
        <v>1</v>
      </c>
      <c r="VA75" s="549" t="b">
        <f t="shared" si="783"/>
        <v>1</v>
      </c>
      <c r="VB75" s="549" t="b">
        <f t="shared" si="783"/>
        <v>1</v>
      </c>
      <c r="VC75" s="19">
        <f t="shared" ca="1" si="756"/>
        <v>0</v>
      </c>
      <c r="VD75" s="23">
        <v>0</v>
      </c>
    </row>
    <row r="76" spans="1:576" outlineLevel="1">
      <c r="A76" s="21">
        <f t="shared" si="93"/>
        <v>71</v>
      </c>
      <c r="B76" s="21">
        <f t="shared" si="759"/>
        <v>18</v>
      </c>
      <c r="C76">
        <v>108</v>
      </c>
      <c r="D76" s="19" t="str">
        <f t="shared" ca="1" si="668"/>
        <v>SNSW</v>
      </c>
      <c r="E76" t="b">
        <v>1</v>
      </c>
      <c r="F76" t="b">
        <v>0</v>
      </c>
      <c r="G76" t="b">
        <f t="shared" si="786"/>
        <v>1</v>
      </c>
      <c r="H76" s="215">
        <f t="shared" ca="1" si="771"/>
        <v>13</v>
      </c>
      <c r="I76" s="26">
        <v>2</v>
      </c>
      <c r="J76" s="26">
        <v>1</v>
      </c>
      <c r="K76" s="26" t="str">
        <f>""</f>
        <v/>
      </c>
      <c r="L76" s="26">
        <v>0</v>
      </c>
      <c r="M76" s="26">
        <f t="shared" si="670"/>
        <v>2</v>
      </c>
      <c r="N76" s="26">
        <v>2</v>
      </c>
      <c r="O76" s="26">
        <v>3</v>
      </c>
      <c r="P76" s="26">
        <v>2</v>
      </c>
      <c r="Q76" s="26">
        <v>0</v>
      </c>
      <c r="R76" s="26">
        <v>0</v>
      </c>
      <c r="S76" s="26">
        <v>0</v>
      </c>
      <c r="T76" s="26">
        <v>0</v>
      </c>
      <c r="U76" s="26">
        <v>1</v>
      </c>
      <c r="V76" s="116">
        <v>1</v>
      </c>
      <c r="W76" s="116">
        <v>1</v>
      </c>
      <c r="X76" s="116">
        <v>1</v>
      </c>
      <c r="Y76" s="211"/>
      <c r="Z76" s="211"/>
      <c r="AA76" s="211"/>
      <c r="AB76" s="211"/>
      <c r="AC76" s="26">
        <v>1</v>
      </c>
      <c r="AD76" s="211"/>
      <c r="AE76" s="211"/>
      <c r="AF76" s="211"/>
      <c r="AG76" s="211"/>
      <c r="AH76" s="211"/>
      <c r="AI76" s="211"/>
      <c r="AJ76" s="211"/>
      <c r="AK76" s="211"/>
      <c r="AL76" s="136">
        <f t="shared" si="671"/>
        <v>2</v>
      </c>
      <c r="AM76" s="136">
        <f>INDEX(CHOOSE($O76,DataAutumn!i.AdultDrys,DataWinter!i.AdultDrys,DataSpring!i.AdultDrys),1,$N76)</f>
        <v>3</v>
      </c>
      <c r="AN76" s="5">
        <f t="shared" si="672"/>
        <v>2</v>
      </c>
      <c r="AO76" s="5">
        <f t="shared" si="672"/>
        <v>0</v>
      </c>
      <c r="AP76" s="5">
        <f t="shared" si="673"/>
        <v>1</v>
      </c>
      <c r="AQ76" s="211"/>
      <c r="AR76" s="211"/>
      <c r="AS76" s="356" t="str">
        <f t="shared" ca="1" si="674"/>
        <v>optimum_carry 00013 SNSW MWM    EWEDSE18.4375 pasture630 Day204 Scan2-0000 RR000p GP100p WP100p MP100p T_TRUE (F33N11)</v>
      </c>
      <c r="AT76" s="9" t="str">
        <f ca="1">IF(COUNTIF(AS$5:AS76,AS76)=1,"-","Dup")</f>
        <v>-</v>
      </c>
      <c r="AU76" s="9"/>
      <c r="AV76" s="19" t="str">
        <f t="shared" ca="1" si="675"/>
        <v>-</v>
      </c>
      <c r="AW76" s="19" t="str">
        <f t="shared" ca="1" si="675"/>
        <v>-</v>
      </c>
      <c r="AX76" s="19" t="str">
        <f t="shared" ca="1" si="675"/>
        <v>-</v>
      </c>
      <c r="AY76" s="19" t="str">
        <f t="shared" ca="1" si="675"/>
        <v>-</v>
      </c>
      <c r="AZ76" s="19" t="str">
        <f t="shared" ca="1" si="675"/>
        <v>-</v>
      </c>
      <c r="BA76" s="19" t="str">
        <f t="shared" ca="1" si="675"/>
        <v>-</v>
      </c>
      <c r="BB76" s="19" t="str">
        <f t="shared" ca="1" si="675"/>
        <v>-</v>
      </c>
      <c r="BC76" s="19" t="str">
        <f t="shared" ca="1" si="675"/>
        <v>-</v>
      </c>
      <c r="BD76" s="9"/>
      <c r="BE76" s="5" t="b">
        <f t="shared" si="676"/>
        <v>0</v>
      </c>
      <c r="BF76" s="5" t="str">
        <f t="shared" si="676"/>
        <v>-</v>
      </c>
      <c r="BG76" s="5" t="b">
        <f t="shared" si="676"/>
        <v>0</v>
      </c>
      <c r="BH76" s="5" t="b">
        <f t="shared" si="676"/>
        <v>1</v>
      </c>
      <c r="BI76" s="5" t="b">
        <f t="shared" si="676"/>
        <v>1</v>
      </c>
      <c r="BJ76" s="136">
        <f t="shared" si="676"/>
        <v>0</v>
      </c>
      <c r="BK76" s="19" t="b">
        <f t="shared" ca="1" si="677"/>
        <v>0</v>
      </c>
      <c r="BL76" s="9"/>
      <c r="BM76" s="5" t="str">
        <f t="shared" ca="1" si="678"/>
        <v>-</v>
      </c>
      <c r="BN76" s="19" t="str">
        <f t="shared" ca="1" si="679"/>
        <v>-</v>
      </c>
      <c r="BO76" s="19" t="str">
        <f t="shared" ca="1" si="679"/>
        <v>-</v>
      </c>
      <c r="BP76" s="19" t="str">
        <f t="shared" ca="1" si="679"/>
        <v>-</v>
      </c>
      <c r="BQ76" s="5" t="str">
        <f t="shared" ca="1" si="680"/>
        <v>-</v>
      </c>
      <c r="BR76" s="19" t="str">
        <f t="shared" ca="1" si="681"/>
        <v>-</v>
      </c>
      <c r="BS76" s="5" t="str">
        <f t="shared" ca="1" si="682"/>
        <v>-</v>
      </c>
      <c r="BT76" s="19" t="str">
        <f t="shared" ca="1" si="683"/>
        <v>-</v>
      </c>
      <c r="BU76" s="19" t="str">
        <f t="shared" ca="1" si="683"/>
        <v>-</v>
      </c>
      <c r="BV76" s="19" t="str">
        <f t="shared" ca="1" si="683"/>
        <v>-</v>
      </c>
      <c r="BW76" s="5" t="str">
        <f t="shared" ca="1" si="684"/>
        <v>-</v>
      </c>
      <c r="BX76" s="9"/>
      <c r="BY76" s="5" t="b">
        <f t="shared" si="685"/>
        <v>0</v>
      </c>
      <c r="BZ76" s="5" t="str">
        <f t="shared" ca="1" si="686"/>
        <v>-</v>
      </c>
      <c r="CA76" s="5" t="str">
        <f t="shared" ca="1" si="687"/>
        <v>-</v>
      </c>
      <c r="CB76" s="5" t="str">
        <f t="shared" ca="1" si="687"/>
        <v>-</v>
      </c>
      <c r="CC76" s="5" t="str">
        <f t="shared" ca="1" si="687"/>
        <v>-</v>
      </c>
      <c r="CD76" s="5" t="str">
        <f t="shared" ca="1" si="687"/>
        <v>-</v>
      </c>
      <c r="CE76" s="5" t="str">
        <f t="shared" ca="1" si="687"/>
        <v>-</v>
      </c>
      <c r="CF76" s="5" t="str">
        <f t="shared" ca="1" si="687"/>
        <v>-</v>
      </c>
      <c r="CG76" s="5" t="str">
        <f t="shared" ca="1" si="687"/>
        <v>-</v>
      </c>
      <c r="CH76" s="5" t="str">
        <f t="shared" ca="1" si="687"/>
        <v>-</v>
      </c>
      <c r="CI76" s="9"/>
      <c r="CJ76" s="12" t="b">
        <v>1</v>
      </c>
      <c r="CK76" s="12" t="b">
        <v>1</v>
      </c>
      <c r="CL76" s="12" t="b">
        <v>1</v>
      </c>
      <c r="CM76" s="12">
        <v>22312000005</v>
      </c>
      <c r="CN76" s="12" t="b">
        <v>0</v>
      </c>
      <c r="CO76" s="19" t="str">
        <f t="shared" ca="1" si="688"/>
        <v>-</v>
      </c>
      <c r="CP76" s="19" t="str">
        <f t="shared" ca="1" si="688"/>
        <v>-</v>
      </c>
      <c r="CQ76" s="19" t="str">
        <f t="shared" ca="1" si="688"/>
        <v>-</v>
      </c>
      <c r="CR76" s="433">
        <f t="shared" si="689"/>
        <v>652</v>
      </c>
      <c r="CS76" s="433">
        <f t="shared" si="689"/>
        <v>686</v>
      </c>
      <c r="CT76" s="433">
        <f t="shared" si="689"/>
        <v>721</v>
      </c>
      <c r="CU76" s="144">
        <f t="shared" si="690"/>
        <v>378</v>
      </c>
      <c r="CV76" s="144">
        <f t="shared" si="690"/>
        <v>413</v>
      </c>
      <c r="CW76" s="144">
        <f t="shared" si="690"/>
        <v>448</v>
      </c>
      <c r="CX76" s="19" t="str">
        <f t="shared" ca="1" si="773"/>
        <v>-</v>
      </c>
      <c r="CY76" s="19" t="str">
        <f t="shared" ca="1" si="773"/>
        <v>-</v>
      </c>
      <c r="CZ76" s="19" t="str">
        <f t="shared" ca="1" si="773"/>
        <v>-</v>
      </c>
      <c r="DA76" s="19" t="str">
        <f t="shared" ca="1" si="773"/>
        <v>-</v>
      </c>
      <c r="DB76" s="19" t="str">
        <f t="shared" ca="1" si="773"/>
        <v>-</v>
      </c>
      <c r="DC76" s="19" t="str">
        <f t="shared" ca="1" si="773"/>
        <v>-</v>
      </c>
      <c r="DD76" s="19">
        <f t="shared" ca="1" si="773"/>
        <v>1</v>
      </c>
      <c r="DE76" s="19">
        <f t="shared" ca="1" si="773"/>
        <v>1</v>
      </c>
      <c r="DF76" s="19">
        <f t="shared" ca="1" si="773"/>
        <v>0</v>
      </c>
      <c r="DG76" s="19" t="str">
        <f t="shared" ca="1" si="773"/>
        <v>-</v>
      </c>
      <c r="DH76" s="19" t="str">
        <f t="shared" ca="1" si="773"/>
        <v>-</v>
      </c>
      <c r="DI76" s="19" t="str">
        <f t="shared" ca="1" si="773"/>
        <v>-</v>
      </c>
      <c r="DJ76" s="19" t="str">
        <f t="shared" ca="1" si="773"/>
        <v>-</v>
      </c>
      <c r="DK76" s="19" t="str">
        <f t="shared" ca="1" si="773"/>
        <v>-</v>
      </c>
      <c r="DL76" s="19">
        <f t="shared" ca="1" si="773"/>
        <v>0</v>
      </c>
      <c r="DM76" s="19" t="str">
        <f t="shared" ca="1" si="773"/>
        <v>-</v>
      </c>
      <c r="DN76" s="19" t="str">
        <f t="shared" ca="1" si="773"/>
        <v>-</v>
      </c>
      <c r="DO76" s="19" t="str">
        <f t="shared" ca="1" si="688"/>
        <v>-</v>
      </c>
      <c r="DP76" s="19">
        <f t="shared" ca="1" si="688"/>
        <v>0</v>
      </c>
      <c r="DQ76" s="19">
        <f t="shared" ca="1" si="688"/>
        <v>0</v>
      </c>
      <c r="DR76" s="9"/>
      <c r="DS76" s="19">
        <f t="shared" ca="1" si="787"/>
        <v>0</v>
      </c>
      <c r="DT76" s="19">
        <f t="shared" ca="1" si="787"/>
        <v>0</v>
      </c>
      <c r="DU76" s="19">
        <f t="shared" ca="1" si="787"/>
        <v>0</v>
      </c>
      <c r="DV76" s="19">
        <f t="shared" ca="1" si="787"/>
        <v>0</v>
      </c>
      <c r="DW76" s="19">
        <f t="shared" ca="1" si="787"/>
        <v>0</v>
      </c>
      <c r="DX76" s="19">
        <f t="shared" ca="1" si="787"/>
        <v>0</v>
      </c>
      <c r="DY76" s="19">
        <f t="shared" ca="1" si="787"/>
        <v>0</v>
      </c>
      <c r="DZ76" s="19">
        <f t="shared" ca="1" si="787"/>
        <v>0</v>
      </c>
      <c r="EA76" s="19">
        <f t="shared" ca="1" si="787"/>
        <v>0</v>
      </c>
      <c r="EB76" s="19">
        <f t="shared" ca="1" si="787"/>
        <v>0</v>
      </c>
      <c r="EC76" s="19">
        <f t="shared" ca="1" si="787"/>
        <v>0</v>
      </c>
      <c r="ED76" s="19">
        <f t="shared" ca="1" si="787"/>
        <v>0</v>
      </c>
      <c r="EE76" s="19">
        <f t="shared" ca="1" si="787"/>
        <v>0</v>
      </c>
      <c r="EF76" s="433">
        <f t="shared" si="693"/>
        <v>0</v>
      </c>
      <c r="EG76" s="433">
        <f t="shared" si="693"/>
        <v>0</v>
      </c>
      <c r="EH76" s="116">
        <f t="shared" si="694"/>
        <v>0</v>
      </c>
      <c r="EI76" s="116">
        <f t="shared" ca="1" si="694"/>
        <v>0</v>
      </c>
      <c r="EJ76" s="116">
        <f t="shared" ca="1" si="694"/>
        <v>0</v>
      </c>
      <c r="EK76" s="116">
        <f t="shared" ca="1" si="694"/>
        <v>0</v>
      </c>
      <c r="EL76" s="116">
        <f t="shared" ca="1" si="694"/>
        <v>0</v>
      </c>
      <c r="EM76" s="537">
        <f t="shared" ca="1" si="695"/>
        <v>0</v>
      </c>
      <c r="EN76" s="116">
        <f t="shared" ca="1" si="696"/>
        <v>0</v>
      </c>
      <c r="EO76" s="116">
        <f t="shared" ca="1" si="696"/>
        <v>0</v>
      </c>
      <c r="EP76" s="116">
        <f t="shared" ca="1" si="696"/>
        <v>0</v>
      </c>
      <c r="EQ76" s="116">
        <f t="shared" ca="1" si="696"/>
        <v>0</v>
      </c>
      <c r="ER76" s="116">
        <f t="shared" ca="1" si="696"/>
        <v>0</v>
      </c>
      <c r="ES76" s="537">
        <f t="shared" ca="1" si="697"/>
        <v>0</v>
      </c>
      <c r="ET76" s="116">
        <f t="shared" ca="1" si="698"/>
        <v>0</v>
      </c>
      <c r="EU76" s="116">
        <f t="shared" ca="1" si="698"/>
        <v>0</v>
      </c>
      <c r="EV76" s="116">
        <f t="shared" ca="1" si="698"/>
        <v>0</v>
      </c>
      <c r="EW76" s="116">
        <f t="shared" ca="1" si="698"/>
        <v>0</v>
      </c>
      <c r="EX76" s="116">
        <f t="shared" ca="1" si="698"/>
        <v>0</v>
      </c>
      <c r="EY76" s="537">
        <f t="shared" ca="1" si="699"/>
        <v>0</v>
      </c>
      <c r="EZ76" s="116">
        <f t="shared" ca="1" si="700"/>
        <v>0</v>
      </c>
      <c r="FA76" s="116">
        <f t="shared" ca="1" si="700"/>
        <v>0</v>
      </c>
      <c r="FB76" s="116">
        <f t="shared" ca="1" si="700"/>
        <v>0</v>
      </c>
      <c r="FC76" s="116">
        <f t="shared" ca="1" si="700"/>
        <v>0</v>
      </c>
      <c r="FD76" s="116">
        <f t="shared" ca="1" si="700"/>
        <v>0</v>
      </c>
      <c r="FE76" s="537">
        <f t="shared" ca="1" si="701"/>
        <v>0</v>
      </c>
      <c r="FF76" s="116">
        <f t="shared" ca="1" si="702"/>
        <v>0</v>
      </c>
      <c r="FG76" s="116">
        <f t="shared" ca="1" si="702"/>
        <v>0</v>
      </c>
      <c r="FH76" s="116">
        <f t="shared" ca="1" si="702"/>
        <v>0</v>
      </c>
      <c r="FI76" s="116">
        <f t="shared" ca="1" si="702"/>
        <v>0</v>
      </c>
      <c r="FJ76" s="116">
        <f t="shared" ca="1" si="702"/>
        <v>0</v>
      </c>
      <c r="FK76" s="537">
        <f t="shared" ca="1" si="703"/>
        <v>0</v>
      </c>
      <c r="FL76" s="116">
        <f t="shared" ca="1" si="704"/>
        <v>0</v>
      </c>
      <c r="FM76" s="116">
        <f t="shared" ca="1" si="704"/>
        <v>0</v>
      </c>
      <c r="FN76" s="116">
        <f t="shared" ca="1" si="704"/>
        <v>0</v>
      </c>
      <c r="FO76" s="116">
        <f t="shared" ca="1" si="704"/>
        <v>0</v>
      </c>
      <c r="FP76" s="116">
        <f t="shared" ca="1" si="704"/>
        <v>0</v>
      </c>
      <c r="FQ76" s="537">
        <f t="shared" ca="1" si="705"/>
        <v>0</v>
      </c>
      <c r="FR76" s="117">
        <f t="shared" ca="1" si="706"/>
        <v>0</v>
      </c>
      <c r="FS76" s="117">
        <f t="shared" ca="1" si="706"/>
        <v>0</v>
      </c>
      <c r="FT76" s="117">
        <f t="shared" ca="1" si="706"/>
        <v>0</v>
      </c>
      <c r="FU76" s="117">
        <f t="shared" ca="1" si="706"/>
        <v>0</v>
      </c>
      <c r="FV76" s="556">
        <f t="shared" ca="1" si="774"/>
        <v>0</v>
      </c>
      <c r="FW76" s="556">
        <f t="shared" ca="1" si="774"/>
        <v>0</v>
      </c>
      <c r="FX76" s="556">
        <f t="shared" ca="1" si="774"/>
        <v>0</v>
      </c>
      <c r="FY76" s="556">
        <f t="shared" ca="1" si="774"/>
        <v>0</v>
      </c>
      <c r="FZ76" s="556">
        <f t="shared" ca="1" si="774"/>
        <v>0</v>
      </c>
      <c r="GA76" s="556">
        <f t="shared" ca="1" si="774"/>
        <v>0</v>
      </c>
      <c r="GB76" s="556">
        <f t="shared" ca="1" si="774"/>
        <v>0</v>
      </c>
      <c r="GC76" s="556">
        <f t="shared" ca="1" si="774"/>
        <v>0</v>
      </c>
      <c r="GD76" s="556">
        <f t="shared" ca="1" si="774"/>
        <v>0</v>
      </c>
      <c r="GE76" s="556">
        <f t="shared" ca="1" si="774"/>
        <v>0</v>
      </c>
      <c r="GF76" s="556">
        <f t="shared" ca="1" si="774"/>
        <v>0</v>
      </c>
      <c r="GG76" s="556">
        <f t="shared" ca="1" si="774"/>
        <v>0</v>
      </c>
      <c r="GH76" s="556">
        <f t="shared" ca="1" si="774"/>
        <v>0</v>
      </c>
      <c r="GI76" s="556">
        <f t="shared" ca="1" si="774"/>
        <v>0</v>
      </c>
      <c r="GJ76" s="556">
        <f t="shared" ca="1" si="774"/>
        <v>0</v>
      </c>
      <c r="GK76" s="556">
        <f t="shared" ca="1" si="774"/>
        <v>0</v>
      </c>
      <c r="GL76" s="556">
        <f t="shared" ca="1" si="774"/>
        <v>0</v>
      </c>
      <c r="GM76" s="556">
        <f t="shared" ca="1" si="774"/>
        <v>0</v>
      </c>
      <c r="GN76" s="556">
        <f t="shared" ca="1" si="774"/>
        <v>0</v>
      </c>
      <c r="GO76" s="556">
        <f t="shared" ca="1" si="774"/>
        <v>0</v>
      </c>
      <c r="GP76" s="19">
        <f t="shared" ca="1" si="708"/>
        <v>0</v>
      </c>
      <c r="GQ76" s="116">
        <f t="shared" ca="1" si="709"/>
        <v>0</v>
      </c>
      <c r="GR76" s="116">
        <f t="shared" ca="1" si="709"/>
        <v>0</v>
      </c>
      <c r="GS76" s="116">
        <f t="shared" ca="1" si="709"/>
        <v>0</v>
      </c>
      <c r="GT76" s="116">
        <f t="shared" ca="1" si="709"/>
        <v>0</v>
      </c>
      <c r="GU76" s="116">
        <f t="shared" ca="1" si="709"/>
        <v>0</v>
      </c>
      <c r="GV76" s="537">
        <f t="shared" ca="1" si="710"/>
        <v>0</v>
      </c>
      <c r="GW76" s="116">
        <f t="shared" ca="1" si="711"/>
        <v>0</v>
      </c>
      <c r="GX76" s="116">
        <f t="shared" ca="1" si="711"/>
        <v>0</v>
      </c>
      <c r="GY76" s="116">
        <f t="shared" ca="1" si="711"/>
        <v>0</v>
      </c>
      <c r="GZ76" s="116">
        <f t="shared" ca="1" si="711"/>
        <v>0</v>
      </c>
      <c r="HA76" s="116">
        <f t="shared" ca="1" si="711"/>
        <v>0</v>
      </c>
      <c r="HB76" s="537">
        <f t="shared" ca="1" si="712"/>
        <v>0</v>
      </c>
      <c r="HC76" s="116">
        <f t="shared" ca="1" si="713"/>
        <v>0</v>
      </c>
      <c r="HD76" s="116">
        <f t="shared" ca="1" si="713"/>
        <v>0</v>
      </c>
      <c r="HE76" s="116">
        <f t="shared" ca="1" si="713"/>
        <v>0</v>
      </c>
      <c r="HF76" s="116">
        <f t="shared" ca="1" si="713"/>
        <v>0</v>
      </c>
      <c r="HG76" s="116">
        <f t="shared" ca="1" si="713"/>
        <v>0</v>
      </c>
      <c r="HH76" s="537">
        <f t="shared" ca="1" si="714"/>
        <v>0</v>
      </c>
      <c r="HI76" s="116">
        <f t="shared" ca="1" si="715"/>
        <v>0</v>
      </c>
      <c r="HJ76" s="116">
        <f t="shared" ca="1" si="715"/>
        <v>0</v>
      </c>
      <c r="HK76" s="116">
        <f t="shared" ca="1" si="715"/>
        <v>0</v>
      </c>
      <c r="HL76" s="116">
        <f t="shared" ca="1" si="715"/>
        <v>0</v>
      </c>
      <c r="HM76" s="116">
        <f t="shared" ca="1" si="715"/>
        <v>0</v>
      </c>
      <c r="HN76" s="537">
        <f t="shared" ca="1" si="716"/>
        <v>0</v>
      </c>
      <c r="HO76" s="116">
        <f t="shared" ca="1" si="717"/>
        <v>0</v>
      </c>
      <c r="HP76" s="116">
        <f t="shared" ca="1" si="717"/>
        <v>0</v>
      </c>
      <c r="HQ76" s="116">
        <f t="shared" ca="1" si="717"/>
        <v>0</v>
      </c>
      <c r="HR76" s="116">
        <f t="shared" ca="1" si="717"/>
        <v>0</v>
      </c>
      <c r="HS76" s="116">
        <f t="shared" ca="1" si="717"/>
        <v>0</v>
      </c>
      <c r="HT76" s="537">
        <f t="shared" ca="1" si="718"/>
        <v>0</v>
      </c>
      <c r="HU76" s="116">
        <f t="shared" ca="1" si="719"/>
        <v>0</v>
      </c>
      <c r="HV76" s="116">
        <f t="shared" ca="1" si="719"/>
        <v>0</v>
      </c>
      <c r="HW76" s="116">
        <f t="shared" ca="1" si="719"/>
        <v>0</v>
      </c>
      <c r="HX76" s="116">
        <f t="shared" ca="1" si="719"/>
        <v>0</v>
      </c>
      <c r="HY76" s="116">
        <f t="shared" ca="1" si="719"/>
        <v>0</v>
      </c>
      <c r="HZ76" s="537">
        <f t="shared" ca="1" si="720"/>
        <v>0</v>
      </c>
      <c r="IA76" s="117">
        <f t="shared" ca="1" si="721"/>
        <v>0</v>
      </c>
      <c r="IB76" s="117">
        <f t="shared" ca="1" si="721"/>
        <v>0</v>
      </c>
      <c r="IC76" s="117">
        <f t="shared" ca="1" si="721"/>
        <v>0</v>
      </c>
      <c r="ID76" s="117">
        <f t="shared" ca="1" si="721"/>
        <v>0</v>
      </c>
      <c r="IE76" s="556">
        <f t="shared" ca="1" si="775"/>
        <v>0</v>
      </c>
      <c r="IF76" s="556">
        <f t="shared" ca="1" si="775"/>
        <v>0</v>
      </c>
      <c r="IG76" s="556">
        <f t="shared" ca="1" si="775"/>
        <v>0</v>
      </c>
      <c r="IH76" s="556">
        <f t="shared" ca="1" si="775"/>
        <v>0</v>
      </c>
      <c r="II76" s="556">
        <f t="shared" ca="1" si="775"/>
        <v>0</v>
      </c>
      <c r="IJ76" s="556">
        <f t="shared" ca="1" si="775"/>
        <v>0</v>
      </c>
      <c r="IK76" s="556">
        <f t="shared" ca="1" si="775"/>
        <v>0</v>
      </c>
      <c r="IL76" s="556">
        <f t="shared" ca="1" si="775"/>
        <v>0</v>
      </c>
      <c r="IM76" s="556">
        <f t="shared" ca="1" si="775"/>
        <v>0</v>
      </c>
      <c r="IN76" s="556">
        <f t="shared" ca="1" si="775"/>
        <v>0</v>
      </c>
      <c r="IO76" s="556">
        <f t="shared" ca="1" si="775"/>
        <v>0</v>
      </c>
      <c r="IP76" s="556">
        <f t="shared" ca="1" si="775"/>
        <v>0</v>
      </c>
      <c r="IQ76" s="556">
        <f t="shared" ca="1" si="775"/>
        <v>0</v>
      </c>
      <c r="IR76" s="556">
        <f t="shared" ca="1" si="775"/>
        <v>0</v>
      </c>
      <c r="IS76" s="556">
        <f t="shared" ca="1" si="775"/>
        <v>0</v>
      </c>
      <c r="IT76" s="556">
        <f t="shared" ca="1" si="775"/>
        <v>0</v>
      </c>
      <c r="IU76" s="556">
        <f t="shared" ca="1" si="775"/>
        <v>0</v>
      </c>
      <c r="IV76" s="556">
        <f t="shared" ca="1" si="775"/>
        <v>0</v>
      </c>
      <c r="IW76" s="556">
        <f t="shared" ca="1" si="775"/>
        <v>0</v>
      </c>
      <c r="IX76" s="556">
        <f t="shared" ca="1" si="775"/>
        <v>0</v>
      </c>
      <c r="IY76" s="19">
        <f t="shared" ca="1" si="723"/>
        <v>0</v>
      </c>
      <c r="IZ76" s="5">
        <f t="shared" si="724"/>
        <v>67</v>
      </c>
      <c r="JA76" s="9"/>
      <c r="JB76" s="5">
        <f t="shared" si="725"/>
        <v>1</v>
      </c>
      <c r="JC76" s="5" t="b">
        <f t="shared" si="725"/>
        <v>0</v>
      </c>
      <c r="JD76" s="19">
        <f t="shared" ca="1" si="776"/>
        <v>0</v>
      </c>
      <c r="JE76" s="5">
        <f t="shared" si="727"/>
        <v>0</v>
      </c>
      <c r="JF76" s="5">
        <f t="shared" si="728"/>
        <v>1.2500000000000001E-2</v>
      </c>
      <c r="JG76" s="5">
        <f t="shared" si="729"/>
        <v>0</v>
      </c>
      <c r="JH76" s="19">
        <f t="shared" ca="1" si="776"/>
        <v>0</v>
      </c>
      <c r="JI76" s="5">
        <f t="shared" si="730"/>
        <v>60</v>
      </c>
      <c r="JJ76" s="5">
        <f t="shared" si="731"/>
        <v>1</v>
      </c>
      <c r="JK76" s="19">
        <f t="shared" ca="1" si="776"/>
        <v>0</v>
      </c>
      <c r="JL76" s="19">
        <f t="shared" ca="1" si="776"/>
        <v>0</v>
      </c>
      <c r="JM76" s="19">
        <f t="shared" ca="1" si="776"/>
        <v>0</v>
      </c>
      <c r="JN76" s="19">
        <f t="shared" ca="1" si="776"/>
        <v>0</v>
      </c>
      <c r="JO76" s="19">
        <f t="shared" ca="1" si="776"/>
        <v>0</v>
      </c>
      <c r="JP76" s="19">
        <f t="shared" ca="1" si="776"/>
        <v>0</v>
      </c>
      <c r="JQ76" s="19">
        <f t="shared" ca="1" si="776"/>
        <v>0</v>
      </c>
      <c r="JR76" s="19">
        <f t="shared" ca="1" si="776"/>
        <v>0</v>
      </c>
      <c r="JS76" s="19">
        <f t="shared" ca="1" si="776"/>
        <v>0</v>
      </c>
      <c r="JT76" s="19">
        <f t="shared" ca="1" si="776"/>
        <v>0</v>
      </c>
      <c r="JU76" s="19">
        <f t="shared" ca="1" si="776"/>
        <v>0</v>
      </c>
      <c r="JV76" s="19">
        <f t="shared" ca="1" si="776"/>
        <v>0</v>
      </c>
      <c r="JW76" s="19">
        <f t="shared" ca="1" si="776"/>
        <v>0</v>
      </c>
      <c r="JX76" s="19">
        <f t="shared" ca="1" si="776"/>
        <v>0</v>
      </c>
      <c r="JY76" s="19">
        <f t="shared" ca="1" si="776"/>
        <v>0</v>
      </c>
      <c r="JZ76" s="19">
        <f t="shared" ca="1" si="776"/>
        <v>0</v>
      </c>
      <c r="KA76" s="19">
        <f t="shared" ca="1" si="776"/>
        <v>0</v>
      </c>
      <c r="KB76" s="19">
        <f t="shared" ca="1" si="776"/>
        <v>0</v>
      </c>
      <c r="KC76" s="19">
        <f t="shared" ca="1" si="776"/>
        <v>0</v>
      </c>
      <c r="KD76" s="19">
        <f t="shared" ca="1" si="776"/>
        <v>0</v>
      </c>
      <c r="KE76" s="19">
        <f t="shared" ca="1" si="776"/>
        <v>0</v>
      </c>
      <c r="KF76" s="5">
        <f t="shared" si="732"/>
        <v>0</v>
      </c>
      <c r="KG76" s="5">
        <f t="shared" si="732"/>
        <v>6.25E-2</v>
      </c>
      <c r="KH76" s="5">
        <f t="shared" si="732"/>
        <v>6.25E-2</v>
      </c>
      <c r="KI76" s="5">
        <f t="shared" si="732"/>
        <v>6.25E-2</v>
      </c>
      <c r="KJ76" s="19">
        <f t="shared" ca="1" si="776"/>
        <v>0</v>
      </c>
      <c r="KK76" s="19">
        <f t="shared" ca="1" si="776"/>
        <v>0</v>
      </c>
      <c r="KL76" s="19">
        <f t="shared" ca="1" si="776"/>
        <v>0</v>
      </c>
      <c r="KM76" s="19">
        <f t="shared" ca="1" si="776"/>
        <v>0</v>
      </c>
      <c r="KN76" s="19">
        <f t="shared" ca="1" si="776"/>
        <v>1</v>
      </c>
      <c r="KO76" s="19">
        <f t="shared" ca="1" si="776"/>
        <v>0</v>
      </c>
      <c r="KP76" s="19">
        <f t="shared" ca="1" si="776"/>
        <v>1</v>
      </c>
      <c r="KQ76" s="9"/>
      <c r="KR76" s="5" t="b">
        <f t="shared" ca="1" si="733"/>
        <v>1</v>
      </c>
      <c r="KS76" s="5" t="b">
        <f t="shared" si="734"/>
        <v>0</v>
      </c>
      <c r="KT76" s="5" t="b">
        <f t="shared" si="734"/>
        <v>0</v>
      </c>
      <c r="KU76" s="5" t="b">
        <f t="shared" si="734"/>
        <v>1</v>
      </c>
      <c r="KV76" s="136">
        <f t="shared" si="735"/>
        <v>2</v>
      </c>
      <c r="KW76" s="136">
        <f t="shared" si="735"/>
        <v>2</v>
      </c>
      <c r="KX76" s="5" t="b">
        <f t="shared" si="736"/>
        <v>0</v>
      </c>
      <c r="KY76" s="5" t="b">
        <f t="shared" si="736"/>
        <v>1</v>
      </c>
      <c r="KZ76" s="5" t="b">
        <f t="shared" si="736"/>
        <v>1</v>
      </c>
      <c r="LA76" s="5" t="b">
        <f t="shared" si="736"/>
        <v>0</v>
      </c>
      <c r="LB76" s="5">
        <f t="shared" si="737"/>
        <v>1</v>
      </c>
      <c r="LC76" s="5">
        <f t="shared" si="737"/>
        <v>0</v>
      </c>
      <c r="LD76" s="5" t="b">
        <f t="shared" si="738"/>
        <v>0</v>
      </c>
      <c r="LE76" s="5" t="str" cm="1">
        <f t="array" aca="1" ref="LE76" ca="1">IF(OR(LF76:LM76&lt;&gt;"-"),TRUE,"-")</f>
        <v>-</v>
      </c>
      <c r="LF76" s="19" t="str">
        <f t="shared" ca="1" si="739"/>
        <v>-</v>
      </c>
      <c r="LG76" s="19" t="str">
        <f t="shared" ca="1" si="739"/>
        <v>-</v>
      </c>
      <c r="LH76" s="19" t="str">
        <f t="shared" ca="1" si="739"/>
        <v>-</v>
      </c>
      <c r="LI76" s="19" t="str">
        <f t="shared" ca="1" si="739"/>
        <v>-</v>
      </c>
      <c r="LJ76" s="19" t="str">
        <f t="shared" ca="1" si="739"/>
        <v>-</v>
      </c>
      <c r="LK76" s="19" t="str">
        <f t="shared" ca="1" si="739"/>
        <v>-</v>
      </c>
      <c r="LL76" s="19" t="str">
        <f t="shared" ca="1" si="739"/>
        <v>-</v>
      </c>
      <c r="LM76" s="19" t="str">
        <f t="shared" ca="1" si="739"/>
        <v>-</v>
      </c>
      <c r="LN76" s="466" t="str">
        <f t="shared" ca="1" si="739"/>
        <v>-</v>
      </c>
      <c r="LO76" s="5" t="b">
        <f t="array" aca="1" ref="LO76" ca="1">IF(OR(LP76:LV76&lt;&gt;"-"),TRUE,"-")</f>
        <v>1</v>
      </c>
      <c r="LP76" s="19">
        <f t="shared" ca="1" si="740"/>
        <v>0</v>
      </c>
      <c r="LQ76" s="19" t="str">
        <f t="shared" ca="1" si="740"/>
        <v>-</v>
      </c>
      <c r="LR76" s="19">
        <f t="shared" ca="1" si="740"/>
        <v>999999</v>
      </c>
      <c r="LS76" s="19">
        <f t="shared" ca="1" si="740"/>
        <v>999999</v>
      </c>
      <c r="LT76" s="19">
        <f t="shared" ca="1" si="740"/>
        <v>999999</v>
      </c>
      <c r="LU76" s="19">
        <f t="shared" ca="1" si="740"/>
        <v>999999</v>
      </c>
      <c r="LV76" s="19">
        <f t="shared" ca="1" si="740"/>
        <v>999999</v>
      </c>
      <c r="LW76" s="19" t="str">
        <f t="shared" ca="1" si="740"/>
        <v>-</v>
      </c>
      <c r="LX76" s="19" t="str">
        <f t="shared" ca="1" si="740"/>
        <v>-</v>
      </c>
      <c r="LY76" s="19" t="str">
        <f t="shared" ca="1" si="740"/>
        <v>-</v>
      </c>
      <c r="LZ76" s="19" t="b">
        <f t="shared" ca="1" si="741"/>
        <v>1</v>
      </c>
      <c r="MA76" s="19">
        <f t="shared" ca="1" si="741"/>
        <v>0</v>
      </c>
      <c r="MB76" s="5" t="str">
        <f t="shared" si="742"/>
        <v>-</v>
      </c>
      <c r="MC76" s="5" t="str">
        <f t="shared" si="742"/>
        <v>-</v>
      </c>
      <c r="MD76" s="5" t="str">
        <f t="shared" si="742"/>
        <v>-</v>
      </c>
      <c r="ME76" s="5" t="str">
        <f t="shared" si="742"/>
        <v>-</v>
      </c>
      <c r="MF76" s="19" t="str">
        <f t="shared" ca="1" si="777"/>
        <v>-</v>
      </c>
      <c r="MG76" s="19" t="str">
        <f t="shared" ca="1" si="777"/>
        <v>-</v>
      </c>
      <c r="MH76" s="19" t="str">
        <f t="shared" ca="1" si="777"/>
        <v>-</v>
      </c>
      <c r="MI76" s="19" t="str">
        <f t="shared" ca="1" si="777"/>
        <v>-</v>
      </c>
      <c r="MJ76" s="19">
        <f t="shared" ca="1" si="777"/>
        <v>0.5</v>
      </c>
      <c r="MK76" s="19">
        <f t="shared" ca="1" si="777"/>
        <v>0.5</v>
      </c>
      <c r="ML76" s="19" t="str">
        <f t="shared" ca="1" si="777"/>
        <v>-</v>
      </c>
      <c r="MM76" s="5">
        <f t="shared" si="744"/>
        <v>0</v>
      </c>
      <c r="MN76" s="5">
        <f t="shared" si="744"/>
        <v>500</v>
      </c>
      <c r="MO76" s="5">
        <f t="shared" si="744"/>
        <v>500</v>
      </c>
      <c r="MP76" s="5">
        <f t="shared" si="744"/>
        <v>575</v>
      </c>
      <c r="MQ76" s="5">
        <f t="shared" si="744"/>
        <v>240</v>
      </c>
      <c r="MR76" s="5">
        <f t="shared" si="744"/>
        <v>364</v>
      </c>
      <c r="MS76" s="5">
        <f t="shared" si="745"/>
        <v>0.5</v>
      </c>
      <c r="MT76" s="9"/>
      <c r="MU76" s="19">
        <f t="shared" ca="1" si="777"/>
        <v>70</v>
      </c>
      <c r="MV76" s="19">
        <f t="shared" ca="1" si="777"/>
        <v>50</v>
      </c>
      <c r="MW76" s="19">
        <f t="shared" ca="1" si="777"/>
        <v>75</v>
      </c>
      <c r="MX76" s="19">
        <f t="shared" ca="1" si="777"/>
        <v>50</v>
      </c>
      <c r="MY76" s="5">
        <f t="shared" si="746"/>
        <v>1</v>
      </c>
      <c r="MZ76" s="5">
        <f t="shared" si="747"/>
        <v>1</v>
      </c>
      <c r="NA76" s="5">
        <f t="shared" si="748"/>
        <v>1</v>
      </c>
      <c r="NB76" s="9"/>
      <c r="NC76" s="19" t="b">
        <f t="shared" ca="1" si="749"/>
        <v>0</v>
      </c>
      <c r="ND76" s="19" t="b">
        <f t="shared" ca="1" si="749"/>
        <v>0</v>
      </c>
      <c r="NE76" s="19">
        <f t="shared" ca="1" si="749"/>
        <v>2</v>
      </c>
      <c r="NF76" s="19">
        <f t="shared" ca="1" si="749"/>
        <v>1</v>
      </c>
      <c r="NG76" s="19">
        <f t="shared" ca="1" si="749"/>
        <v>2</v>
      </c>
      <c r="NH76" s="19">
        <f t="shared" ca="1" si="749"/>
        <v>0</v>
      </c>
      <c r="NI76" s="19" t="str">
        <f t="shared" ca="1" si="749"/>
        <v>-</v>
      </c>
      <c r="NJ76" s="466" t="b">
        <v>1</v>
      </c>
      <c r="NK76" s="466">
        <f>NK75*1.25</f>
        <v>18.4375</v>
      </c>
      <c r="NL76" s="466" t="b">
        <v>1</v>
      </c>
      <c r="NM76" s="466">
        <f t="shared" si="793"/>
        <v>630</v>
      </c>
      <c r="NN76" s="19" t="str">
        <f t="shared" ca="1" si="749"/>
        <v>-</v>
      </c>
      <c r="NO76" s="19">
        <f t="shared" ca="1" si="777"/>
        <v>1</v>
      </c>
      <c r="NP76" s="19">
        <f t="shared" ca="1" si="777"/>
        <v>1</v>
      </c>
      <c r="NQ76" s="19">
        <f t="shared" ca="1" si="777"/>
        <v>1</v>
      </c>
      <c r="NR76" s="19">
        <f t="shared" ca="1" si="777"/>
        <v>1</v>
      </c>
      <c r="NS76" s="19">
        <f t="shared" ca="1" si="777"/>
        <v>1</v>
      </c>
      <c r="NT76" s="19">
        <f t="shared" ca="1" si="777"/>
        <v>1</v>
      </c>
      <c r="NU76" s="19">
        <f t="shared" ca="1" si="777"/>
        <v>1</v>
      </c>
      <c r="NV76" s="19">
        <f t="shared" ca="1" si="777"/>
        <v>1</v>
      </c>
      <c r="NW76" s="19">
        <f t="shared" ca="1" si="777"/>
        <v>1</v>
      </c>
      <c r="NX76" s="9"/>
      <c r="NY76" s="539" t="str">
        <f t="shared" si="778"/>
        <v>-</v>
      </c>
      <c r="NZ76" s="539" t="str">
        <f t="shared" si="778"/>
        <v>-</v>
      </c>
      <c r="OA76" s="539" t="str">
        <f t="shared" si="778"/>
        <v>-</v>
      </c>
      <c r="OB76" s="539" t="str">
        <f t="shared" ref="OB76:PH76" si="801">IF(AND($O76=OB$19, $AP76=OB$21),TRUE,"-")</f>
        <v>-</v>
      </c>
      <c r="OC76" s="539" t="str">
        <f t="shared" si="801"/>
        <v>-</v>
      </c>
      <c r="OD76" s="539" t="str">
        <f t="shared" si="801"/>
        <v>-</v>
      </c>
      <c r="OE76" s="539" t="str">
        <f t="shared" ca="1" si="801"/>
        <v>-</v>
      </c>
      <c r="OF76" s="539" t="str">
        <f t="shared" ca="1" si="801"/>
        <v>-</v>
      </c>
      <c r="OG76" s="539" t="str">
        <f t="shared" ca="1" si="801"/>
        <v>-</v>
      </c>
      <c r="OH76" s="539" t="str">
        <f t="shared" ca="1" si="801"/>
        <v>-</v>
      </c>
      <c r="OI76" s="539" t="str">
        <f t="shared" ca="1" si="801"/>
        <v>-</v>
      </c>
      <c r="OJ76" s="539" t="str">
        <f t="shared" ca="1" si="801"/>
        <v>-</v>
      </c>
      <c r="OK76" s="539" t="str">
        <f t="shared" ca="1" si="801"/>
        <v>-</v>
      </c>
      <c r="OL76" s="539" t="str">
        <f t="shared" ca="1" si="801"/>
        <v>-</v>
      </c>
      <c r="OM76" s="539" t="str">
        <f t="shared" ca="1" si="801"/>
        <v>-</v>
      </c>
      <c r="ON76" s="539" t="str">
        <f t="shared" ca="1" si="801"/>
        <v>-</v>
      </c>
      <c r="OO76" s="539" t="str">
        <f t="shared" ca="1" si="801"/>
        <v>-</v>
      </c>
      <c r="OP76" s="539" t="str">
        <f t="shared" ca="1" si="801"/>
        <v>-</v>
      </c>
      <c r="OQ76" s="539" t="str">
        <f t="shared" ca="1" si="801"/>
        <v>-</v>
      </c>
      <c r="OR76" s="539" t="str">
        <f t="shared" ca="1" si="801"/>
        <v>-</v>
      </c>
      <c r="OS76" s="539" t="str">
        <f t="shared" ca="1" si="801"/>
        <v>-</v>
      </c>
      <c r="OT76" s="539" t="str">
        <f t="shared" ca="1" si="801"/>
        <v>-</v>
      </c>
      <c r="OU76" s="539" t="str">
        <f t="shared" ca="1" si="801"/>
        <v>-</v>
      </c>
      <c r="OV76" s="539" t="str">
        <f t="shared" ca="1" si="801"/>
        <v>-</v>
      </c>
      <c r="OW76" s="539" t="str">
        <f t="shared" ca="1" si="801"/>
        <v>-</v>
      </c>
      <c r="OX76" s="539" t="str">
        <f t="shared" ca="1" si="801"/>
        <v>-</v>
      </c>
      <c r="OY76" s="539" t="str">
        <f t="shared" ca="1" si="801"/>
        <v>-</v>
      </c>
      <c r="OZ76" s="539" t="str">
        <f t="shared" ca="1" si="801"/>
        <v>-</v>
      </c>
      <c r="PA76" s="539" t="str">
        <f t="shared" ca="1" si="801"/>
        <v>-</v>
      </c>
      <c r="PB76" s="539" t="str">
        <f t="shared" ca="1" si="801"/>
        <v>-</v>
      </c>
      <c r="PC76" s="539" t="str">
        <f t="shared" ca="1" si="801"/>
        <v>-</v>
      </c>
      <c r="PD76" s="539" t="str">
        <f t="shared" ca="1" si="801"/>
        <v>-</v>
      </c>
      <c r="PE76" s="539" t="str">
        <f t="shared" ca="1" si="801"/>
        <v>-</v>
      </c>
      <c r="PF76" s="539" t="str">
        <f t="shared" ca="1" si="801"/>
        <v>-</v>
      </c>
      <c r="PG76" s="539" t="str">
        <f t="shared" ca="1" si="801"/>
        <v>-</v>
      </c>
      <c r="PH76" s="539" t="str">
        <f t="shared" ca="1" si="801"/>
        <v>-</v>
      </c>
      <c r="PI76" s="549" t="str">
        <f t="shared" si="779"/>
        <v>-</v>
      </c>
      <c r="PJ76" s="549" t="str">
        <f t="shared" si="779"/>
        <v>-</v>
      </c>
      <c r="PK76" s="549" t="str">
        <f t="shared" si="779"/>
        <v>-</v>
      </c>
      <c r="PL76" s="549" t="str">
        <f t="shared" si="779"/>
        <v>-</v>
      </c>
      <c r="PM76" s="549" t="str">
        <f t="shared" si="779"/>
        <v>-</v>
      </c>
      <c r="PN76" s="549" t="str">
        <f t="shared" si="779"/>
        <v>-</v>
      </c>
      <c r="PO76" s="549" t="str">
        <f t="shared" si="779"/>
        <v>-</v>
      </c>
      <c r="PP76" s="549" t="str">
        <f t="shared" si="779"/>
        <v>-</v>
      </c>
      <c r="PQ76" s="549" t="str">
        <f t="shared" si="779"/>
        <v>-</v>
      </c>
      <c r="PR76" s="549" t="str">
        <f t="shared" si="779"/>
        <v>-</v>
      </c>
      <c r="PS76" s="549" t="str">
        <f t="shared" si="779"/>
        <v>-</v>
      </c>
      <c r="PT76" s="549" t="str">
        <f t="shared" si="779"/>
        <v>-</v>
      </c>
      <c r="PU76" s="549" t="str">
        <f t="shared" si="779"/>
        <v>-</v>
      </c>
      <c r="PV76" s="549" t="str">
        <f t="shared" si="779"/>
        <v>-</v>
      </c>
      <c r="PW76" s="549" t="str">
        <f t="shared" si="779"/>
        <v>-</v>
      </c>
      <c r="PX76" s="549" t="str">
        <f t="shared" si="779"/>
        <v>-</v>
      </c>
      <c r="PY76" s="549" t="str">
        <f t="shared" si="779"/>
        <v>-</v>
      </c>
      <c r="PZ76" s="549" t="str">
        <f t="shared" si="779"/>
        <v>-</v>
      </c>
      <c r="QA76" s="549" t="str">
        <f t="shared" si="779"/>
        <v>-</v>
      </c>
      <c r="QB76" s="549" t="str">
        <f t="shared" si="779"/>
        <v>-</v>
      </c>
      <c r="QC76" s="549" t="str">
        <f t="shared" si="779"/>
        <v>-</v>
      </c>
      <c r="QD76" s="549" t="str">
        <f t="shared" si="779"/>
        <v>-</v>
      </c>
      <c r="QE76" s="549" t="str">
        <f t="shared" si="779"/>
        <v>-</v>
      </c>
      <c r="QF76" s="549" t="str">
        <f t="shared" si="779"/>
        <v>-</v>
      </c>
      <c r="QG76" s="549" t="str">
        <f t="shared" si="779"/>
        <v>-</v>
      </c>
      <c r="QH76" s="549" t="str">
        <f t="shared" si="779"/>
        <v>-</v>
      </c>
      <c r="QI76" s="539" t="str">
        <f t="shared" si="780"/>
        <v>-</v>
      </c>
      <c r="QJ76" s="539" t="str">
        <f t="shared" si="780"/>
        <v>-</v>
      </c>
      <c r="QK76" s="539" t="str">
        <f t="shared" si="780"/>
        <v>-</v>
      </c>
      <c r="QL76" s="539" t="str">
        <f t="shared" ref="QL76:RR76" si="802">IF(AND($O76=QL$19, $AP76=QL$21),TRUE,"-")</f>
        <v>-</v>
      </c>
      <c r="QM76" s="539" t="str">
        <f t="shared" si="802"/>
        <v>-</v>
      </c>
      <c r="QN76" s="539" t="str">
        <f t="shared" si="802"/>
        <v>-</v>
      </c>
      <c r="QO76" s="539" t="str">
        <f t="shared" ca="1" si="802"/>
        <v>-</v>
      </c>
      <c r="QP76" s="539" t="str">
        <f t="shared" ca="1" si="802"/>
        <v>-</v>
      </c>
      <c r="QQ76" s="539" t="str">
        <f t="shared" ca="1" si="802"/>
        <v>-</v>
      </c>
      <c r="QR76" s="539" t="str">
        <f t="shared" ca="1" si="802"/>
        <v>-</v>
      </c>
      <c r="QS76" s="539" t="str">
        <f t="shared" ca="1" si="802"/>
        <v>-</v>
      </c>
      <c r="QT76" s="539" t="str">
        <f t="shared" ca="1" si="802"/>
        <v>-</v>
      </c>
      <c r="QU76" s="539" t="str">
        <f t="shared" ca="1" si="802"/>
        <v>-</v>
      </c>
      <c r="QV76" s="539" t="str">
        <f t="shared" ca="1" si="802"/>
        <v>-</v>
      </c>
      <c r="QW76" s="539" t="str">
        <f t="shared" ca="1" si="802"/>
        <v>-</v>
      </c>
      <c r="QX76" s="539" t="str">
        <f t="shared" ca="1" si="802"/>
        <v>-</v>
      </c>
      <c r="QY76" s="539" t="str">
        <f t="shared" ca="1" si="802"/>
        <v>-</v>
      </c>
      <c r="QZ76" s="539" t="str">
        <f t="shared" ca="1" si="802"/>
        <v>-</v>
      </c>
      <c r="RA76" s="539" t="str">
        <f t="shared" ca="1" si="802"/>
        <v>-</v>
      </c>
      <c r="RB76" s="539" t="str">
        <f t="shared" ca="1" si="802"/>
        <v>-</v>
      </c>
      <c r="RC76" s="539" t="str">
        <f t="shared" ca="1" si="802"/>
        <v>-</v>
      </c>
      <c r="RD76" s="539" t="str">
        <f t="shared" ca="1" si="802"/>
        <v>-</v>
      </c>
      <c r="RE76" s="539" t="str">
        <f t="shared" ca="1" si="802"/>
        <v>-</v>
      </c>
      <c r="RF76" s="539" t="str">
        <f t="shared" ca="1" si="802"/>
        <v>-</v>
      </c>
      <c r="RG76" s="539" t="str">
        <f t="shared" ca="1" si="802"/>
        <v>-</v>
      </c>
      <c r="RH76" s="539" t="str">
        <f t="shared" ca="1" si="802"/>
        <v>-</v>
      </c>
      <c r="RI76" s="539" t="str">
        <f t="shared" ca="1" si="802"/>
        <v>-</v>
      </c>
      <c r="RJ76" s="539" t="str">
        <f t="shared" ca="1" si="802"/>
        <v>-</v>
      </c>
      <c r="RK76" s="539" t="str">
        <f t="shared" ca="1" si="802"/>
        <v>-</v>
      </c>
      <c r="RL76" s="539" t="str">
        <f t="shared" ca="1" si="802"/>
        <v>-</v>
      </c>
      <c r="RM76" s="539" t="str">
        <f t="shared" ca="1" si="802"/>
        <v>-</v>
      </c>
      <c r="RN76" s="539" t="str">
        <f t="shared" ca="1" si="802"/>
        <v>-</v>
      </c>
      <c r="RO76" s="539" t="str">
        <f t="shared" ca="1" si="802"/>
        <v>-</v>
      </c>
      <c r="RP76" s="539" t="str">
        <f t="shared" ca="1" si="802"/>
        <v>-</v>
      </c>
      <c r="RQ76" s="539" t="str">
        <f t="shared" ca="1" si="802"/>
        <v>-</v>
      </c>
      <c r="RR76" s="539" t="str">
        <f t="shared" ca="1" si="802"/>
        <v>-</v>
      </c>
      <c r="RS76" s="549" t="str">
        <f t="shared" si="781"/>
        <v>-</v>
      </c>
      <c r="RT76" s="549" t="str">
        <f t="shared" si="781"/>
        <v>-</v>
      </c>
      <c r="RU76" s="549" t="str">
        <f t="shared" si="781"/>
        <v>-</v>
      </c>
      <c r="RV76" s="549" t="str">
        <f t="shared" si="781"/>
        <v>-</v>
      </c>
      <c r="RW76" s="549" t="str">
        <f t="shared" si="781"/>
        <v>-</v>
      </c>
      <c r="RX76" s="549" t="str">
        <f t="shared" si="781"/>
        <v>-</v>
      </c>
      <c r="RY76" s="549" t="str">
        <f t="shared" si="781"/>
        <v>-</v>
      </c>
      <c r="RZ76" s="549" t="str">
        <f t="shared" si="781"/>
        <v>-</v>
      </c>
      <c r="SA76" s="549" t="str">
        <f t="shared" si="781"/>
        <v>-</v>
      </c>
      <c r="SB76" s="549" t="str">
        <f t="shared" si="781"/>
        <v>-</v>
      </c>
      <c r="SC76" s="549" t="str">
        <f t="shared" si="781"/>
        <v>-</v>
      </c>
      <c r="SD76" s="549" t="str">
        <f t="shared" si="781"/>
        <v>-</v>
      </c>
      <c r="SE76" s="549" t="str">
        <f t="shared" si="781"/>
        <v>-</v>
      </c>
      <c r="SF76" s="549" t="str">
        <f t="shared" si="781"/>
        <v>-</v>
      </c>
      <c r="SG76" s="549" t="str">
        <f t="shared" si="781"/>
        <v>-</v>
      </c>
      <c r="SH76" s="549" t="str">
        <f t="shared" si="781"/>
        <v>-</v>
      </c>
      <c r="SI76" s="549" t="str">
        <f t="shared" si="781"/>
        <v>-</v>
      </c>
      <c r="SJ76" s="549" t="str">
        <f t="shared" si="781"/>
        <v>-</v>
      </c>
      <c r="SK76" s="549" t="str">
        <f t="shared" si="781"/>
        <v>-</v>
      </c>
      <c r="SL76" s="549" t="str">
        <f t="shared" si="781"/>
        <v>-</v>
      </c>
      <c r="SM76" s="549" t="str">
        <f t="shared" si="781"/>
        <v>-</v>
      </c>
      <c r="SN76" s="549" t="str">
        <f t="shared" si="781"/>
        <v>-</v>
      </c>
      <c r="SO76" s="549" t="str">
        <f t="shared" si="781"/>
        <v>-</v>
      </c>
      <c r="SP76" s="549" t="str">
        <f t="shared" si="781"/>
        <v>-</v>
      </c>
      <c r="SQ76" s="549" t="str">
        <f t="shared" si="781"/>
        <v>-</v>
      </c>
      <c r="SR76" s="549" t="str">
        <f t="shared" si="781"/>
        <v>-</v>
      </c>
      <c r="SS76" s="539" t="b">
        <f t="shared" si="782"/>
        <v>1</v>
      </c>
      <c r="ST76" s="539" t="b">
        <f t="shared" si="782"/>
        <v>1</v>
      </c>
      <c r="SU76" s="539" t="b">
        <f t="shared" si="782"/>
        <v>1</v>
      </c>
      <c r="SV76" s="539" t="b">
        <f t="shared" ref="SV76:UB76" si="803">IF(AND($O76=SV$19, $AP76=SV$21),TRUE,"-")</f>
        <v>1</v>
      </c>
      <c r="SW76" s="539" t="b">
        <f t="shared" si="803"/>
        <v>1</v>
      </c>
      <c r="SX76" s="539" t="b">
        <f t="shared" si="803"/>
        <v>1</v>
      </c>
      <c r="SY76" s="539" t="str">
        <f t="shared" ca="1" si="803"/>
        <v>-</v>
      </c>
      <c r="SZ76" s="539" t="str">
        <f t="shared" ca="1" si="803"/>
        <v>-</v>
      </c>
      <c r="TA76" s="539" t="str">
        <f t="shared" ca="1" si="803"/>
        <v>-</v>
      </c>
      <c r="TB76" s="539" t="str">
        <f t="shared" ca="1" si="803"/>
        <v>-</v>
      </c>
      <c r="TC76" s="539" t="str">
        <f t="shared" ca="1" si="803"/>
        <v>-</v>
      </c>
      <c r="TD76" s="539" t="str">
        <f t="shared" ca="1" si="803"/>
        <v>-</v>
      </c>
      <c r="TE76" s="539" t="str">
        <f t="shared" ca="1" si="803"/>
        <v>-</v>
      </c>
      <c r="TF76" s="539" t="str">
        <f t="shared" ca="1" si="803"/>
        <v>-</v>
      </c>
      <c r="TG76" s="539" t="str">
        <f t="shared" ca="1" si="803"/>
        <v>-</v>
      </c>
      <c r="TH76" s="539" t="str">
        <f t="shared" ca="1" si="803"/>
        <v>-</v>
      </c>
      <c r="TI76" s="539" t="str">
        <f t="shared" ca="1" si="803"/>
        <v>-</v>
      </c>
      <c r="TJ76" s="539" t="str">
        <f t="shared" ca="1" si="803"/>
        <v>-</v>
      </c>
      <c r="TK76" s="539" t="str">
        <f t="shared" ca="1" si="803"/>
        <v>-</v>
      </c>
      <c r="TL76" s="539" t="str">
        <f t="shared" ca="1" si="803"/>
        <v>-</v>
      </c>
      <c r="TM76" s="539" t="str">
        <f t="shared" ca="1" si="803"/>
        <v>-</v>
      </c>
      <c r="TN76" s="539" t="str">
        <f t="shared" ca="1" si="803"/>
        <v>-</v>
      </c>
      <c r="TO76" s="539" t="str">
        <f t="shared" ca="1" si="803"/>
        <v>-</v>
      </c>
      <c r="TP76" s="539" t="str">
        <f t="shared" ca="1" si="803"/>
        <v>-</v>
      </c>
      <c r="TQ76" s="539" t="str">
        <f t="shared" ca="1" si="803"/>
        <v>-</v>
      </c>
      <c r="TR76" s="539" t="str">
        <f t="shared" ca="1" si="803"/>
        <v>-</v>
      </c>
      <c r="TS76" s="539" t="str">
        <f t="shared" ca="1" si="803"/>
        <v>-</v>
      </c>
      <c r="TT76" s="539" t="str">
        <f t="shared" ca="1" si="803"/>
        <v>-</v>
      </c>
      <c r="TU76" s="539" t="str">
        <f t="shared" ca="1" si="803"/>
        <v>-</v>
      </c>
      <c r="TV76" s="539" t="str">
        <f t="shared" ca="1" si="803"/>
        <v>-</v>
      </c>
      <c r="TW76" s="539" t="str">
        <f t="shared" ca="1" si="803"/>
        <v>-</v>
      </c>
      <c r="TX76" s="539" t="str">
        <f t="shared" ca="1" si="803"/>
        <v>-</v>
      </c>
      <c r="TY76" s="539" t="str">
        <f t="shared" ca="1" si="803"/>
        <v>-</v>
      </c>
      <c r="TZ76" s="539" t="str">
        <f t="shared" ca="1" si="803"/>
        <v>-</v>
      </c>
      <c r="UA76" s="539" t="str">
        <f t="shared" ca="1" si="803"/>
        <v>-</v>
      </c>
      <c r="UB76" s="539" t="str">
        <f t="shared" ca="1" si="803"/>
        <v>-</v>
      </c>
      <c r="UC76" s="549" t="b">
        <f t="shared" si="783"/>
        <v>1</v>
      </c>
      <c r="UD76" s="549" t="b">
        <f t="shared" si="783"/>
        <v>1</v>
      </c>
      <c r="UE76" s="549" t="b">
        <f t="shared" si="783"/>
        <v>1</v>
      </c>
      <c r="UF76" s="549" t="b">
        <f t="shared" si="783"/>
        <v>1</v>
      </c>
      <c r="UG76" s="549" t="b">
        <f t="shared" si="783"/>
        <v>1</v>
      </c>
      <c r="UH76" s="549" t="b">
        <f t="shared" si="783"/>
        <v>1</v>
      </c>
      <c r="UI76" s="549" t="b">
        <f t="shared" si="783"/>
        <v>1</v>
      </c>
      <c r="UJ76" s="549" t="b">
        <f t="shared" si="783"/>
        <v>1</v>
      </c>
      <c r="UK76" s="549" t="b">
        <f t="shared" si="783"/>
        <v>1</v>
      </c>
      <c r="UL76" s="549" t="b">
        <f t="shared" si="783"/>
        <v>1</v>
      </c>
      <c r="UM76" s="549" t="b">
        <f t="shared" si="783"/>
        <v>1</v>
      </c>
      <c r="UN76" s="549" t="b">
        <f t="shared" si="783"/>
        <v>1</v>
      </c>
      <c r="UO76" s="549" t="b">
        <f t="shared" si="783"/>
        <v>1</v>
      </c>
      <c r="UP76" s="549" t="b">
        <f t="shared" si="783"/>
        <v>1</v>
      </c>
      <c r="UQ76" s="549" t="b">
        <f t="shared" si="783"/>
        <v>1</v>
      </c>
      <c r="UR76" s="549" t="b">
        <f t="shared" si="783"/>
        <v>1</v>
      </c>
      <c r="US76" s="549" t="b">
        <f t="shared" si="783"/>
        <v>1</v>
      </c>
      <c r="UT76" s="549" t="b">
        <f t="shared" si="783"/>
        <v>1</v>
      </c>
      <c r="UU76" s="549" t="b">
        <f t="shared" si="783"/>
        <v>1</v>
      </c>
      <c r="UV76" s="549" t="b">
        <f t="shared" si="783"/>
        <v>1</v>
      </c>
      <c r="UW76" s="549" t="b">
        <f t="shared" si="783"/>
        <v>1</v>
      </c>
      <c r="UX76" s="549" t="b">
        <f t="shared" si="783"/>
        <v>1</v>
      </c>
      <c r="UY76" s="549" t="b">
        <f t="shared" si="783"/>
        <v>1</v>
      </c>
      <c r="UZ76" s="549" t="b">
        <f t="shared" si="783"/>
        <v>1</v>
      </c>
      <c r="VA76" s="549" t="b">
        <f t="shared" si="783"/>
        <v>1</v>
      </c>
      <c r="VB76" s="549" t="b">
        <f t="shared" si="783"/>
        <v>1</v>
      </c>
      <c r="VC76" s="19">
        <f t="shared" ca="1" si="756"/>
        <v>0</v>
      </c>
      <c r="VD76" s="23">
        <v>0</v>
      </c>
    </row>
    <row r="77" spans="1:576" outlineLevel="1">
      <c r="A77" s="21">
        <f t="shared" si="93"/>
        <v>72</v>
      </c>
      <c r="B77" s="21">
        <f t="shared" si="759"/>
        <v>18</v>
      </c>
      <c r="C77">
        <v>108</v>
      </c>
      <c r="D77" s="19" t="str">
        <f t="shared" ca="1" si="668"/>
        <v>SNSW</v>
      </c>
      <c r="E77" t="b">
        <v>1</v>
      </c>
      <c r="F77" t="b">
        <v>0</v>
      </c>
      <c r="G77" t="b">
        <f t="shared" ref="G77" si="804">E77</f>
        <v>1</v>
      </c>
      <c r="H77" s="215">
        <f t="shared" ca="1" si="771"/>
        <v>14</v>
      </c>
      <c r="I77" s="26">
        <v>2</v>
      </c>
      <c r="J77" s="26">
        <v>1</v>
      </c>
      <c r="K77" s="26" t="str">
        <f>""</f>
        <v/>
      </c>
      <c r="L77" s="26">
        <v>0</v>
      </c>
      <c r="M77" s="26">
        <f t="shared" si="670"/>
        <v>2</v>
      </c>
      <c r="N77" s="26">
        <v>2</v>
      </c>
      <c r="O77" s="26">
        <v>3</v>
      </c>
      <c r="P77" s="26">
        <v>2</v>
      </c>
      <c r="Q77" s="26">
        <v>0</v>
      </c>
      <c r="R77" s="26">
        <v>0</v>
      </c>
      <c r="S77" s="26">
        <v>0</v>
      </c>
      <c r="T77" s="26">
        <v>0</v>
      </c>
      <c r="U77" s="26">
        <v>1</v>
      </c>
      <c r="V77" s="116">
        <v>1</v>
      </c>
      <c r="W77" s="116">
        <v>1</v>
      </c>
      <c r="X77" s="116">
        <v>1</v>
      </c>
      <c r="Y77" s="211"/>
      <c r="Z77" s="211"/>
      <c r="AA77" s="211"/>
      <c r="AB77" s="211"/>
      <c r="AC77" s="26">
        <v>1</v>
      </c>
      <c r="AD77" s="211"/>
      <c r="AE77" s="211"/>
      <c r="AF77" s="211"/>
      <c r="AG77" s="211"/>
      <c r="AH77" s="211"/>
      <c r="AI77" s="211"/>
      <c r="AJ77" s="211"/>
      <c r="AK77" s="211"/>
      <c r="AL77" s="136">
        <f t="shared" si="671"/>
        <v>2</v>
      </c>
      <c r="AM77" s="136">
        <f>INDEX(CHOOSE($O77,DataAutumn!i.AdultDrys,DataWinter!i.AdultDrys,DataSpring!i.AdultDrys),1,$N77)</f>
        <v>3</v>
      </c>
      <c r="AN77" s="5">
        <f t="shared" si="672"/>
        <v>2</v>
      </c>
      <c r="AO77" s="5">
        <f t="shared" si="672"/>
        <v>0</v>
      </c>
      <c r="AP77" s="5">
        <f t="shared" si="673"/>
        <v>1</v>
      </c>
      <c r="AQ77" s="211"/>
      <c r="AR77" s="211"/>
      <c r="AS77" s="356" t="str">
        <f t="shared" ca="1" si="674"/>
        <v>optimum_carry 00014 SNSW MWM    EWEDSE23.046875 pasture630 Day204 Scan2-0000 RR000p GP100p WP100p MP100p T_TRUE (F33N11)</v>
      </c>
      <c r="AT77" s="9" t="str">
        <f ca="1">IF(COUNTIF(AS$5:AS77,AS77)=1,"-","Dup")</f>
        <v>-</v>
      </c>
      <c r="AU77" s="9"/>
      <c r="AV77" s="19" t="str">
        <f t="shared" ca="1" si="675"/>
        <v>-</v>
      </c>
      <c r="AW77" s="19" t="str">
        <f t="shared" ca="1" si="675"/>
        <v>-</v>
      </c>
      <c r="AX77" s="19" t="str">
        <f t="shared" ca="1" si="675"/>
        <v>-</v>
      </c>
      <c r="AY77" s="19" t="str">
        <f t="shared" ca="1" si="675"/>
        <v>-</v>
      </c>
      <c r="AZ77" s="19" t="str">
        <f t="shared" ca="1" si="675"/>
        <v>-</v>
      </c>
      <c r="BA77" s="19" t="str">
        <f t="shared" ca="1" si="675"/>
        <v>-</v>
      </c>
      <c r="BB77" s="19" t="str">
        <f t="shared" ca="1" si="675"/>
        <v>-</v>
      </c>
      <c r="BC77" s="19" t="str">
        <f t="shared" ca="1" si="675"/>
        <v>-</v>
      </c>
      <c r="BD77" s="9"/>
      <c r="BE77" s="5" t="b">
        <f t="shared" si="676"/>
        <v>0</v>
      </c>
      <c r="BF77" s="5" t="str">
        <f t="shared" si="676"/>
        <v>-</v>
      </c>
      <c r="BG77" s="5" t="b">
        <f t="shared" si="676"/>
        <v>0</v>
      </c>
      <c r="BH77" s="5" t="b">
        <f t="shared" si="676"/>
        <v>1</v>
      </c>
      <c r="BI77" s="5" t="b">
        <f t="shared" si="676"/>
        <v>1</v>
      </c>
      <c r="BJ77" s="136">
        <f t="shared" si="676"/>
        <v>0</v>
      </c>
      <c r="BK77" s="19" t="b">
        <f t="shared" ca="1" si="677"/>
        <v>0</v>
      </c>
      <c r="BL77" s="9"/>
      <c r="BM77" s="5" t="str">
        <f t="shared" ca="1" si="678"/>
        <v>-</v>
      </c>
      <c r="BN77" s="19" t="str">
        <f t="shared" ca="1" si="679"/>
        <v>-</v>
      </c>
      <c r="BO77" s="19" t="str">
        <f t="shared" ca="1" si="679"/>
        <v>-</v>
      </c>
      <c r="BP77" s="19" t="str">
        <f t="shared" ca="1" si="679"/>
        <v>-</v>
      </c>
      <c r="BQ77" s="5" t="str">
        <f t="shared" ca="1" si="680"/>
        <v>-</v>
      </c>
      <c r="BR77" s="19" t="str">
        <f t="shared" ca="1" si="681"/>
        <v>-</v>
      </c>
      <c r="BS77" s="5" t="str">
        <f t="shared" ca="1" si="682"/>
        <v>-</v>
      </c>
      <c r="BT77" s="19" t="str">
        <f t="shared" ca="1" si="683"/>
        <v>-</v>
      </c>
      <c r="BU77" s="19" t="str">
        <f t="shared" ca="1" si="683"/>
        <v>-</v>
      </c>
      <c r="BV77" s="19" t="str">
        <f t="shared" ca="1" si="683"/>
        <v>-</v>
      </c>
      <c r="BW77" s="5" t="str">
        <f t="shared" ca="1" si="684"/>
        <v>-</v>
      </c>
      <c r="BX77" s="9"/>
      <c r="BY77" s="5" t="b">
        <f t="shared" si="685"/>
        <v>0</v>
      </c>
      <c r="BZ77" s="5" t="str">
        <f t="shared" ca="1" si="686"/>
        <v>-</v>
      </c>
      <c r="CA77" s="5" t="str">
        <f t="shared" ca="1" si="687"/>
        <v>-</v>
      </c>
      <c r="CB77" s="5" t="str">
        <f t="shared" ca="1" si="687"/>
        <v>-</v>
      </c>
      <c r="CC77" s="5" t="str">
        <f t="shared" ca="1" si="687"/>
        <v>-</v>
      </c>
      <c r="CD77" s="5" t="str">
        <f t="shared" ca="1" si="687"/>
        <v>-</v>
      </c>
      <c r="CE77" s="5" t="str">
        <f t="shared" ca="1" si="687"/>
        <v>-</v>
      </c>
      <c r="CF77" s="5" t="str">
        <f t="shared" ca="1" si="687"/>
        <v>-</v>
      </c>
      <c r="CG77" s="5" t="str">
        <f t="shared" ca="1" si="687"/>
        <v>-</v>
      </c>
      <c r="CH77" s="5" t="str">
        <f t="shared" ca="1" si="687"/>
        <v>-</v>
      </c>
      <c r="CI77" s="9"/>
      <c r="CJ77" s="12" t="b">
        <v>1</v>
      </c>
      <c r="CK77" s="12" t="b">
        <v>1</v>
      </c>
      <c r="CL77" s="12" t="b">
        <v>1</v>
      </c>
      <c r="CM77" s="12">
        <v>22312000005</v>
      </c>
      <c r="CN77" s="12" t="b">
        <v>0</v>
      </c>
      <c r="CO77" s="19" t="str">
        <f t="shared" ca="1" si="688"/>
        <v>-</v>
      </c>
      <c r="CP77" s="19" t="str">
        <f t="shared" ca="1" si="688"/>
        <v>-</v>
      </c>
      <c r="CQ77" s="19" t="str">
        <f t="shared" ca="1" si="688"/>
        <v>-</v>
      </c>
      <c r="CR77" s="433">
        <f t="shared" si="689"/>
        <v>652</v>
      </c>
      <c r="CS77" s="433">
        <f t="shared" si="689"/>
        <v>686</v>
      </c>
      <c r="CT77" s="433">
        <f t="shared" si="689"/>
        <v>721</v>
      </c>
      <c r="CU77" s="144">
        <f t="shared" si="690"/>
        <v>378</v>
      </c>
      <c r="CV77" s="144">
        <f t="shared" si="690"/>
        <v>413</v>
      </c>
      <c r="CW77" s="144">
        <f t="shared" si="690"/>
        <v>448</v>
      </c>
      <c r="CX77" s="19" t="str">
        <f t="shared" ca="1" si="773"/>
        <v>-</v>
      </c>
      <c r="CY77" s="19" t="str">
        <f t="shared" ca="1" si="773"/>
        <v>-</v>
      </c>
      <c r="CZ77" s="19" t="str">
        <f t="shared" ca="1" si="773"/>
        <v>-</v>
      </c>
      <c r="DA77" s="19" t="str">
        <f t="shared" ca="1" si="773"/>
        <v>-</v>
      </c>
      <c r="DB77" s="19" t="str">
        <f t="shared" ca="1" si="773"/>
        <v>-</v>
      </c>
      <c r="DC77" s="19" t="str">
        <f t="shared" ca="1" si="773"/>
        <v>-</v>
      </c>
      <c r="DD77" s="19">
        <f t="shared" ca="1" si="773"/>
        <v>1</v>
      </c>
      <c r="DE77" s="19">
        <f t="shared" ca="1" si="773"/>
        <v>1</v>
      </c>
      <c r="DF77" s="19">
        <f t="shared" ca="1" si="773"/>
        <v>0</v>
      </c>
      <c r="DG77" s="19" t="str">
        <f t="shared" ca="1" si="773"/>
        <v>-</v>
      </c>
      <c r="DH77" s="19" t="str">
        <f t="shared" ca="1" si="773"/>
        <v>-</v>
      </c>
      <c r="DI77" s="19" t="str">
        <f t="shared" ca="1" si="773"/>
        <v>-</v>
      </c>
      <c r="DJ77" s="19" t="str">
        <f t="shared" ca="1" si="773"/>
        <v>-</v>
      </c>
      <c r="DK77" s="19" t="str">
        <f t="shared" ca="1" si="773"/>
        <v>-</v>
      </c>
      <c r="DL77" s="19">
        <f t="shared" ca="1" si="773"/>
        <v>0</v>
      </c>
      <c r="DM77" s="19" t="str">
        <f t="shared" ca="1" si="773"/>
        <v>-</v>
      </c>
      <c r="DN77" s="19" t="str">
        <f t="shared" ca="1" si="773"/>
        <v>-</v>
      </c>
      <c r="DO77" s="19" t="str">
        <f t="shared" ca="1" si="688"/>
        <v>-</v>
      </c>
      <c r="DP77" s="19">
        <f t="shared" ca="1" si="688"/>
        <v>0</v>
      </c>
      <c r="DQ77" s="19">
        <f t="shared" ca="1" si="688"/>
        <v>0</v>
      </c>
      <c r="DR77" s="9"/>
      <c r="DS77" s="19">
        <f t="shared" ca="1" si="787"/>
        <v>0</v>
      </c>
      <c r="DT77" s="19">
        <f t="shared" ca="1" si="787"/>
        <v>0</v>
      </c>
      <c r="DU77" s="19">
        <f t="shared" ca="1" si="787"/>
        <v>0</v>
      </c>
      <c r="DV77" s="19">
        <f t="shared" ca="1" si="787"/>
        <v>0</v>
      </c>
      <c r="DW77" s="19">
        <f t="shared" ca="1" si="787"/>
        <v>0</v>
      </c>
      <c r="DX77" s="19">
        <f t="shared" ca="1" si="787"/>
        <v>0</v>
      </c>
      <c r="DY77" s="19">
        <f t="shared" ca="1" si="787"/>
        <v>0</v>
      </c>
      <c r="DZ77" s="19">
        <f t="shared" ca="1" si="787"/>
        <v>0</v>
      </c>
      <c r="EA77" s="19">
        <f t="shared" ca="1" si="787"/>
        <v>0</v>
      </c>
      <c r="EB77" s="19">
        <f t="shared" ca="1" si="787"/>
        <v>0</v>
      </c>
      <c r="EC77" s="19">
        <f t="shared" ca="1" si="787"/>
        <v>0</v>
      </c>
      <c r="ED77" s="19">
        <f t="shared" ca="1" si="787"/>
        <v>0</v>
      </c>
      <c r="EE77" s="19">
        <f t="shared" ca="1" si="787"/>
        <v>0</v>
      </c>
      <c r="EF77" s="433">
        <f t="shared" si="693"/>
        <v>0</v>
      </c>
      <c r="EG77" s="433">
        <f t="shared" si="693"/>
        <v>0</v>
      </c>
      <c r="EH77" s="116">
        <f t="shared" si="694"/>
        <v>0</v>
      </c>
      <c r="EI77" s="116">
        <f t="shared" ca="1" si="694"/>
        <v>0</v>
      </c>
      <c r="EJ77" s="116">
        <f t="shared" ca="1" si="694"/>
        <v>0</v>
      </c>
      <c r="EK77" s="116">
        <f t="shared" ca="1" si="694"/>
        <v>0</v>
      </c>
      <c r="EL77" s="116">
        <f t="shared" ca="1" si="694"/>
        <v>0</v>
      </c>
      <c r="EM77" s="537">
        <f t="shared" ca="1" si="695"/>
        <v>0</v>
      </c>
      <c r="EN77" s="116">
        <f t="shared" ca="1" si="696"/>
        <v>0</v>
      </c>
      <c r="EO77" s="116">
        <f t="shared" ca="1" si="696"/>
        <v>0</v>
      </c>
      <c r="EP77" s="116">
        <f t="shared" ca="1" si="696"/>
        <v>0</v>
      </c>
      <c r="EQ77" s="116">
        <f t="shared" ca="1" si="696"/>
        <v>0</v>
      </c>
      <c r="ER77" s="116">
        <f t="shared" ca="1" si="696"/>
        <v>0</v>
      </c>
      <c r="ES77" s="537">
        <f t="shared" ca="1" si="697"/>
        <v>0</v>
      </c>
      <c r="ET77" s="116">
        <f t="shared" ca="1" si="698"/>
        <v>0</v>
      </c>
      <c r="EU77" s="116">
        <f t="shared" ca="1" si="698"/>
        <v>0</v>
      </c>
      <c r="EV77" s="116">
        <f t="shared" ca="1" si="698"/>
        <v>0</v>
      </c>
      <c r="EW77" s="116">
        <f t="shared" ca="1" si="698"/>
        <v>0</v>
      </c>
      <c r="EX77" s="116">
        <f t="shared" ca="1" si="698"/>
        <v>0</v>
      </c>
      <c r="EY77" s="537">
        <f t="shared" ca="1" si="699"/>
        <v>0</v>
      </c>
      <c r="EZ77" s="116">
        <f t="shared" ca="1" si="700"/>
        <v>0</v>
      </c>
      <c r="FA77" s="116">
        <f t="shared" ca="1" si="700"/>
        <v>0</v>
      </c>
      <c r="FB77" s="116">
        <f t="shared" ca="1" si="700"/>
        <v>0</v>
      </c>
      <c r="FC77" s="116">
        <f t="shared" ca="1" si="700"/>
        <v>0</v>
      </c>
      <c r="FD77" s="116">
        <f t="shared" ca="1" si="700"/>
        <v>0</v>
      </c>
      <c r="FE77" s="537">
        <f t="shared" ca="1" si="701"/>
        <v>0</v>
      </c>
      <c r="FF77" s="116">
        <f t="shared" ca="1" si="702"/>
        <v>0</v>
      </c>
      <c r="FG77" s="116">
        <f t="shared" ca="1" si="702"/>
        <v>0</v>
      </c>
      <c r="FH77" s="116">
        <f t="shared" ca="1" si="702"/>
        <v>0</v>
      </c>
      <c r="FI77" s="116">
        <f t="shared" ca="1" si="702"/>
        <v>0</v>
      </c>
      <c r="FJ77" s="116">
        <f t="shared" ca="1" si="702"/>
        <v>0</v>
      </c>
      <c r="FK77" s="537">
        <f t="shared" ca="1" si="703"/>
        <v>0</v>
      </c>
      <c r="FL77" s="116">
        <f t="shared" ca="1" si="704"/>
        <v>0</v>
      </c>
      <c r="FM77" s="116">
        <f t="shared" ca="1" si="704"/>
        <v>0</v>
      </c>
      <c r="FN77" s="116">
        <f t="shared" ca="1" si="704"/>
        <v>0</v>
      </c>
      <c r="FO77" s="116">
        <f t="shared" ca="1" si="704"/>
        <v>0</v>
      </c>
      <c r="FP77" s="116">
        <f t="shared" ca="1" si="704"/>
        <v>0</v>
      </c>
      <c r="FQ77" s="537">
        <f t="shared" ca="1" si="705"/>
        <v>0</v>
      </c>
      <c r="FR77" s="117">
        <f t="shared" ca="1" si="706"/>
        <v>0</v>
      </c>
      <c r="FS77" s="117">
        <f t="shared" ca="1" si="706"/>
        <v>0</v>
      </c>
      <c r="FT77" s="117">
        <f t="shared" ca="1" si="706"/>
        <v>0</v>
      </c>
      <c r="FU77" s="117">
        <f t="shared" ca="1" si="706"/>
        <v>0</v>
      </c>
      <c r="FV77" s="556">
        <f t="shared" ca="1" si="774"/>
        <v>0</v>
      </c>
      <c r="FW77" s="556">
        <f t="shared" ca="1" si="774"/>
        <v>0</v>
      </c>
      <c r="FX77" s="556">
        <f t="shared" ca="1" si="774"/>
        <v>0</v>
      </c>
      <c r="FY77" s="556">
        <f t="shared" ca="1" si="774"/>
        <v>0</v>
      </c>
      <c r="FZ77" s="556">
        <f t="shared" ca="1" si="774"/>
        <v>0</v>
      </c>
      <c r="GA77" s="556">
        <f t="shared" ca="1" si="774"/>
        <v>0</v>
      </c>
      <c r="GB77" s="556">
        <f t="shared" ca="1" si="774"/>
        <v>0</v>
      </c>
      <c r="GC77" s="556">
        <f t="shared" ca="1" si="774"/>
        <v>0</v>
      </c>
      <c r="GD77" s="556">
        <f t="shared" ca="1" si="774"/>
        <v>0</v>
      </c>
      <c r="GE77" s="556">
        <f t="shared" ca="1" si="774"/>
        <v>0</v>
      </c>
      <c r="GF77" s="556">
        <f t="shared" ca="1" si="774"/>
        <v>0</v>
      </c>
      <c r="GG77" s="556">
        <f t="shared" ca="1" si="774"/>
        <v>0</v>
      </c>
      <c r="GH77" s="556">
        <f t="shared" ca="1" si="774"/>
        <v>0</v>
      </c>
      <c r="GI77" s="556">
        <f t="shared" ca="1" si="774"/>
        <v>0</v>
      </c>
      <c r="GJ77" s="556">
        <f t="shared" ca="1" si="774"/>
        <v>0</v>
      </c>
      <c r="GK77" s="556">
        <f t="shared" ca="1" si="774"/>
        <v>0</v>
      </c>
      <c r="GL77" s="556">
        <f t="shared" ca="1" si="774"/>
        <v>0</v>
      </c>
      <c r="GM77" s="556">
        <f t="shared" ca="1" si="774"/>
        <v>0</v>
      </c>
      <c r="GN77" s="556">
        <f t="shared" ca="1" si="774"/>
        <v>0</v>
      </c>
      <c r="GO77" s="556">
        <f t="shared" ca="1" si="774"/>
        <v>0</v>
      </c>
      <c r="GP77" s="19">
        <f t="shared" ca="1" si="708"/>
        <v>0</v>
      </c>
      <c r="GQ77" s="116">
        <f t="shared" ca="1" si="709"/>
        <v>0</v>
      </c>
      <c r="GR77" s="116">
        <f t="shared" ca="1" si="709"/>
        <v>0</v>
      </c>
      <c r="GS77" s="116">
        <f t="shared" ca="1" si="709"/>
        <v>0</v>
      </c>
      <c r="GT77" s="116">
        <f t="shared" ca="1" si="709"/>
        <v>0</v>
      </c>
      <c r="GU77" s="116">
        <f t="shared" ca="1" si="709"/>
        <v>0</v>
      </c>
      <c r="GV77" s="537">
        <f t="shared" ca="1" si="710"/>
        <v>0</v>
      </c>
      <c r="GW77" s="116">
        <f t="shared" ca="1" si="711"/>
        <v>0</v>
      </c>
      <c r="GX77" s="116">
        <f t="shared" ca="1" si="711"/>
        <v>0</v>
      </c>
      <c r="GY77" s="116">
        <f t="shared" ca="1" si="711"/>
        <v>0</v>
      </c>
      <c r="GZ77" s="116">
        <f t="shared" ca="1" si="711"/>
        <v>0</v>
      </c>
      <c r="HA77" s="116">
        <f t="shared" ca="1" si="711"/>
        <v>0</v>
      </c>
      <c r="HB77" s="537">
        <f t="shared" ca="1" si="712"/>
        <v>0</v>
      </c>
      <c r="HC77" s="116">
        <f t="shared" ca="1" si="713"/>
        <v>0</v>
      </c>
      <c r="HD77" s="116">
        <f t="shared" ca="1" si="713"/>
        <v>0</v>
      </c>
      <c r="HE77" s="116">
        <f t="shared" ca="1" si="713"/>
        <v>0</v>
      </c>
      <c r="HF77" s="116">
        <f t="shared" ca="1" si="713"/>
        <v>0</v>
      </c>
      <c r="HG77" s="116">
        <f t="shared" ca="1" si="713"/>
        <v>0</v>
      </c>
      <c r="HH77" s="537">
        <f t="shared" ca="1" si="714"/>
        <v>0</v>
      </c>
      <c r="HI77" s="116">
        <f t="shared" ca="1" si="715"/>
        <v>0</v>
      </c>
      <c r="HJ77" s="116">
        <f t="shared" ca="1" si="715"/>
        <v>0</v>
      </c>
      <c r="HK77" s="116">
        <f t="shared" ca="1" si="715"/>
        <v>0</v>
      </c>
      <c r="HL77" s="116">
        <f t="shared" ca="1" si="715"/>
        <v>0</v>
      </c>
      <c r="HM77" s="116">
        <f t="shared" ca="1" si="715"/>
        <v>0</v>
      </c>
      <c r="HN77" s="537">
        <f t="shared" ca="1" si="716"/>
        <v>0</v>
      </c>
      <c r="HO77" s="116">
        <f t="shared" ca="1" si="717"/>
        <v>0</v>
      </c>
      <c r="HP77" s="116">
        <f t="shared" ca="1" si="717"/>
        <v>0</v>
      </c>
      <c r="HQ77" s="116">
        <f t="shared" ca="1" si="717"/>
        <v>0</v>
      </c>
      <c r="HR77" s="116">
        <f t="shared" ca="1" si="717"/>
        <v>0</v>
      </c>
      <c r="HS77" s="116">
        <f t="shared" ca="1" si="717"/>
        <v>0</v>
      </c>
      <c r="HT77" s="537">
        <f t="shared" ca="1" si="718"/>
        <v>0</v>
      </c>
      <c r="HU77" s="116">
        <f t="shared" ca="1" si="719"/>
        <v>0</v>
      </c>
      <c r="HV77" s="116">
        <f t="shared" ca="1" si="719"/>
        <v>0</v>
      </c>
      <c r="HW77" s="116">
        <f t="shared" ca="1" si="719"/>
        <v>0</v>
      </c>
      <c r="HX77" s="116">
        <f t="shared" ca="1" si="719"/>
        <v>0</v>
      </c>
      <c r="HY77" s="116">
        <f t="shared" ca="1" si="719"/>
        <v>0</v>
      </c>
      <c r="HZ77" s="537">
        <f t="shared" ca="1" si="720"/>
        <v>0</v>
      </c>
      <c r="IA77" s="117">
        <f t="shared" ca="1" si="721"/>
        <v>0</v>
      </c>
      <c r="IB77" s="117">
        <f t="shared" ca="1" si="721"/>
        <v>0</v>
      </c>
      <c r="IC77" s="117">
        <f t="shared" ca="1" si="721"/>
        <v>0</v>
      </c>
      <c r="ID77" s="117">
        <f t="shared" ca="1" si="721"/>
        <v>0</v>
      </c>
      <c r="IE77" s="556">
        <f t="shared" ca="1" si="775"/>
        <v>0</v>
      </c>
      <c r="IF77" s="556">
        <f t="shared" ca="1" si="775"/>
        <v>0</v>
      </c>
      <c r="IG77" s="556">
        <f t="shared" ca="1" si="775"/>
        <v>0</v>
      </c>
      <c r="IH77" s="556">
        <f t="shared" ca="1" si="775"/>
        <v>0</v>
      </c>
      <c r="II77" s="556">
        <f t="shared" ca="1" si="775"/>
        <v>0</v>
      </c>
      <c r="IJ77" s="556">
        <f t="shared" ca="1" si="775"/>
        <v>0</v>
      </c>
      <c r="IK77" s="556">
        <f t="shared" ca="1" si="775"/>
        <v>0</v>
      </c>
      <c r="IL77" s="556">
        <f t="shared" ca="1" si="775"/>
        <v>0</v>
      </c>
      <c r="IM77" s="556">
        <f t="shared" ca="1" si="775"/>
        <v>0</v>
      </c>
      <c r="IN77" s="556">
        <f t="shared" ca="1" si="775"/>
        <v>0</v>
      </c>
      <c r="IO77" s="556">
        <f t="shared" ca="1" si="775"/>
        <v>0</v>
      </c>
      <c r="IP77" s="556">
        <f t="shared" ca="1" si="775"/>
        <v>0</v>
      </c>
      <c r="IQ77" s="556">
        <f t="shared" ca="1" si="775"/>
        <v>0</v>
      </c>
      <c r="IR77" s="556">
        <f t="shared" ca="1" si="775"/>
        <v>0</v>
      </c>
      <c r="IS77" s="556">
        <f t="shared" ca="1" si="775"/>
        <v>0</v>
      </c>
      <c r="IT77" s="556">
        <f t="shared" ca="1" si="775"/>
        <v>0</v>
      </c>
      <c r="IU77" s="556">
        <f t="shared" ca="1" si="775"/>
        <v>0</v>
      </c>
      <c r="IV77" s="556">
        <f t="shared" ca="1" si="775"/>
        <v>0</v>
      </c>
      <c r="IW77" s="556">
        <f t="shared" ca="1" si="775"/>
        <v>0</v>
      </c>
      <c r="IX77" s="556">
        <f t="shared" ca="1" si="775"/>
        <v>0</v>
      </c>
      <c r="IY77" s="19">
        <f t="shared" ca="1" si="723"/>
        <v>0</v>
      </c>
      <c r="IZ77" s="5">
        <f t="shared" si="724"/>
        <v>67</v>
      </c>
      <c r="JA77" s="9"/>
      <c r="JB77" s="5">
        <f t="shared" si="725"/>
        <v>1</v>
      </c>
      <c r="JC77" s="5" t="b">
        <f t="shared" si="725"/>
        <v>0</v>
      </c>
      <c r="JD77" s="19">
        <f t="shared" ca="1" si="776"/>
        <v>0</v>
      </c>
      <c r="JE77" s="5">
        <f t="shared" si="727"/>
        <v>0</v>
      </c>
      <c r="JF77" s="5">
        <f t="shared" si="728"/>
        <v>1.2500000000000001E-2</v>
      </c>
      <c r="JG77" s="5">
        <f t="shared" si="729"/>
        <v>0</v>
      </c>
      <c r="JH77" s="19">
        <f t="shared" ca="1" si="776"/>
        <v>0</v>
      </c>
      <c r="JI77" s="5">
        <f t="shared" si="730"/>
        <v>60</v>
      </c>
      <c r="JJ77" s="5">
        <f t="shared" si="731"/>
        <v>1</v>
      </c>
      <c r="JK77" s="19">
        <f t="shared" ca="1" si="776"/>
        <v>0</v>
      </c>
      <c r="JL77" s="19">
        <f t="shared" ca="1" si="776"/>
        <v>0</v>
      </c>
      <c r="JM77" s="19">
        <f t="shared" ca="1" si="776"/>
        <v>0</v>
      </c>
      <c r="JN77" s="19">
        <f t="shared" ca="1" si="776"/>
        <v>0</v>
      </c>
      <c r="JO77" s="19">
        <f t="shared" ca="1" si="776"/>
        <v>0</v>
      </c>
      <c r="JP77" s="19">
        <f t="shared" ca="1" si="776"/>
        <v>0</v>
      </c>
      <c r="JQ77" s="19">
        <f t="shared" ca="1" si="776"/>
        <v>0</v>
      </c>
      <c r="JR77" s="19">
        <f t="shared" ca="1" si="776"/>
        <v>0</v>
      </c>
      <c r="JS77" s="19">
        <f t="shared" ca="1" si="776"/>
        <v>0</v>
      </c>
      <c r="JT77" s="19">
        <f t="shared" ca="1" si="776"/>
        <v>0</v>
      </c>
      <c r="JU77" s="19">
        <f t="shared" ca="1" si="776"/>
        <v>0</v>
      </c>
      <c r="JV77" s="19">
        <f t="shared" ca="1" si="776"/>
        <v>0</v>
      </c>
      <c r="JW77" s="19">
        <f t="shared" ca="1" si="776"/>
        <v>0</v>
      </c>
      <c r="JX77" s="19">
        <f t="shared" ref="JX77:KP77" ca="1" si="805">OFFSET(JX$5,$B77,0)</f>
        <v>0</v>
      </c>
      <c r="JY77" s="19">
        <f t="shared" ca="1" si="805"/>
        <v>0</v>
      </c>
      <c r="JZ77" s="19">
        <f t="shared" ca="1" si="805"/>
        <v>0</v>
      </c>
      <c r="KA77" s="19">
        <f t="shared" ca="1" si="805"/>
        <v>0</v>
      </c>
      <c r="KB77" s="19">
        <f t="shared" ca="1" si="805"/>
        <v>0</v>
      </c>
      <c r="KC77" s="19">
        <f t="shared" ca="1" si="805"/>
        <v>0</v>
      </c>
      <c r="KD77" s="19">
        <f t="shared" ca="1" si="805"/>
        <v>0</v>
      </c>
      <c r="KE77" s="19">
        <f t="shared" ca="1" si="805"/>
        <v>0</v>
      </c>
      <c r="KF77" s="5">
        <f t="shared" si="732"/>
        <v>0</v>
      </c>
      <c r="KG77" s="5">
        <f t="shared" si="732"/>
        <v>6.25E-2</v>
      </c>
      <c r="KH77" s="5">
        <f t="shared" si="732"/>
        <v>6.25E-2</v>
      </c>
      <c r="KI77" s="5">
        <f t="shared" si="732"/>
        <v>6.25E-2</v>
      </c>
      <c r="KJ77" s="19">
        <f t="shared" ca="1" si="805"/>
        <v>0</v>
      </c>
      <c r="KK77" s="19">
        <f t="shared" ca="1" si="805"/>
        <v>0</v>
      </c>
      <c r="KL77" s="19">
        <f t="shared" ca="1" si="805"/>
        <v>0</v>
      </c>
      <c r="KM77" s="19">
        <f t="shared" ca="1" si="805"/>
        <v>0</v>
      </c>
      <c r="KN77" s="19">
        <f t="shared" ca="1" si="805"/>
        <v>1</v>
      </c>
      <c r="KO77" s="19">
        <f t="shared" ca="1" si="805"/>
        <v>0</v>
      </c>
      <c r="KP77" s="19">
        <f t="shared" ca="1" si="805"/>
        <v>1</v>
      </c>
      <c r="KQ77" s="9"/>
      <c r="KR77" s="5" t="b">
        <f t="shared" ca="1" si="733"/>
        <v>1</v>
      </c>
      <c r="KS77" s="5" t="b">
        <f t="shared" si="734"/>
        <v>0</v>
      </c>
      <c r="KT77" s="5" t="b">
        <f t="shared" si="734"/>
        <v>0</v>
      </c>
      <c r="KU77" s="5" t="b">
        <f t="shared" si="734"/>
        <v>1</v>
      </c>
      <c r="KV77" s="136">
        <f t="shared" si="735"/>
        <v>2</v>
      </c>
      <c r="KW77" s="136">
        <f t="shared" si="735"/>
        <v>2</v>
      </c>
      <c r="KX77" s="5" t="b">
        <f t="shared" si="736"/>
        <v>0</v>
      </c>
      <c r="KY77" s="5" t="b">
        <f t="shared" si="736"/>
        <v>1</v>
      </c>
      <c r="KZ77" s="5" t="b">
        <f t="shared" si="736"/>
        <v>1</v>
      </c>
      <c r="LA77" s="5" t="b">
        <f t="shared" si="736"/>
        <v>0</v>
      </c>
      <c r="LB77" s="5">
        <f t="shared" si="737"/>
        <v>1</v>
      </c>
      <c r="LC77" s="5">
        <f t="shared" si="737"/>
        <v>0</v>
      </c>
      <c r="LD77" s="5" t="b">
        <f t="shared" si="738"/>
        <v>0</v>
      </c>
      <c r="LE77" s="5" t="str" cm="1">
        <f t="array" aca="1" ref="LE77" ca="1">IF(OR(LF77:LM77&lt;&gt;"-"),TRUE,"-")</f>
        <v>-</v>
      </c>
      <c r="LF77" s="19" t="str">
        <f t="shared" ca="1" si="739"/>
        <v>-</v>
      </c>
      <c r="LG77" s="19" t="str">
        <f t="shared" ca="1" si="739"/>
        <v>-</v>
      </c>
      <c r="LH77" s="19" t="str">
        <f t="shared" ca="1" si="739"/>
        <v>-</v>
      </c>
      <c r="LI77" s="19" t="str">
        <f t="shared" ca="1" si="739"/>
        <v>-</v>
      </c>
      <c r="LJ77" s="19" t="str">
        <f t="shared" ca="1" si="739"/>
        <v>-</v>
      </c>
      <c r="LK77" s="19" t="str">
        <f t="shared" ca="1" si="739"/>
        <v>-</v>
      </c>
      <c r="LL77" s="19" t="str">
        <f t="shared" ca="1" si="739"/>
        <v>-</v>
      </c>
      <c r="LM77" s="19" t="str">
        <f t="shared" ca="1" si="739"/>
        <v>-</v>
      </c>
      <c r="LN77" s="466" t="str">
        <f t="shared" ca="1" si="739"/>
        <v>-</v>
      </c>
      <c r="LO77" s="5" t="b">
        <f t="array" aca="1" ref="LO77" ca="1">IF(OR(LP77:LV77&lt;&gt;"-"),TRUE,"-")</f>
        <v>1</v>
      </c>
      <c r="LP77" s="19">
        <f t="shared" ca="1" si="740"/>
        <v>0</v>
      </c>
      <c r="LQ77" s="19" t="str">
        <f t="shared" ca="1" si="740"/>
        <v>-</v>
      </c>
      <c r="LR77" s="19">
        <f t="shared" ca="1" si="740"/>
        <v>999999</v>
      </c>
      <c r="LS77" s="19">
        <f t="shared" ca="1" si="740"/>
        <v>999999</v>
      </c>
      <c r="LT77" s="19">
        <f t="shared" ca="1" si="740"/>
        <v>999999</v>
      </c>
      <c r="LU77" s="19">
        <f t="shared" ca="1" si="740"/>
        <v>999999</v>
      </c>
      <c r="LV77" s="19">
        <f t="shared" ca="1" si="740"/>
        <v>999999</v>
      </c>
      <c r="LW77" s="19" t="str">
        <f t="shared" ca="1" si="740"/>
        <v>-</v>
      </c>
      <c r="LX77" s="19" t="str">
        <f t="shared" ca="1" si="740"/>
        <v>-</v>
      </c>
      <c r="LY77" s="19" t="str">
        <f t="shared" ca="1" si="740"/>
        <v>-</v>
      </c>
      <c r="LZ77" s="19" t="b">
        <f t="shared" ca="1" si="741"/>
        <v>1</v>
      </c>
      <c r="MA77" s="19">
        <f t="shared" ca="1" si="741"/>
        <v>0</v>
      </c>
      <c r="MB77" s="5" t="str">
        <f t="shared" si="742"/>
        <v>-</v>
      </c>
      <c r="MC77" s="5" t="str">
        <f t="shared" si="742"/>
        <v>-</v>
      </c>
      <c r="MD77" s="5" t="str">
        <f t="shared" si="742"/>
        <v>-</v>
      </c>
      <c r="ME77" s="5" t="str">
        <f t="shared" si="742"/>
        <v>-</v>
      </c>
      <c r="MF77" s="19" t="str">
        <f t="shared" ca="1" si="777"/>
        <v>-</v>
      </c>
      <c r="MG77" s="19" t="str">
        <f t="shared" ca="1" si="777"/>
        <v>-</v>
      </c>
      <c r="MH77" s="19" t="str">
        <f t="shared" ca="1" si="777"/>
        <v>-</v>
      </c>
      <c r="MI77" s="19" t="str">
        <f t="shared" ca="1" si="777"/>
        <v>-</v>
      </c>
      <c r="MJ77" s="19">
        <f t="shared" ca="1" si="777"/>
        <v>0.5</v>
      </c>
      <c r="MK77" s="19">
        <f t="shared" ca="1" si="777"/>
        <v>0.5</v>
      </c>
      <c r="ML77" s="19" t="str">
        <f t="shared" ca="1" si="777"/>
        <v>-</v>
      </c>
      <c r="MM77" s="5">
        <f t="shared" si="744"/>
        <v>0</v>
      </c>
      <c r="MN77" s="5">
        <f t="shared" si="744"/>
        <v>500</v>
      </c>
      <c r="MO77" s="5">
        <f t="shared" si="744"/>
        <v>500</v>
      </c>
      <c r="MP77" s="5">
        <f t="shared" si="744"/>
        <v>575</v>
      </c>
      <c r="MQ77" s="5">
        <f t="shared" si="744"/>
        <v>240</v>
      </c>
      <c r="MR77" s="5">
        <f t="shared" si="744"/>
        <v>364</v>
      </c>
      <c r="MS77" s="5">
        <f t="shared" si="745"/>
        <v>0.5</v>
      </c>
      <c r="MT77" s="9"/>
      <c r="MU77" s="19">
        <f t="shared" ca="1" si="777"/>
        <v>70</v>
      </c>
      <c r="MV77" s="19">
        <f t="shared" ca="1" si="777"/>
        <v>50</v>
      </c>
      <c r="MW77" s="19">
        <f t="shared" ca="1" si="777"/>
        <v>75</v>
      </c>
      <c r="MX77" s="19">
        <f t="shared" ca="1" si="777"/>
        <v>50</v>
      </c>
      <c r="MY77" s="5">
        <f t="shared" si="746"/>
        <v>1</v>
      </c>
      <c r="MZ77" s="5">
        <f t="shared" si="747"/>
        <v>1</v>
      </c>
      <c r="NA77" s="5">
        <f t="shared" si="748"/>
        <v>1</v>
      </c>
      <c r="NB77" s="9"/>
      <c r="NC77" s="19" t="b">
        <f t="shared" ca="1" si="749"/>
        <v>0</v>
      </c>
      <c r="ND77" s="19" t="b">
        <f t="shared" ca="1" si="749"/>
        <v>0</v>
      </c>
      <c r="NE77" s="19">
        <f t="shared" ca="1" si="749"/>
        <v>2</v>
      </c>
      <c r="NF77" s="19">
        <f t="shared" ca="1" si="749"/>
        <v>1</v>
      </c>
      <c r="NG77" s="19">
        <f t="shared" ca="1" si="749"/>
        <v>2</v>
      </c>
      <c r="NH77" s="19">
        <f t="shared" ca="1" si="749"/>
        <v>0</v>
      </c>
      <c r="NI77" s="19" t="str">
        <f t="shared" ca="1" si="749"/>
        <v>-</v>
      </c>
      <c r="NJ77" s="466" t="b">
        <v>1</v>
      </c>
      <c r="NK77" s="466">
        <f>NK76*1.25</f>
        <v>23.046875</v>
      </c>
      <c r="NL77" s="466" t="b">
        <v>1</v>
      </c>
      <c r="NM77" s="466">
        <f t="shared" si="793"/>
        <v>630</v>
      </c>
      <c r="NN77" s="19" t="str">
        <f t="shared" ca="1" si="749"/>
        <v>-</v>
      </c>
      <c r="NO77" s="19">
        <f t="shared" ca="1" si="777"/>
        <v>1</v>
      </c>
      <c r="NP77" s="19">
        <f t="shared" ca="1" si="777"/>
        <v>1</v>
      </c>
      <c r="NQ77" s="19">
        <f t="shared" ca="1" si="777"/>
        <v>1</v>
      </c>
      <c r="NR77" s="19">
        <f t="shared" ca="1" si="777"/>
        <v>1</v>
      </c>
      <c r="NS77" s="19">
        <f t="shared" ca="1" si="777"/>
        <v>1</v>
      </c>
      <c r="NT77" s="19">
        <f t="shared" ca="1" si="777"/>
        <v>1</v>
      </c>
      <c r="NU77" s="19">
        <f t="shared" ca="1" si="777"/>
        <v>1</v>
      </c>
      <c r="NV77" s="19">
        <f t="shared" ca="1" si="777"/>
        <v>1</v>
      </c>
      <c r="NW77" s="19">
        <f t="shared" ca="1" si="777"/>
        <v>1</v>
      </c>
      <c r="NX77" s="9"/>
      <c r="NY77" s="539" t="str">
        <f t="shared" ref="NY77:PH77" si="806">IF(AND($O77=NY$19, $AP77=NY$21),TRUE,"-")</f>
        <v>-</v>
      </c>
      <c r="NZ77" s="539" t="str">
        <f t="shared" si="806"/>
        <v>-</v>
      </c>
      <c r="OA77" s="539" t="str">
        <f t="shared" si="806"/>
        <v>-</v>
      </c>
      <c r="OB77" s="539" t="str">
        <f t="shared" si="806"/>
        <v>-</v>
      </c>
      <c r="OC77" s="539" t="str">
        <f t="shared" si="806"/>
        <v>-</v>
      </c>
      <c r="OD77" s="539" t="str">
        <f t="shared" si="806"/>
        <v>-</v>
      </c>
      <c r="OE77" s="539" t="str">
        <f t="shared" ca="1" si="806"/>
        <v>-</v>
      </c>
      <c r="OF77" s="539" t="str">
        <f t="shared" ca="1" si="806"/>
        <v>-</v>
      </c>
      <c r="OG77" s="539" t="str">
        <f t="shared" ca="1" si="806"/>
        <v>-</v>
      </c>
      <c r="OH77" s="539" t="str">
        <f t="shared" ca="1" si="806"/>
        <v>-</v>
      </c>
      <c r="OI77" s="539" t="str">
        <f t="shared" ca="1" si="806"/>
        <v>-</v>
      </c>
      <c r="OJ77" s="539" t="str">
        <f t="shared" ca="1" si="806"/>
        <v>-</v>
      </c>
      <c r="OK77" s="539" t="str">
        <f t="shared" ca="1" si="806"/>
        <v>-</v>
      </c>
      <c r="OL77" s="539" t="str">
        <f t="shared" ca="1" si="806"/>
        <v>-</v>
      </c>
      <c r="OM77" s="539" t="str">
        <f t="shared" ca="1" si="806"/>
        <v>-</v>
      </c>
      <c r="ON77" s="539" t="str">
        <f t="shared" ca="1" si="806"/>
        <v>-</v>
      </c>
      <c r="OO77" s="539" t="str">
        <f t="shared" ca="1" si="806"/>
        <v>-</v>
      </c>
      <c r="OP77" s="539" t="str">
        <f t="shared" ca="1" si="806"/>
        <v>-</v>
      </c>
      <c r="OQ77" s="539" t="str">
        <f t="shared" ca="1" si="806"/>
        <v>-</v>
      </c>
      <c r="OR77" s="539" t="str">
        <f t="shared" ca="1" si="806"/>
        <v>-</v>
      </c>
      <c r="OS77" s="539" t="str">
        <f t="shared" ca="1" si="806"/>
        <v>-</v>
      </c>
      <c r="OT77" s="539" t="str">
        <f t="shared" ca="1" si="806"/>
        <v>-</v>
      </c>
      <c r="OU77" s="539" t="str">
        <f t="shared" ca="1" si="806"/>
        <v>-</v>
      </c>
      <c r="OV77" s="539" t="str">
        <f t="shared" ca="1" si="806"/>
        <v>-</v>
      </c>
      <c r="OW77" s="539" t="str">
        <f t="shared" ca="1" si="806"/>
        <v>-</v>
      </c>
      <c r="OX77" s="539" t="str">
        <f t="shared" ca="1" si="806"/>
        <v>-</v>
      </c>
      <c r="OY77" s="539" t="str">
        <f t="shared" ca="1" si="806"/>
        <v>-</v>
      </c>
      <c r="OZ77" s="539" t="str">
        <f t="shared" ca="1" si="806"/>
        <v>-</v>
      </c>
      <c r="PA77" s="539" t="str">
        <f t="shared" ca="1" si="806"/>
        <v>-</v>
      </c>
      <c r="PB77" s="539" t="str">
        <f t="shared" ca="1" si="806"/>
        <v>-</v>
      </c>
      <c r="PC77" s="539" t="str">
        <f t="shared" ca="1" si="806"/>
        <v>-</v>
      </c>
      <c r="PD77" s="539" t="str">
        <f t="shared" ca="1" si="806"/>
        <v>-</v>
      </c>
      <c r="PE77" s="539" t="str">
        <f t="shared" ca="1" si="806"/>
        <v>-</v>
      </c>
      <c r="PF77" s="539" t="str">
        <f t="shared" ca="1" si="806"/>
        <v>-</v>
      </c>
      <c r="PG77" s="539" t="str">
        <f t="shared" ca="1" si="806"/>
        <v>-</v>
      </c>
      <c r="PH77" s="539" t="str">
        <f t="shared" ca="1" si="806"/>
        <v>-</v>
      </c>
      <c r="PI77" s="549" t="str">
        <f t="shared" si="779"/>
        <v>-</v>
      </c>
      <c r="PJ77" s="549" t="str">
        <f t="shared" si="779"/>
        <v>-</v>
      </c>
      <c r="PK77" s="549" t="str">
        <f t="shared" si="779"/>
        <v>-</v>
      </c>
      <c r="PL77" s="549" t="str">
        <f t="shared" si="779"/>
        <v>-</v>
      </c>
      <c r="PM77" s="549" t="str">
        <f t="shared" si="779"/>
        <v>-</v>
      </c>
      <c r="PN77" s="549" t="str">
        <f t="shared" si="779"/>
        <v>-</v>
      </c>
      <c r="PO77" s="549" t="str">
        <f t="shared" si="779"/>
        <v>-</v>
      </c>
      <c r="PP77" s="549" t="str">
        <f t="shared" si="779"/>
        <v>-</v>
      </c>
      <c r="PQ77" s="549" t="str">
        <f t="shared" si="779"/>
        <v>-</v>
      </c>
      <c r="PR77" s="549" t="str">
        <f t="shared" si="779"/>
        <v>-</v>
      </c>
      <c r="PS77" s="549" t="str">
        <f t="shared" si="779"/>
        <v>-</v>
      </c>
      <c r="PT77" s="549" t="str">
        <f t="shared" si="779"/>
        <v>-</v>
      </c>
      <c r="PU77" s="549" t="str">
        <f t="shared" si="779"/>
        <v>-</v>
      </c>
      <c r="PV77" s="549" t="str">
        <f t="shared" si="779"/>
        <v>-</v>
      </c>
      <c r="PW77" s="549" t="str">
        <f t="shared" si="779"/>
        <v>-</v>
      </c>
      <c r="PX77" s="549" t="str">
        <f t="shared" si="779"/>
        <v>-</v>
      </c>
      <c r="PY77" s="549" t="str">
        <f t="shared" si="779"/>
        <v>-</v>
      </c>
      <c r="PZ77" s="549" t="str">
        <f t="shared" si="779"/>
        <v>-</v>
      </c>
      <c r="QA77" s="549" t="str">
        <f t="shared" si="779"/>
        <v>-</v>
      </c>
      <c r="QB77" s="549" t="str">
        <f t="shared" si="779"/>
        <v>-</v>
      </c>
      <c r="QC77" s="549" t="str">
        <f t="shared" si="779"/>
        <v>-</v>
      </c>
      <c r="QD77" s="549" t="str">
        <f t="shared" si="779"/>
        <v>-</v>
      </c>
      <c r="QE77" s="549" t="str">
        <f t="shared" si="779"/>
        <v>-</v>
      </c>
      <c r="QF77" s="549" t="str">
        <f t="shared" si="779"/>
        <v>-</v>
      </c>
      <c r="QG77" s="549" t="str">
        <f t="shared" si="779"/>
        <v>-</v>
      </c>
      <c r="QH77" s="549" t="str">
        <f t="shared" si="779"/>
        <v>-</v>
      </c>
      <c r="QI77" s="539" t="str">
        <f t="shared" ref="QI77:RR77" si="807">IF(AND($O77=QI$19, $AP77=QI$21),TRUE,"-")</f>
        <v>-</v>
      </c>
      <c r="QJ77" s="539" t="str">
        <f t="shared" si="807"/>
        <v>-</v>
      </c>
      <c r="QK77" s="539" t="str">
        <f t="shared" si="807"/>
        <v>-</v>
      </c>
      <c r="QL77" s="539" t="str">
        <f t="shared" si="807"/>
        <v>-</v>
      </c>
      <c r="QM77" s="539" t="str">
        <f t="shared" si="807"/>
        <v>-</v>
      </c>
      <c r="QN77" s="539" t="str">
        <f t="shared" si="807"/>
        <v>-</v>
      </c>
      <c r="QO77" s="539" t="str">
        <f t="shared" ca="1" si="807"/>
        <v>-</v>
      </c>
      <c r="QP77" s="539" t="str">
        <f t="shared" ca="1" si="807"/>
        <v>-</v>
      </c>
      <c r="QQ77" s="539" t="str">
        <f t="shared" ca="1" si="807"/>
        <v>-</v>
      </c>
      <c r="QR77" s="539" t="str">
        <f t="shared" ca="1" si="807"/>
        <v>-</v>
      </c>
      <c r="QS77" s="539" t="str">
        <f t="shared" ca="1" si="807"/>
        <v>-</v>
      </c>
      <c r="QT77" s="539" t="str">
        <f t="shared" ca="1" si="807"/>
        <v>-</v>
      </c>
      <c r="QU77" s="539" t="str">
        <f t="shared" ca="1" si="807"/>
        <v>-</v>
      </c>
      <c r="QV77" s="539" t="str">
        <f t="shared" ca="1" si="807"/>
        <v>-</v>
      </c>
      <c r="QW77" s="539" t="str">
        <f t="shared" ca="1" si="807"/>
        <v>-</v>
      </c>
      <c r="QX77" s="539" t="str">
        <f t="shared" ca="1" si="807"/>
        <v>-</v>
      </c>
      <c r="QY77" s="539" t="str">
        <f t="shared" ca="1" si="807"/>
        <v>-</v>
      </c>
      <c r="QZ77" s="539" t="str">
        <f t="shared" ca="1" si="807"/>
        <v>-</v>
      </c>
      <c r="RA77" s="539" t="str">
        <f t="shared" ca="1" si="807"/>
        <v>-</v>
      </c>
      <c r="RB77" s="539" t="str">
        <f t="shared" ca="1" si="807"/>
        <v>-</v>
      </c>
      <c r="RC77" s="539" t="str">
        <f t="shared" ca="1" si="807"/>
        <v>-</v>
      </c>
      <c r="RD77" s="539" t="str">
        <f t="shared" ca="1" si="807"/>
        <v>-</v>
      </c>
      <c r="RE77" s="539" t="str">
        <f t="shared" ca="1" si="807"/>
        <v>-</v>
      </c>
      <c r="RF77" s="539" t="str">
        <f t="shared" ca="1" si="807"/>
        <v>-</v>
      </c>
      <c r="RG77" s="539" t="str">
        <f t="shared" ca="1" si="807"/>
        <v>-</v>
      </c>
      <c r="RH77" s="539" t="str">
        <f t="shared" ca="1" si="807"/>
        <v>-</v>
      </c>
      <c r="RI77" s="539" t="str">
        <f t="shared" ca="1" si="807"/>
        <v>-</v>
      </c>
      <c r="RJ77" s="539" t="str">
        <f t="shared" ca="1" si="807"/>
        <v>-</v>
      </c>
      <c r="RK77" s="539" t="str">
        <f t="shared" ca="1" si="807"/>
        <v>-</v>
      </c>
      <c r="RL77" s="539" t="str">
        <f t="shared" ca="1" si="807"/>
        <v>-</v>
      </c>
      <c r="RM77" s="539" t="str">
        <f t="shared" ca="1" si="807"/>
        <v>-</v>
      </c>
      <c r="RN77" s="539" t="str">
        <f t="shared" ca="1" si="807"/>
        <v>-</v>
      </c>
      <c r="RO77" s="539" t="str">
        <f t="shared" ca="1" si="807"/>
        <v>-</v>
      </c>
      <c r="RP77" s="539" t="str">
        <f t="shared" ca="1" si="807"/>
        <v>-</v>
      </c>
      <c r="RQ77" s="539" t="str">
        <f t="shared" ca="1" si="807"/>
        <v>-</v>
      </c>
      <c r="RR77" s="539" t="str">
        <f t="shared" ca="1" si="807"/>
        <v>-</v>
      </c>
      <c r="RS77" s="549" t="str">
        <f t="shared" si="781"/>
        <v>-</v>
      </c>
      <c r="RT77" s="549" t="str">
        <f t="shared" si="781"/>
        <v>-</v>
      </c>
      <c r="RU77" s="549" t="str">
        <f t="shared" si="781"/>
        <v>-</v>
      </c>
      <c r="RV77" s="549" t="str">
        <f t="shared" si="781"/>
        <v>-</v>
      </c>
      <c r="RW77" s="549" t="str">
        <f t="shared" si="781"/>
        <v>-</v>
      </c>
      <c r="RX77" s="549" t="str">
        <f t="shared" si="781"/>
        <v>-</v>
      </c>
      <c r="RY77" s="549" t="str">
        <f t="shared" si="781"/>
        <v>-</v>
      </c>
      <c r="RZ77" s="549" t="str">
        <f t="shared" si="781"/>
        <v>-</v>
      </c>
      <c r="SA77" s="549" t="str">
        <f t="shared" si="781"/>
        <v>-</v>
      </c>
      <c r="SB77" s="549" t="str">
        <f t="shared" si="781"/>
        <v>-</v>
      </c>
      <c r="SC77" s="549" t="str">
        <f t="shared" si="781"/>
        <v>-</v>
      </c>
      <c r="SD77" s="549" t="str">
        <f t="shared" si="781"/>
        <v>-</v>
      </c>
      <c r="SE77" s="549" t="str">
        <f t="shared" si="781"/>
        <v>-</v>
      </c>
      <c r="SF77" s="549" t="str">
        <f t="shared" si="781"/>
        <v>-</v>
      </c>
      <c r="SG77" s="549" t="str">
        <f t="shared" si="781"/>
        <v>-</v>
      </c>
      <c r="SH77" s="549" t="str">
        <f t="shared" si="781"/>
        <v>-</v>
      </c>
      <c r="SI77" s="549" t="str">
        <f t="shared" si="781"/>
        <v>-</v>
      </c>
      <c r="SJ77" s="549" t="str">
        <f t="shared" si="781"/>
        <v>-</v>
      </c>
      <c r="SK77" s="549" t="str">
        <f t="shared" si="781"/>
        <v>-</v>
      </c>
      <c r="SL77" s="549" t="str">
        <f t="shared" si="781"/>
        <v>-</v>
      </c>
      <c r="SM77" s="549" t="str">
        <f t="shared" si="781"/>
        <v>-</v>
      </c>
      <c r="SN77" s="549" t="str">
        <f t="shared" si="781"/>
        <v>-</v>
      </c>
      <c r="SO77" s="549" t="str">
        <f t="shared" si="781"/>
        <v>-</v>
      </c>
      <c r="SP77" s="549" t="str">
        <f t="shared" si="781"/>
        <v>-</v>
      </c>
      <c r="SQ77" s="549" t="str">
        <f t="shared" si="781"/>
        <v>-</v>
      </c>
      <c r="SR77" s="549" t="str">
        <f t="shared" si="781"/>
        <v>-</v>
      </c>
      <c r="SS77" s="539" t="b">
        <f t="shared" ref="SS77:UB77" si="808">IF(AND($O77=SS$19, $AP77=SS$21),TRUE,"-")</f>
        <v>1</v>
      </c>
      <c r="ST77" s="539" t="b">
        <f t="shared" si="808"/>
        <v>1</v>
      </c>
      <c r="SU77" s="539" t="b">
        <f t="shared" si="808"/>
        <v>1</v>
      </c>
      <c r="SV77" s="539" t="b">
        <f t="shared" si="808"/>
        <v>1</v>
      </c>
      <c r="SW77" s="539" t="b">
        <f t="shared" si="808"/>
        <v>1</v>
      </c>
      <c r="SX77" s="539" t="b">
        <f t="shared" si="808"/>
        <v>1</v>
      </c>
      <c r="SY77" s="539" t="str">
        <f t="shared" ca="1" si="808"/>
        <v>-</v>
      </c>
      <c r="SZ77" s="539" t="str">
        <f t="shared" ca="1" si="808"/>
        <v>-</v>
      </c>
      <c r="TA77" s="539" t="str">
        <f t="shared" ca="1" si="808"/>
        <v>-</v>
      </c>
      <c r="TB77" s="539" t="str">
        <f t="shared" ca="1" si="808"/>
        <v>-</v>
      </c>
      <c r="TC77" s="539" t="str">
        <f t="shared" ca="1" si="808"/>
        <v>-</v>
      </c>
      <c r="TD77" s="539" t="str">
        <f t="shared" ca="1" si="808"/>
        <v>-</v>
      </c>
      <c r="TE77" s="539" t="str">
        <f t="shared" ca="1" si="808"/>
        <v>-</v>
      </c>
      <c r="TF77" s="539" t="str">
        <f t="shared" ca="1" si="808"/>
        <v>-</v>
      </c>
      <c r="TG77" s="539" t="str">
        <f t="shared" ca="1" si="808"/>
        <v>-</v>
      </c>
      <c r="TH77" s="539" t="str">
        <f t="shared" ca="1" si="808"/>
        <v>-</v>
      </c>
      <c r="TI77" s="539" t="str">
        <f t="shared" ca="1" si="808"/>
        <v>-</v>
      </c>
      <c r="TJ77" s="539" t="str">
        <f t="shared" ca="1" si="808"/>
        <v>-</v>
      </c>
      <c r="TK77" s="539" t="str">
        <f t="shared" ca="1" si="808"/>
        <v>-</v>
      </c>
      <c r="TL77" s="539" t="str">
        <f t="shared" ca="1" si="808"/>
        <v>-</v>
      </c>
      <c r="TM77" s="539" t="str">
        <f t="shared" ca="1" si="808"/>
        <v>-</v>
      </c>
      <c r="TN77" s="539" t="str">
        <f t="shared" ca="1" si="808"/>
        <v>-</v>
      </c>
      <c r="TO77" s="539" t="str">
        <f t="shared" ca="1" si="808"/>
        <v>-</v>
      </c>
      <c r="TP77" s="539" t="str">
        <f t="shared" ca="1" si="808"/>
        <v>-</v>
      </c>
      <c r="TQ77" s="539" t="str">
        <f t="shared" ca="1" si="808"/>
        <v>-</v>
      </c>
      <c r="TR77" s="539" t="str">
        <f t="shared" ca="1" si="808"/>
        <v>-</v>
      </c>
      <c r="TS77" s="539" t="str">
        <f t="shared" ca="1" si="808"/>
        <v>-</v>
      </c>
      <c r="TT77" s="539" t="str">
        <f t="shared" ca="1" si="808"/>
        <v>-</v>
      </c>
      <c r="TU77" s="539" t="str">
        <f t="shared" ca="1" si="808"/>
        <v>-</v>
      </c>
      <c r="TV77" s="539" t="str">
        <f t="shared" ca="1" si="808"/>
        <v>-</v>
      </c>
      <c r="TW77" s="539" t="str">
        <f t="shared" ca="1" si="808"/>
        <v>-</v>
      </c>
      <c r="TX77" s="539" t="str">
        <f t="shared" ca="1" si="808"/>
        <v>-</v>
      </c>
      <c r="TY77" s="539" t="str">
        <f t="shared" ca="1" si="808"/>
        <v>-</v>
      </c>
      <c r="TZ77" s="539" t="str">
        <f t="shared" ca="1" si="808"/>
        <v>-</v>
      </c>
      <c r="UA77" s="539" t="str">
        <f t="shared" ca="1" si="808"/>
        <v>-</v>
      </c>
      <c r="UB77" s="539" t="str">
        <f t="shared" ca="1" si="808"/>
        <v>-</v>
      </c>
      <c r="UC77" s="549" t="b">
        <f t="shared" si="783"/>
        <v>1</v>
      </c>
      <c r="UD77" s="549" t="b">
        <f t="shared" si="783"/>
        <v>1</v>
      </c>
      <c r="UE77" s="549" t="b">
        <f t="shared" si="783"/>
        <v>1</v>
      </c>
      <c r="UF77" s="549" t="b">
        <f t="shared" si="783"/>
        <v>1</v>
      </c>
      <c r="UG77" s="549" t="b">
        <f t="shared" si="783"/>
        <v>1</v>
      </c>
      <c r="UH77" s="549" t="b">
        <f t="shared" si="783"/>
        <v>1</v>
      </c>
      <c r="UI77" s="549" t="b">
        <f t="shared" si="783"/>
        <v>1</v>
      </c>
      <c r="UJ77" s="549" t="b">
        <f t="shared" si="783"/>
        <v>1</v>
      </c>
      <c r="UK77" s="549" t="b">
        <f t="shared" si="783"/>
        <v>1</v>
      </c>
      <c r="UL77" s="549" t="b">
        <f t="shared" si="783"/>
        <v>1</v>
      </c>
      <c r="UM77" s="549" t="b">
        <f t="shared" si="783"/>
        <v>1</v>
      </c>
      <c r="UN77" s="549" t="b">
        <f t="shared" si="783"/>
        <v>1</v>
      </c>
      <c r="UO77" s="549" t="b">
        <f t="shared" si="783"/>
        <v>1</v>
      </c>
      <c r="UP77" s="549" t="b">
        <f t="shared" si="783"/>
        <v>1</v>
      </c>
      <c r="UQ77" s="549" t="b">
        <f t="shared" si="783"/>
        <v>1</v>
      </c>
      <c r="UR77" s="549" t="b">
        <f t="shared" si="783"/>
        <v>1</v>
      </c>
      <c r="US77" s="549" t="b">
        <f t="shared" si="783"/>
        <v>1</v>
      </c>
      <c r="UT77" s="549" t="b">
        <f t="shared" si="783"/>
        <v>1</v>
      </c>
      <c r="UU77" s="549" t="b">
        <f t="shared" si="783"/>
        <v>1</v>
      </c>
      <c r="UV77" s="549" t="b">
        <f t="shared" si="783"/>
        <v>1</v>
      </c>
      <c r="UW77" s="549" t="b">
        <f t="shared" si="783"/>
        <v>1</v>
      </c>
      <c r="UX77" s="549" t="b">
        <f t="shared" si="783"/>
        <v>1</v>
      </c>
      <c r="UY77" s="549" t="b">
        <f t="shared" si="783"/>
        <v>1</v>
      </c>
      <c r="UZ77" s="549" t="b">
        <f t="shared" si="783"/>
        <v>1</v>
      </c>
      <c r="VA77" s="549" t="b">
        <f t="shared" si="783"/>
        <v>1</v>
      </c>
      <c r="VB77" s="549" t="b">
        <f t="shared" si="783"/>
        <v>1</v>
      </c>
      <c r="VC77" s="19">
        <f t="shared" ca="1" si="756"/>
        <v>0</v>
      </c>
      <c r="VD77" s="23">
        <v>0</v>
      </c>
    </row>
    <row r="78" spans="1:576" outlineLevel="1">
      <c r="A78" s="21">
        <f t="shared" si="93"/>
        <v>73</v>
      </c>
      <c r="B78" s="21">
        <f>$A$23</f>
        <v>18</v>
      </c>
      <c r="C78">
        <v>108</v>
      </c>
      <c r="D78" s="19" t="str">
        <f t="shared" ca="1" si="668"/>
        <v>SNSW</v>
      </c>
      <c r="E78" t="b">
        <v>1</v>
      </c>
      <c r="F78" t="b">
        <v>0</v>
      </c>
      <c r="G78" t="b">
        <v>1</v>
      </c>
      <c r="H78" s="215">
        <f ca="1">OFFSET(H78,-1,0)+1</f>
        <v>15</v>
      </c>
      <c r="I78" s="26">
        <v>2</v>
      </c>
      <c r="J78" s="26">
        <v>1</v>
      </c>
      <c r="K78" s="26" t="str">
        <f>""</f>
        <v/>
      </c>
      <c r="L78" s="26">
        <v>0</v>
      </c>
      <c r="M78" s="26">
        <f t="shared" si="670"/>
        <v>2</v>
      </c>
      <c r="N78" s="26">
        <v>2</v>
      </c>
      <c r="O78" s="26">
        <v>3</v>
      </c>
      <c r="P78" s="26">
        <v>2</v>
      </c>
      <c r="Q78" s="26">
        <v>0</v>
      </c>
      <c r="R78" s="26">
        <v>0</v>
      </c>
      <c r="S78" s="26">
        <v>0</v>
      </c>
      <c r="T78" s="26">
        <v>0</v>
      </c>
      <c r="U78" s="26">
        <v>1</v>
      </c>
      <c r="V78" s="116">
        <v>1</v>
      </c>
      <c r="W78" s="116">
        <v>2</v>
      </c>
      <c r="X78" s="116">
        <v>2</v>
      </c>
      <c r="Y78" s="211"/>
      <c r="Z78" s="211"/>
      <c r="AA78" s="211"/>
      <c r="AB78" s="211"/>
      <c r="AC78" s="26">
        <v>1</v>
      </c>
      <c r="AD78" s="211"/>
      <c r="AE78" s="211"/>
      <c r="AF78" s="211"/>
      <c r="AG78" s="211"/>
      <c r="AH78" s="211"/>
      <c r="AI78" s="211"/>
      <c r="AJ78" s="211"/>
      <c r="AK78" s="211"/>
      <c r="AL78" s="136">
        <f t="shared" si="671"/>
        <v>2</v>
      </c>
      <c r="AM78" s="136">
        <f>INDEX(CHOOSE($O78,DataAutumn!i.AdultDrys,DataWinter!i.AdultDrys,DataSpring!i.AdultDrys),1,$N78)</f>
        <v>3</v>
      </c>
      <c r="AN78" s="5">
        <f t="shared" si="672"/>
        <v>2</v>
      </c>
      <c r="AO78" s="5">
        <f t="shared" si="672"/>
        <v>0</v>
      </c>
      <c r="AP78" s="5">
        <f t="shared" si="673"/>
        <v>1</v>
      </c>
      <c r="AQ78" s="211"/>
      <c r="AR78" s="211"/>
      <c r="AS78" s="356" t="str">
        <f t="shared" ca="1" si="674"/>
        <v>optimum_carry 00015 SNSW MWM     pasture100 Day204 Scan2-0000 RR000p GP100p WP075p MP075p T_TRUE (F33N11)</v>
      </c>
      <c r="AT78" s="9" t="str">
        <f ca="1">IF(COUNTIF(AS$5:AS78,AS78)=1,"-","Dup")</f>
        <v>-</v>
      </c>
      <c r="AU78" s="9"/>
      <c r="AV78" s="19" t="str">
        <f t="shared" ca="1" si="675"/>
        <v>-</v>
      </c>
      <c r="AW78" s="19" t="str">
        <f t="shared" ca="1" si="675"/>
        <v>-</v>
      </c>
      <c r="AX78" s="19" t="str">
        <f t="shared" ca="1" si="675"/>
        <v>-</v>
      </c>
      <c r="AY78" s="19" t="str">
        <f t="shared" ca="1" si="675"/>
        <v>-</v>
      </c>
      <c r="AZ78" s="19" t="str">
        <f t="shared" ca="1" si="675"/>
        <v>-</v>
      </c>
      <c r="BA78" s="19" t="str">
        <f t="shared" ca="1" si="675"/>
        <v>-</v>
      </c>
      <c r="BB78" s="19" t="str">
        <f t="shared" ca="1" si="675"/>
        <v>-</v>
      </c>
      <c r="BC78" s="19" t="str">
        <f t="shared" ca="1" si="675"/>
        <v>-</v>
      </c>
      <c r="BD78" s="9"/>
      <c r="BE78" s="5" t="b">
        <f t="shared" si="676"/>
        <v>0</v>
      </c>
      <c r="BF78" s="5" t="str">
        <f t="shared" si="676"/>
        <v>-</v>
      </c>
      <c r="BG78" s="5" t="b">
        <f t="shared" si="676"/>
        <v>0</v>
      </c>
      <c r="BH78" s="5" t="b">
        <f t="shared" si="676"/>
        <v>1</v>
      </c>
      <c r="BI78" s="5" t="b">
        <f t="shared" si="676"/>
        <v>1</v>
      </c>
      <c r="BJ78" s="136">
        <f t="shared" si="676"/>
        <v>0</v>
      </c>
      <c r="BK78" s="19" t="b">
        <f t="shared" ca="1" si="677"/>
        <v>0</v>
      </c>
      <c r="BL78" s="9"/>
      <c r="BM78" s="5" t="str">
        <f t="shared" ca="1" si="678"/>
        <v>-</v>
      </c>
      <c r="BN78" s="19" t="str">
        <f t="shared" ca="1" si="679"/>
        <v>-</v>
      </c>
      <c r="BO78" s="19" t="str">
        <f t="shared" ca="1" si="679"/>
        <v>-</v>
      </c>
      <c r="BP78" s="19" t="str">
        <f t="shared" ca="1" si="679"/>
        <v>-</v>
      </c>
      <c r="BQ78" s="5" t="str">
        <f t="shared" ca="1" si="680"/>
        <v>-</v>
      </c>
      <c r="BR78" s="19" t="str">
        <f t="shared" ca="1" si="681"/>
        <v>-</v>
      </c>
      <c r="BS78" s="5" t="str">
        <f t="shared" ca="1" si="682"/>
        <v>-</v>
      </c>
      <c r="BT78" s="19" t="str">
        <f t="shared" ca="1" si="683"/>
        <v>-</v>
      </c>
      <c r="BU78" s="19" t="str">
        <f t="shared" ca="1" si="683"/>
        <v>-</v>
      </c>
      <c r="BV78" s="19" t="str">
        <f t="shared" ca="1" si="683"/>
        <v>-</v>
      </c>
      <c r="BW78" s="5" t="str">
        <f t="shared" ca="1" si="684"/>
        <v>-</v>
      </c>
      <c r="BX78" s="9"/>
      <c r="BY78" s="5" t="b">
        <f t="shared" si="685"/>
        <v>0</v>
      </c>
      <c r="BZ78" s="5" t="str">
        <f t="shared" ca="1" si="686"/>
        <v>-</v>
      </c>
      <c r="CA78" s="5" t="str">
        <f t="shared" ca="1" si="687"/>
        <v>-</v>
      </c>
      <c r="CB78" s="5" t="str">
        <f t="shared" ca="1" si="687"/>
        <v>-</v>
      </c>
      <c r="CC78" s="5" t="str">
        <f t="shared" ca="1" si="687"/>
        <v>-</v>
      </c>
      <c r="CD78" s="5" t="str">
        <f t="shared" ca="1" si="687"/>
        <v>-</v>
      </c>
      <c r="CE78" s="5" t="str">
        <f t="shared" ca="1" si="687"/>
        <v>-</v>
      </c>
      <c r="CF78" s="5" t="str">
        <f t="shared" ca="1" si="687"/>
        <v>-</v>
      </c>
      <c r="CG78" s="5" t="str">
        <f t="shared" ca="1" si="687"/>
        <v>-</v>
      </c>
      <c r="CH78" s="5" t="str">
        <f t="shared" ca="1" si="687"/>
        <v>-</v>
      </c>
      <c r="CI78" s="9"/>
      <c r="CJ78" s="12" t="b">
        <v>1</v>
      </c>
      <c r="CK78" s="12" t="b">
        <v>1</v>
      </c>
      <c r="CL78" s="12" t="b">
        <v>1</v>
      </c>
      <c r="CM78" s="12">
        <v>22312000005</v>
      </c>
      <c r="CN78" s="12" t="b">
        <v>0</v>
      </c>
      <c r="CO78" s="19" t="str">
        <f t="shared" ca="1" si="688"/>
        <v>-</v>
      </c>
      <c r="CP78" s="19" t="str">
        <f t="shared" ca="1" si="688"/>
        <v>-</v>
      </c>
      <c r="CQ78" s="19" t="str">
        <f t="shared" ca="1" si="688"/>
        <v>-</v>
      </c>
      <c r="CR78" s="433">
        <f t="shared" si="689"/>
        <v>652</v>
      </c>
      <c r="CS78" s="433">
        <f t="shared" si="689"/>
        <v>686</v>
      </c>
      <c r="CT78" s="433">
        <f t="shared" si="689"/>
        <v>721</v>
      </c>
      <c r="CU78" s="144">
        <f t="shared" si="690"/>
        <v>378</v>
      </c>
      <c r="CV78" s="144">
        <f t="shared" si="690"/>
        <v>413</v>
      </c>
      <c r="CW78" s="144">
        <f t="shared" si="690"/>
        <v>448</v>
      </c>
      <c r="CX78" s="19" t="str">
        <f t="shared" ref="CX78:DN94" ca="1" si="809">OFFSET(CX$5,$B78,0)</f>
        <v>-</v>
      </c>
      <c r="CY78" s="19" t="str">
        <f t="shared" ca="1" si="809"/>
        <v>-</v>
      </c>
      <c r="CZ78" s="19" t="str">
        <f t="shared" ca="1" si="809"/>
        <v>-</v>
      </c>
      <c r="DA78" s="19" t="str">
        <f t="shared" ca="1" si="809"/>
        <v>-</v>
      </c>
      <c r="DB78" s="19" t="str">
        <f t="shared" ca="1" si="809"/>
        <v>-</v>
      </c>
      <c r="DC78" s="19" t="str">
        <f t="shared" ca="1" si="809"/>
        <v>-</v>
      </c>
      <c r="DD78" s="19">
        <f t="shared" ca="1" si="809"/>
        <v>1</v>
      </c>
      <c r="DE78" s="19">
        <f t="shared" ca="1" si="809"/>
        <v>1</v>
      </c>
      <c r="DF78" s="19">
        <f t="shared" ca="1" si="809"/>
        <v>0</v>
      </c>
      <c r="DG78" s="19" t="str">
        <f t="shared" ca="1" si="809"/>
        <v>-</v>
      </c>
      <c r="DH78" s="19" t="str">
        <f t="shared" ca="1" si="809"/>
        <v>-</v>
      </c>
      <c r="DI78" s="19" t="str">
        <f t="shared" ca="1" si="809"/>
        <v>-</v>
      </c>
      <c r="DJ78" s="19" t="str">
        <f t="shared" ca="1" si="809"/>
        <v>-</v>
      </c>
      <c r="DK78" s="19" t="str">
        <f t="shared" ca="1" si="809"/>
        <v>-</v>
      </c>
      <c r="DL78" s="19">
        <f t="shared" ca="1" si="809"/>
        <v>0</v>
      </c>
      <c r="DM78" s="19" t="str">
        <f t="shared" ca="1" si="809"/>
        <v>-</v>
      </c>
      <c r="DN78" s="19" t="str">
        <f t="shared" ca="1" si="809"/>
        <v>-</v>
      </c>
      <c r="DO78" s="19" t="str">
        <f t="shared" ca="1" si="688"/>
        <v>-</v>
      </c>
      <c r="DP78" s="19">
        <f t="shared" ca="1" si="688"/>
        <v>0</v>
      </c>
      <c r="DQ78" s="19">
        <f t="shared" ca="1" si="688"/>
        <v>0</v>
      </c>
      <c r="DR78" s="9"/>
      <c r="DS78" s="19">
        <f t="shared" ca="1" si="787"/>
        <v>0</v>
      </c>
      <c r="DT78" s="19">
        <f t="shared" ca="1" si="787"/>
        <v>0</v>
      </c>
      <c r="DU78" s="19">
        <f t="shared" ca="1" si="787"/>
        <v>0</v>
      </c>
      <c r="DV78" s="19">
        <f t="shared" ca="1" si="787"/>
        <v>0</v>
      </c>
      <c r="DW78" s="19">
        <f t="shared" ca="1" si="787"/>
        <v>0</v>
      </c>
      <c r="DX78" s="19">
        <f t="shared" ca="1" si="787"/>
        <v>0</v>
      </c>
      <c r="DY78" s="19">
        <f t="shared" ca="1" si="787"/>
        <v>0</v>
      </c>
      <c r="DZ78" s="19">
        <f t="shared" ca="1" si="787"/>
        <v>0</v>
      </c>
      <c r="EA78" s="19">
        <f t="shared" ca="1" si="787"/>
        <v>0</v>
      </c>
      <c r="EB78" s="19">
        <f t="shared" ca="1" si="787"/>
        <v>0</v>
      </c>
      <c r="EC78" s="19">
        <f t="shared" ca="1" si="787"/>
        <v>0</v>
      </c>
      <c r="ED78" s="19">
        <f t="shared" ca="1" si="787"/>
        <v>0</v>
      </c>
      <c r="EE78" s="19">
        <f t="shared" ca="1" si="787"/>
        <v>0</v>
      </c>
      <c r="EF78" s="433">
        <f t="shared" si="693"/>
        <v>0</v>
      </c>
      <c r="EG78" s="433">
        <f t="shared" si="693"/>
        <v>0</v>
      </c>
      <c r="EH78" s="116">
        <f t="shared" si="694"/>
        <v>0</v>
      </c>
      <c r="EI78" s="116">
        <f t="shared" ca="1" si="694"/>
        <v>0</v>
      </c>
      <c r="EJ78" s="116">
        <f t="shared" ca="1" si="694"/>
        <v>0</v>
      </c>
      <c r="EK78" s="116">
        <f t="shared" ca="1" si="694"/>
        <v>0</v>
      </c>
      <c r="EL78" s="116">
        <f t="shared" ca="1" si="694"/>
        <v>0</v>
      </c>
      <c r="EM78" s="537">
        <f t="shared" ca="1" si="695"/>
        <v>0</v>
      </c>
      <c r="EN78" s="116">
        <f t="shared" ca="1" si="696"/>
        <v>0</v>
      </c>
      <c r="EO78" s="116">
        <f t="shared" ca="1" si="696"/>
        <v>0</v>
      </c>
      <c r="EP78" s="116">
        <f t="shared" ca="1" si="696"/>
        <v>0</v>
      </c>
      <c r="EQ78" s="116">
        <f t="shared" ca="1" si="696"/>
        <v>0</v>
      </c>
      <c r="ER78" s="116">
        <f t="shared" ca="1" si="696"/>
        <v>0</v>
      </c>
      <c r="ES78" s="537">
        <f t="shared" ca="1" si="697"/>
        <v>0</v>
      </c>
      <c r="ET78" s="116">
        <f t="shared" ca="1" si="698"/>
        <v>0</v>
      </c>
      <c r="EU78" s="116">
        <f t="shared" ca="1" si="698"/>
        <v>0</v>
      </c>
      <c r="EV78" s="116">
        <f t="shared" ca="1" si="698"/>
        <v>0</v>
      </c>
      <c r="EW78" s="116">
        <f t="shared" ca="1" si="698"/>
        <v>0</v>
      </c>
      <c r="EX78" s="116">
        <f t="shared" ca="1" si="698"/>
        <v>0</v>
      </c>
      <c r="EY78" s="537">
        <f t="shared" ca="1" si="699"/>
        <v>0</v>
      </c>
      <c r="EZ78" s="116">
        <f t="shared" ca="1" si="700"/>
        <v>0</v>
      </c>
      <c r="FA78" s="116">
        <f t="shared" ca="1" si="700"/>
        <v>0</v>
      </c>
      <c r="FB78" s="116">
        <f t="shared" ca="1" si="700"/>
        <v>0</v>
      </c>
      <c r="FC78" s="116">
        <f t="shared" ca="1" si="700"/>
        <v>0</v>
      </c>
      <c r="FD78" s="116">
        <f t="shared" ca="1" si="700"/>
        <v>0</v>
      </c>
      <c r="FE78" s="537">
        <f t="shared" ca="1" si="701"/>
        <v>0</v>
      </c>
      <c r="FF78" s="116">
        <f t="shared" ca="1" si="702"/>
        <v>0</v>
      </c>
      <c r="FG78" s="116">
        <f t="shared" ca="1" si="702"/>
        <v>0</v>
      </c>
      <c r="FH78" s="116">
        <f t="shared" ca="1" si="702"/>
        <v>0</v>
      </c>
      <c r="FI78" s="116">
        <f t="shared" ca="1" si="702"/>
        <v>0</v>
      </c>
      <c r="FJ78" s="116">
        <f t="shared" ca="1" si="702"/>
        <v>0</v>
      </c>
      <c r="FK78" s="537">
        <f t="shared" ca="1" si="703"/>
        <v>0</v>
      </c>
      <c r="FL78" s="116">
        <f t="shared" ca="1" si="704"/>
        <v>0</v>
      </c>
      <c r="FM78" s="116">
        <f t="shared" ca="1" si="704"/>
        <v>0</v>
      </c>
      <c r="FN78" s="116">
        <f t="shared" ca="1" si="704"/>
        <v>0</v>
      </c>
      <c r="FO78" s="116">
        <f t="shared" ca="1" si="704"/>
        <v>0</v>
      </c>
      <c r="FP78" s="116">
        <f t="shared" ca="1" si="704"/>
        <v>0</v>
      </c>
      <c r="FQ78" s="537">
        <f t="shared" ca="1" si="705"/>
        <v>0</v>
      </c>
      <c r="FR78" s="117">
        <f t="shared" ca="1" si="706"/>
        <v>0</v>
      </c>
      <c r="FS78" s="117">
        <f t="shared" ca="1" si="706"/>
        <v>0</v>
      </c>
      <c r="FT78" s="117">
        <f t="shared" ca="1" si="706"/>
        <v>0</v>
      </c>
      <c r="FU78" s="117">
        <f t="shared" ca="1" si="706"/>
        <v>0</v>
      </c>
      <c r="FV78" s="556">
        <f t="shared" ref="FV78:GO92" ca="1" si="810">IF(AND($M78=FV$17,$O78=FV$19,$AH78=FV$16,OR($P78=FV$20,FV$20=1)),INDEX(i.FS_Strategy,$AK78+1,$AH78),0)</f>
        <v>0</v>
      </c>
      <c r="FW78" s="556">
        <f t="shared" ca="1" si="810"/>
        <v>0</v>
      </c>
      <c r="FX78" s="556">
        <f t="shared" ca="1" si="810"/>
        <v>0</v>
      </c>
      <c r="FY78" s="556">
        <f t="shared" ca="1" si="810"/>
        <v>0</v>
      </c>
      <c r="FZ78" s="556">
        <f t="shared" ca="1" si="810"/>
        <v>0</v>
      </c>
      <c r="GA78" s="556">
        <f t="shared" ca="1" si="810"/>
        <v>0</v>
      </c>
      <c r="GB78" s="556">
        <f t="shared" ca="1" si="810"/>
        <v>0</v>
      </c>
      <c r="GC78" s="556">
        <f t="shared" ca="1" si="810"/>
        <v>0</v>
      </c>
      <c r="GD78" s="556">
        <f t="shared" ca="1" si="810"/>
        <v>0</v>
      </c>
      <c r="GE78" s="556">
        <f t="shared" ca="1" si="810"/>
        <v>0</v>
      </c>
      <c r="GF78" s="556">
        <f t="shared" ca="1" si="810"/>
        <v>0</v>
      </c>
      <c r="GG78" s="556">
        <f t="shared" ca="1" si="810"/>
        <v>0</v>
      </c>
      <c r="GH78" s="556">
        <f t="shared" ca="1" si="810"/>
        <v>0</v>
      </c>
      <c r="GI78" s="556">
        <f t="shared" ca="1" si="810"/>
        <v>0</v>
      </c>
      <c r="GJ78" s="556">
        <f t="shared" ca="1" si="810"/>
        <v>0</v>
      </c>
      <c r="GK78" s="556">
        <f t="shared" ca="1" si="810"/>
        <v>0</v>
      </c>
      <c r="GL78" s="556">
        <f t="shared" ca="1" si="810"/>
        <v>0</v>
      </c>
      <c r="GM78" s="556">
        <f t="shared" ca="1" si="810"/>
        <v>0</v>
      </c>
      <c r="GN78" s="556">
        <f t="shared" ca="1" si="810"/>
        <v>0</v>
      </c>
      <c r="GO78" s="556">
        <f t="shared" ca="1" si="810"/>
        <v>0</v>
      </c>
      <c r="GP78" s="19">
        <f t="shared" ca="1" si="708"/>
        <v>0</v>
      </c>
      <c r="GQ78" s="116">
        <f t="shared" ca="1" si="709"/>
        <v>0</v>
      </c>
      <c r="GR78" s="116">
        <f t="shared" ca="1" si="709"/>
        <v>0</v>
      </c>
      <c r="GS78" s="116">
        <f t="shared" ca="1" si="709"/>
        <v>0</v>
      </c>
      <c r="GT78" s="116">
        <f t="shared" ca="1" si="709"/>
        <v>0</v>
      </c>
      <c r="GU78" s="116">
        <f t="shared" ca="1" si="709"/>
        <v>0</v>
      </c>
      <c r="GV78" s="537">
        <f t="shared" ca="1" si="710"/>
        <v>0</v>
      </c>
      <c r="GW78" s="116">
        <f t="shared" ca="1" si="711"/>
        <v>0</v>
      </c>
      <c r="GX78" s="116">
        <f t="shared" ca="1" si="711"/>
        <v>0</v>
      </c>
      <c r="GY78" s="116">
        <f t="shared" ca="1" si="711"/>
        <v>0</v>
      </c>
      <c r="GZ78" s="116">
        <f t="shared" ca="1" si="711"/>
        <v>0</v>
      </c>
      <c r="HA78" s="116">
        <f t="shared" ca="1" si="711"/>
        <v>0</v>
      </c>
      <c r="HB78" s="537">
        <f t="shared" ca="1" si="712"/>
        <v>0</v>
      </c>
      <c r="HC78" s="116">
        <f t="shared" ca="1" si="713"/>
        <v>0</v>
      </c>
      <c r="HD78" s="116">
        <f t="shared" ca="1" si="713"/>
        <v>0</v>
      </c>
      <c r="HE78" s="116">
        <f t="shared" ca="1" si="713"/>
        <v>0</v>
      </c>
      <c r="HF78" s="116">
        <f t="shared" ca="1" si="713"/>
        <v>0</v>
      </c>
      <c r="HG78" s="116">
        <f t="shared" ca="1" si="713"/>
        <v>0</v>
      </c>
      <c r="HH78" s="537">
        <f t="shared" ca="1" si="714"/>
        <v>0</v>
      </c>
      <c r="HI78" s="116">
        <f t="shared" ca="1" si="715"/>
        <v>0</v>
      </c>
      <c r="HJ78" s="116">
        <f t="shared" ca="1" si="715"/>
        <v>0</v>
      </c>
      <c r="HK78" s="116">
        <f t="shared" ca="1" si="715"/>
        <v>0</v>
      </c>
      <c r="HL78" s="116">
        <f t="shared" ca="1" si="715"/>
        <v>0</v>
      </c>
      <c r="HM78" s="116">
        <f t="shared" ca="1" si="715"/>
        <v>0</v>
      </c>
      <c r="HN78" s="537">
        <f t="shared" ca="1" si="716"/>
        <v>0</v>
      </c>
      <c r="HO78" s="116">
        <f t="shared" ca="1" si="717"/>
        <v>0</v>
      </c>
      <c r="HP78" s="116">
        <f t="shared" ca="1" si="717"/>
        <v>0</v>
      </c>
      <c r="HQ78" s="116">
        <f t="shared" ca="1" si="717"/>
        <v>0</v>
      </c>
      <c r="HR78" s="116">
        <f t="shared" ca="1" si="717"/>
        <v>0</v>
      </c>
      <c r="HS78" s="116">
        <f t="shared" ca="1" si="717"/>
        <v>0</v>
      </c>
      <c r="HT78" s="537">
        <f t="shared" ca="1" si="718"/>
        <v>0</v>
      </c>
      <c r="HU78" s="116">
        <f t="shared" ca="1" si="719"/>
        <v>0</v>
      </c>
      <c r="HV78" s="116">
        <f t="shared" ca="1" si="719"/>
        <v>0</v>
      </c>
      <c r="HW78" s="116">
        <f t="shared" ca="1" si="719"/>
        <v>0</v>
      </c>
      <c r="HX78" s="116">
        <f t="shared" ca="1" si="719"/>
        <v>0</v>
      </c>
      <c r="HY78" s="116">
        <f t="shared" ca="1" si="719"/>
        <v>0</v>
      </c>
      <c r="HZ78" s="537">
        <f t="shared" ca="1" si="720"/>
        <v>0</v>
      </c>
      <c r="IA78" s="117">
        <f t="shared" ca="1" si="721"/>
        <v>0</v>
      </c>
      <c r="IB78" s="117">
        <f t="shared" ca="1" si="721"/>
        <v>0</v>
      </c>
      <c r="IC78" s="117">
        <f t="shared" ca="1" si="721"/>
        <v>0</v>
      </c>
      <c r="ID78" s="117">
        <f t="shared" ca="1" si="721"/>
        <v>0</v>
      </c>
      <c r="IE78" s="556">
        <f t="shared" ref="IE78:IX92" ca="1" si="811">IF(AND($M78=IE$17,$O78=IE$19,$AH78=IE$16,OR($P78=IE$20,IE$20=1)),INDEX(i.FS_Strategy,$AK78+1,$AH78),0)</f>
        <v>0</v>
      </c>
      <c r="IF78" s="556">
        <f t="shared" ca="1" si="811"/>
        <v>0</v>
      </c>
      <c r="IG78" s="556">
        <f t="shared" ca="1" si="811"/>
        <v>0</v>
      </c>
      <c r="IH78" s="556">
        <f t="shared" ca="1" si="811"/>
        <v>0</v>
      </c>
      <c r="II78" s="556">
        <f t="shared" ca="1" si="811"/>
        <v>0</v>
      </c>
      <c r="IJ78" s="556">
        <f t="shared" ca="1" si="811"/>
        <v>0</v>
      </c>
      <c r="IK78" s="556">
        <f t="shared" ca="1" si="811"/>
        <v>0</v>
      </c>
      <c r="IL78" s="556">
        <f t="shared" ca="1" si="811"/>
        <v>0</v>
      </c>
      <c r="IM78" s="556">
        <f t="shared" ca="1" si="811"/>
        <v>0</v>
      </c>
      <c r="IN78" s="556">
        <f t="shared" ca="1" si="811"/>
        <v>0</v>
      </c>
      <c r="IO78" s="556">
        <f t="shared" ca="1" si="811"/>
        <v>0</v>
      </c>
      <c r="IP78" s="556">
        <f t="shared" ca="1" si="811"/>
        <v>0</v>
      </c>
      <c r="IQ78" s="556">
        <f t="shared" ca="1" si="811"/>
        <v>0</v>
      </c>
      <c r="IR78" s="556">
        <f t="shared" ca="1" si="811"/>
        <v>0</v>
      </c>
      <c r="IS78" s="556">
        <f t="shared" ca="1" si="811"/>
        <v>0</v>
      </c>
      <c r="IT78" s="556">
        <f t="shared" ca="1" si="811"/>
        <v>0</v>
      </c>
      <c r="IU78" s="556">
        <f t="shared" ca="1" si="811"/>
        <v>0</v>
      </c>
      <c r="IV78" s="556">
        <f t="shared" ca="1" si="811"/>
        <v>0</v>
      </c>
      <c r="IW78" s="556">
        <f t="shared" ca="1" si="811"/>
        <v>0</v>
      </c>
      <c r="IX78" s="556">
        <f t="shared" ca="1" si="811"/>
        <v>0</v>
      </c>
      <c r="IY78" s="19">
        <f t="shared" ca="1" si="723"/>
        <v>0</v>
      </c>
      <c r="IZ78" s="5">
        <f t="shared" si="724"/>
        <v>67</v>
      </c>
      <c r="JA78" s="9"/>
      <c r="JB78" s="5">
        <f t="shared" si="725"/>
        <v>1</v>
      </c>
      <c r="JC78" s="5" t="b">
        <f t="shared" si="725"/>
        <v>0</v>
      </c>
      <c r="JD78" s="19">
        <f t="shared" ref="JD78:KP87" ca="1" si="812">OFFSET(JD$5,$B78,0)</f>
        <v>0</v>
      </c>
      <c r="JE78" s="5">
        <f t="shared" si="727"/>
        <v>0</v>
      </c>
      <c r="JF78" s="5">
        <f t="shared" si="728"/>
        <v>1.2500000000000001E-2</v>
      </c>
      <c r="JG78" s="5">
        <f t="shared" si="729"/>
        <v>0</v>
      </c>
      <c r="JH78" s="19">
        <f t="shared" ca="1" si="812"/>
        <v>0</v>
      </c>
      <c r="JI78" s="5">
        <f t="shared" si="730"/>
        <v>60</v>
      </c>
      <c r="JJ78" s="5">
        <f t="shared" si="731"/>
        <v>1</v>
      </c>
      <c r="JK78" s="19">
        <f t="shared" ca="1" si="812"/>
        <v>0</v>
      </c>
      <c r="JL78" s="19">
        <f t="shared" ca="1" si="812"/>
        <v>0</v>
      </c>
      <c r="JM78" s="19">
        <f t="shared" ca="1" si="812"/>
        <v>0</v>
      </c>
      <c r="JN78" s="19">
        <f t="shared" ca="1" si="812"/>
        <v>0</v>
      </c>
      <c r="JO78" s="19">
        <f t="shared" ca="1" si="812"/>
        <v>0</v>
      </c>
      <c r="JP78" s="19">
        <f t="shared" ca="1" si="812"/>
        <v>0</v>
      </c>
      <c r="JQ78" s="19">
        <f t="shared" ca="1" si="812"/>
        <v>0</v>
      </c>
      <c r="JR78" s="19">
        <f t="shared" ca="1" si="812"/>
        <v>0</v>
      </c>
      <c r="JS78" s="19">
        <f t="shared" ca="1" si="812"/>
        <v>0</v>
      </c>
      <c r="JT78" s="19">
        <f t="shared" ca="1" si="812"/>
        <v>0</v>
      </c>
      <c r="JU78" s="19">
        <f t="shared" ca="1" si="812"/>
        <v>0</v>
      </c>
      <c r="JV78" s="19">
        <f t="shared" ca="1" si="812"/>
        <v>0</v>
      </c>
      <c r="JW78" s="19">
        <f t="shared" ca="1" si="812"/>
        <v>0</v>
      </c>
      <c r="JX78" s="19">
        <f t="shared" ca="1" si="812"/>
        <v>0</v>
      </c>
      <c r="JY78" s="19">
        <f t="shared" ca="1" si="812"/>
        <v>0</v>
      </c>
      <c r="JZ78" s="19">
        <f t="shared" ca="1" si="812"/>
        <v>0</v>
      </c>
      <c r="KA78" s="19">
        <f t="shared" ca="1" si="812"/>
        <v>0</v>
      </c>
      <c r="KB78" s="19">
        <f t="shared" ca="1" si="812"/>
        <v>0</v>
      </c>
      <c r="KC78" s="19">
        <f t="shared" ca="1" si="812"/>
        <v>0</v>
      </c>
      <c r="KD78" s="19">
        <f t="shared" ca="1" si="812"/>
        <v>0</v>
      </c>
      <c r="KE78" s="19">
        <f t="shared" ca="1" si="812"/>
        <v>0</v>
      </c>
      <c r="KF78" s="5">
        <f t="shared" si="732"/>
        <v>0</v>
      </c>
      <c r="KG78" s="5">
        <f t="shared" si="732"/>
        <v>6.25E-2</v>
      </c>
      <c r="KH78" s="5">
        <f t="shared" si="732"/>
        <v>6.25E-2</v>
      </c>
      <c r="KI78" s="5">
        <f t="shared" si="732"/>
        <v>6.25E-2</v>
      </c>
      <c r="KJ78" s="19">
        <f t="shared" ca="1" si="812"/>
        <v>0</v>
      </c>
      <c r="KK78" s="19">
        <f t="shared" ca="1" si="812"/>
        <v>0</v>
      </c>
      <c r="KL78" s="19">
        <f t="shared" ca="1" si="812"/>
        <v>0</v>
      </c>
      <c r="KM78" s="19">
        <f t="shared" ca="1" si="812"/>
        <v>0</v>
      </c>
      <c r="KN78" s="19">
        <f t="shared" ca="1" si="812"/>
        <v>1</v>
      </c>
      <c r="KO78" s="19">
        <f t="shared" ca="1" si="812"/>
        <v>0</v>
      </c>
      <c r="KP78" s="19">
        <f t="shared" ca="1" si="812"/>
        <v>1</v>
      </c>
      <c r="KQ78" s="9"/>
      <c r="KR78" s="5" t="b">
        <f t="shared" ca="1" si="733"/>
        <v>1</v>
      </c>
      <c r="KS78" s="5" t="b">
        <f t="shared" si="734"/>
        <v>0</v>
      </c>
      <c r="KT78" s="5" t="b">
        <f t="shared" si="734"/>
        <v>0</v>
      </c>
      <c r="KU78" s="5" t="b">
        <f t="shared" si="734"/>
        <v>1</v>
      </c>
      <c r="KV78" s="136">
        <f t="shared" si="735"/>
        <v>2</v>
      </c>
      <c r="KW78" s="136">
        <f t="shared" si="735"/>
        <v>2</v>
      </c>
      <c r="KX78" s="5" t="b">
        <f t="shared" si="736"/>
        <v>0</v>
      </c>
      <c r="KY78" s="5" t="b">
        <f t="shared" si="736"/>
        <v>1</v>
      </c>
      <c r="KZ78" s="5" t="b">
        <f t="shared" si="736"/>
        <v>1</v>
      </c>
      <c r="LA78" s="5" t="b">
        <f t="shared" si="736"/>
        <v>0</v>
      </c>
      <c r="LB78" s="5">
        <f t="shared" si="737"/>
        <v>1</v>
      </c>
      <c r="LC78" s="5">
        <f t="shared" si="737"/>
        <v>0</v>
      </c>
      <c r="LD78" s="5" t="b">
        <f t="shared" si="738"/>
        <v>0</v>
      </c>
      <c r="LE78" s="5" t="str" cm="1">
        <f t="array" aca="1" ref="LE78" ca="1">IF(OR(LF78:LM78&lt;&gt;"-"),TRUE,"-")</f>
        <v>-</v>
      </c>
      <c r="LF78" s="19" t="str">
        <f t="shared" ca="1" si="739"/>
        <v>-</v>
      </c>
      <c r="LG78" s="19" t="str">
        <f t="shared" ca="1" si="739"/>
        <v>-</v>
      </c>
      <c r="LH78" s="19" t="str">
        <f t="shared" ca="1" si="739"/>
        <v>-</v>
      </c>
      <c r="LI78" s="19" t="str">
        <f t="shared" ca="1" si="739"/>
        <v>-</v>
      </c>
      <c r="LJ78" s="19" t="str">
        <f t="shared" ca="1" si="739"/>
        <v>-</v>
      </c>
      <c r="LK78" s="19" t="str">
        <f t="shared" ca="1" si="739"/>
        <v>-</v>
      </c>
      <c r="LL78" s="19" t="str">
        <f t="shared" ca="1" si="739"/>
        <v>-</v>
      </c>
      <c r="LM78" s="19" t="str">
        <f t="shared" ca="1" si="739"/>
        <v>-</v>
      </c>
      <c r="LN78" s="466" t="str">
        <f t="shared" ca="1" si="739"/>
        <v>-</v>
      </c>
      <c r="LO78" s="5" t="b">
        <f t="array" aca="1" ref="LO78" ca="1">IF(OR(LP78:LV78&lt;&gt;"-"),TRUE,"-")</f>
        <v>1</v>
      </c>
      <c r="LP78" s="19">
        <f t="shared" ref="LP78:LY95" ca="1" si="813">OFFSET(LP$5,$B78,0)</f>
        <v>0</v>
      </c>
      <c r="LQ78" s="19" t="str">
        <f t="shared" ca="1" si="813"/>
        <v>-</v>
      </c>
      <c r="LR78" s="19">
        <f t="shared" ca="1" si="813"/>
        <v>999999</v>
      </c>
      <c r="LS78" s="19">
        <f t="shared" ca="1" si="813"/>
        <v>999999</v>
      </c>
      <c r="LT78" s="19">
        <f t="shared" ca="1" si="813"/>
        <v>999999</v>
      </c>
      <c r="LU78" s="19">
        <f t="shared" ca="1" si="813"/>
        <v>999999</v>
      </c>
      <c r="LV78" s="19">
        <f t="shared" ca="1" si="813"/>
        <v>999999</v>
      </c>
      <c r="LW78" s="19" t="str">
        <f t="shared" ca="1" si="813"/>
        <v>-</v>
      </c>
      <c r="LX78" s="19" t="str">
        <f t="shared" ref="LX78:LY80" ca="1" si="814">OFFSET(LX$5,$B78,0)</f>
        <v>-</v>
      </c>
      <c r="LY78" s="19" t="str">
        <f t="shared" ca="1" si="814"/>
        <v>-</v>
      </c>
      <c r="LZ78" s="19" t="b">
        <f t="shared" ca="1" si="741"/>
        <v>1</v>
      </c>
      <c r="MA78" s="19">
        <f t="shared" ca="1" si="741"/>
        <v>0</v>
      </c>
      <c r="MB78" s="5" t="str">
        <f t="shared" si="742"/>
        <v>-</v>
      </c>
      <c r="MC78" s="5" t="str">
        <f t="shared" si="742"/>
        <v>-</v>
      </c>
      <c r="MD78" s="5" t="str">
        <f t="shared" si="742"/>
        <v>-</v>
      </c>
      <c r="ME78" s="5" t="str">
        <f t="shared" si="742"/>
        <v>-</v>
      </c>
      <c r="MF78" s="19" t="str">
        <f t="shared" ref="MF78:NW92" ca="1" si="815">OFFSET(MF$5,$B78,0)</f>
        <v>-</v>
      </c>
      <c r="MG78" s="19" t="str">
        <f t="shared" ca="1" si="815"/>
        <v>-</v>
      </c>
      <c r="MH78" s="19" t="str">
        <f t="shared" ca="1" si="815"/>
        <v>-</v>
      </c>
      <c r="MI78" s="19" t="str">
        <f t="shared" ca="1" si="815"/>
        <v>-</v>
      </c>
      <c r="MJ78" s="19">
        <f t="shared" ca="1" si="815"/>
        <v>0.5</v>
      </c>
      <c r="MK78" s="19">
        <f t="shared" ca="1" si="815"/>
        <v>0.5</v>
      </c>
      <c r="ML78" s="19" t="str">
        <f t="shared" ca="1" si="815"/>
        <v>-</v>
      </c>
      <c r="MM78" s="5">
        <f t="shared" si="744"/>
        <v>0</v>
      </c>
      <c r="MN78" s="5">
        <f t="shared" si="744"/>
        <v>500</v>
      </c>
      <c r="MO78" s="5">
        <f t="shared" si="744"/>
        <v>500</v>
      </c>
      <c r="MP78" s="5">
        <f t="shared" si="744"/>
        <v>575</v>
      </c>
      <c r="MQ78" s="5">
        <f t="shared" si="744"/>
        <v>240</v>
      </c>
      <c r="MR78" s="5">
        <f t="shared" si="744"/>
        <v>364</v>
      </c>
      <c r="MS78" s="5">
        <f t="shared" si="745"/>
        <v>0.5</v>
      </c>
      <c r="MT78" s="9"/>
      <c r="MU78" s="19">
        <f t="shared" ca="1" si="815"/>
        <v>70</v>
      </c>
      <c r="MV78" s="19">
        <f t="shared" ca="1" si="815"/>
        <v>50</v>
      </c>
      <c r="MW78" s="19">
        <f t="shared" ca="1" si="815"/>
        <v>75</v>
      </c>
      <c r="MX78" s="19">
        <f t="shared" ca="1" si="815"/>
        <v>50</v>
      </c>
      <c r="MY78" s="5">
        <f t="shared" si="746"/>
        <v>0.75</v>
      </c>
      <c r="MZ78" s="5">
        <f t="shared" si="747"/>
        <v>0.75</v>
      </c>
      <c r="NA78" s="5">
        <f t="shared" si="748"/>
        <v>1</v>
      </c>
      <c r="NB78" s="9"/>
      <c r="NC78" s="19" t="b">
        <f t="shared" ca="1" si="749"/>
        <v>0</v>
      </c>
      <c r="ND78" s="19" t="b">
        <f t="shared" ca="1" si="749"/>
        <v>0</v>
      </c>
      <c r="NE78" s="19">
        <f t="shared" ca="1" si="749"/>
        <v>2</v>
      </c>
      <c r="NF78" s="19">
        <f t="shared" ca="1" si="749"/>
        <v>1</v>
      </c>
      <c r="NG78" s="19">
        <f t="shared" ca="1" si="749"/>
        <v>2</v>
      </c>
      <c r="NH78" s="19">
        <f t="shared" ca="1" si="749"/>
        <v>0</v>
      </c>
      <c r="NI78" s="19" t="str">
        <f t="shared" ca="1" si="749"/>
        <v>-</v>
      </c>
      <c r="NJ78" s="466" t="b">
        <v>0</v>
      </c>
      <c r="NK78" s="466" t="s">
        <v>34</v>
      </c>
      <c r="NL78" s="466" t="b">
        <v>1</v>
      </c>
      <c r="NM78" s="466">
        <f>$NM$62*0.1</f>
        <v>100</v>
      </c>
      <c r="NN78" s="19" t="str">
        <f t="shared" ca="1" si="749"/>
        <v>-</v>
      </c>
      <c r="NO78" s="19">
        <f t="shared" ca="1" si="815"/>
        <v>1</v>
      </c>
      <c r="NP78" s="19">
        <f t="shared" ca="1" si="815"/>
        <v>1</v>
      </c>
      <c r="NQ78" s="19">
        <f t="shared" ca="1" si="815"/>
        <v>1</v>
      </c>
      <c r="NR78" s="19">
        <f t="shared" ca="1" si="815"/>
        <v>1</v>
      </c>
      <c r="NS78" s="19">
        <f t="shared" ca="1" si="815"/>
        <v>1</v>
      </c>
      <c r="NT78" s="19">
        <f t="shared" ca="1" si="815"/>
        <v>1</v>
      </c>
      <c r="NU78" s="19">
        <f t="shared" ca="1" si="815"/>
        <v>1</v>
      </c>
      <c r="NV78" s="19">
        <f t="shared" ca="1" si="815"/>
        <v>1</v>
      </c>
      <c r="NW78" s="19">
        <f t="shared" ca="1" si="815"/>
        <v>1</v>
      </c>
      <c r="NX78" s="9"/>
      <c r="NY78" s="539" t="str">
        <f t="shared" ref="NY78:PH86" si="816">IF(AND($O78=NY$19, $AP78=NY$21),TRUE,"-")</f>
        <v>-</v>
      </c>
      <c r="NZ78" s="539" t="str">
        <f t="shared" si="816"/>
        <v>-</v>
      </c>
      <c r="OA78" s="539" t="str">
        <f t="shared" si="816"/>
        <v>-</v>
      </c>
      <c r="OB78" s="539" t="str">
        <f t="shared" si="816"/>
        <v>-</v>
      </c>
      <c r="OC78" s="539" t="str">
        <f t="shared" si="816"/>
        <v>-</v>
      </c>
      <c r="OD78" s="539" t="str">
        <f t="shared" si="816"/>
        <v>-</v>
      </c>
      <c r="OE78" s="539" t="str">
        <f t="shared" ca="1" si="816"/>
        <v>-</v>
      </c>
      <c r="OF78" s="539" t="str">
        <f t="shared" ca="1" si="816"/>
        <v>-</v>
      </c>
      <c r="OG78" s="539" t="str">
        <f t="shared" ca="1" si="816"/>
        <v>-</v>
      </c>
      <c r="OH78" s="539" t="str">
        <f t="shared" ca="1" si="816"/>
        <v>-</v>
      </c>
      <c r="OI78" s="539" t="str">
        <f t="shared" ca="1" si="816"/>
        <v>-</v>
      </c>
      <c r="OJ78" s="539" t="str">
        <f t="shared" ca="1" si="816"/>
        <v>-</v>
      </c>
      <c r="OK78" s="539" t="str">
        <f t="shared" ca="1" si="816"/>
        <v>-</v>
      </c>
      <c r="OL78" s="539" t="str">
        <f t="shared" ca="1" si="816"/>
        <v>-</v>
      </c>
      <c r="OM78" s="539" t="str">
        <f t="shared" ca="1" si="816"/>
        <v>-</v>
      </c>
      <c r="ON78" s="539" t="str">
        <f t="shared" ca="1" si="816"/>
        <v>-</v>
      </c>
      <c r="OO78" s="539" t="str">
        <f t="shared" ca="1" si="816"/>
        <v>-</v>
      </c>
      <c r="OP78" s="539" t="str">
        <f t="shared" ca="1" si="816"/>
        <v>-</v>
      </c>
      <c r="OQ78" s="539" t="str">
        <f t="shared" ca="1" si="816"/>
        <v>-</v>
      </c>
      <c r="OR78" s="539" t="str">
        <f t="shared" ca="1" si="816"/>
        <v>-</v>
      </c>
      <c r="OS78" s="539" t="str">
        <f t="shared" ca="1" si="816"/>
        <v>-</v>
      </c>
      <c r="OT78" s="539" t="str">
        <f t="shared" ca="1" si="816"/>
        <v>-</v>
      </c>
      <c r="OU78" s="539" t="str">
        <f t="shared" ca="1" si="816"/>
        <v>-</v>
      </c>
      <c r="OV78" s="539" t="str">
        <f t="shared" ca="1" si="816"/>
        <v>-</v>
      </c>
      <c r="OW78" s="539" t="str">
        <f t="shared" ca="1" si="816"/>
        <v>-</v>
      </c>
      <c r="OX78" s="539" t="str">
        <f t="shared" ca="1" si="816"/>
        <v>-</v>
      </c>
      <c r="OY78" s="539" t="str">
        <f t="shared" ca="1" si="816"/>
        <v>-</v>
      </c>
      <c r="OZ78" s="539" t="str">
        <f t="shared" ca="1" si="816"/>
        <v>-</v>
      </c>
      <c r="PA78" s="539" t="str">
        <f t="shared" ca="1" si="816"/>
        <v>-</v>
      </c>
      <c r="PB78" s="539" t="str">
        <f t="shared" ca="1" si="816"/>
        <v>-</v>
      </c>
      <c r="PC78" s="539" t="str">
        <f t="shared" ca="1" si="816"/>
        <v>-</v>
      </c>
      <c r="PD78" s="539" t="str">
        <f t="shared" ca="1" si="816"/>
        <v>-</v>
      </c>
      <c r="PE78" s="539" t="str">
        <f t="shared" ca="1" si="816"/>
        <v>-</v>
      </c>
      <c r="PF78" s="539" t="str">
        <f t="shared" ca="1" si="816"/>
        <v>-</v>
      </c>
      <c r="PG78" s="539" t="str">
        <f t="shared" ca="1" si="816"/>
        <v>-</v>
      </c>
      <c r="PH78" s="539" t="str">
        <f t="shared" ca="1" si="816"/>
        <v>-</v>
      </c>
      <c r="PI78" s="549" t="str">
        <f t="shared" ref="PI78:QH88" si="817">IF($O78=PI$19,TRUE,"-")</f>
        <v>-</v>
      </c>
      <c r="PJ78" s="549" t="str">
        <f t="shared" si="817"/>
        <v>-</v>
      </c>
      <c r="PK78" s="549" t="str">
        <f t="shared" si="817"/>
        <v>-</v>
      </c>
      <c r="PL78" s="549" t="str">
        <f t="shared" si="817"/>
        <v>-</v>
      </c>
      <c r="PM78" s="549" t="str">
        <f t="shared" si="817"/>
        <v>-</v>
      </c>
      <c r="PN78" s="549" t="str">
        <f t="shared" si="817"/>
        <v>-</v>
      </c>
      <c r="PO78" s="549" t="str">
        <f t="shared" si="817"/>
        <v>-</v>
      </c>
      <c r="PP78" s="549" t="str">
        <f t="shared" si="817"/>
        <v>-</v>
      </c>
      <c r="PQ78" s="549" t="str">
        <f t="shared" si="817"/>
        <v>-</v>
      </c>
      <c r="PR78" s="549" t="str">
        <f t="shared" si="817"/>
        <v>-</v>
      </c>
      <c r="PS78" s="549" t="str">
        <f t="shared" si="817"/>
        <v>-</v>
      </c>
      <c r="PT78" s="549" t="str">
        <f t="shared" si="817"/>
        <v>-</v>
      </c>
      <c r="PU78" s="549" t="str">
        <f t="shared" si="817"/>
        <v>-</v>
      </c>
      <c r="PV78" s="549" t="str">
        <f t="shared" si="817"/>
        <v>-</v>
      </c>
      <c r="PW78" s="549" t="str">
        <f t="shared" si="817"/>
        <v>-</v>
      </c>
      <c r="PX78" s="549" t="str">
        <f t="shared" si="817"/>
        <v>-</v>
      </c>
      <c r="PY78" s="549" t="str">
        <f t="shared" si="817"/>
        <v>-</v>
      </c>
      <c r="PZ78" s="549" t="str">
        <f t="shared" si="817"/>
        <v>-</v>
      </c>
      <c r="QA78" s="549" t="str">
        <f t="shared" si="817"/>
        <v>-</v>
      </c>
      <c r="QB78" s="549" t="str">
        <f t="shared" si="817"/>
        <v>-</v>
      </c>
      <c r="QC78" s="549" t="str">
        <f t="shared" si="817"/>
        <v>-</v>
      </c>
      <c r="QD78" s="549" t="str">
        <f t="shared" si="817"/>
        <v>-</v>
      </c>
      <c r="QE78" s="549" t="str">
        <f t="shared" si="817"/>
        <v>-</v>
      </c>
      <c r="QF78" s="549" t="str">
        <f t="shared" si="817"/>
        <v>-</v>
      </c>
      <c r="QG78" s="549" t="str">
        <f t="shared" si="817"/>
        <v>-</v>
      </c>
      <c r="QH78" s="549" t="str">
        <f t="shared" si="817"/>
        <v>-</v>
      </c>
      <c r="QI78" s="539" t="str">
        <f t="shared" ref="QI78:RR86" si="818">IF(AND($O78=QI$19, $AP78=QI$21),TRUE,"-")</f>
        <v>-</v>
      </c>
      <c r="QJ78" s="539" t="str">
        <f t="shared" si="818"/>
        <v>-</v>
      </c>
      <c r="QK78" s="539" t="str">
        <f t="shared" si="818"/>
        <v>-</v>
      </c>
      <c r="QL78" s="539" t="str">
        <f t="shared" si="818"/>
        <v>-</v>
      </c>
      <c r="QM78" s="539" t="str">
        <f t="shared" si="818"/>
        <v>-</v>
      </c>
      <c r="QN78" s="539" t="str">
        <f t="shared" si="818"/>
        <v>-</v>
      </c>
      <c r="QO78" s="539" t="str">
        <f t="shared" ca="1" si="818"/>
        <v>-</v>
      </c>
      <c r="QP78" s="539" t="str">
        <f t="shared" ca="1" si="818"/>
        <v>-</v>
      </c>
      <c r="QQ78" s="539" t="str">
        <f t="shared" ca="1" si="818"/>
        <v>-</v>
      </c>
      <c r="QR78" s="539" t="str">
        <f t="shared" ca="1" si="818"/>
        <v>-</v>
      </c>
      <c r="QS78" s="539" t="str">
        <f t="shared" ca="1" si="818"/>
        <v>-</v>
      </c>
      <c r="QT78" s="539" t="str">
        <f t="shared" ca="1" si="818"/>
        <v>-</v>
      </c>
      <c r="QU78" s="539" t="str">
        <f t="shared" ca="1" si="818"/>
        <v>-</v>
      </c>
      <c r="QV78" s="539" t="str">
        <f t="shared" ca="1" si="818"/>
        <v>-</v>
      </c>
      <c r="QW78" s="539" t="str">
        <f t="shared" ca="1" si="818"/>
        <v>-</v>
      </c>
      <c r="QX78" s="539" t="str">
        <f t="shared" ca="1" si="818"/>
        <v>-</v>
      </c>
      <c r="QY78" s="539" t="str">
        <f t="shared" ca="1" si="818"/>
        <v>-</v>
      </c>
      <c r="QZ78" s="539" t="str">
        <f t="shared" ca="1" si="818"/>
        <v>-</v>
      </c>
      <c r="RA78" s="539" t="str">
        <f t="shared" ca="1" si="818"/>
        <v>-</v>
      </c>
      <c r="RB78" s="539" t="str">
        <f t="shared" ca="1" si="818"/>
        <v>-</v>
      </c>
      <c r="RC78" s="539" t="str">
        <f t="shared" ca="1" si="818"/>
        <v>-</v>
      </c>
      <c r="RD78" s="539" t="str">
        <f t="shared" ca="1" si="818"/>
        <v>-</v>
      </c>
      <c r="RE78" s="539" t="str">
        <f t="shared" ca="1" si="818"/>
        <v>-</v>
      </c>
      <c r="RF78" s="539" t="str">
        <f t="shared" ca="1" si="818"/>
        <v>-</v>
      </c>
      <c r="RG78" s="539" t="str">
        <f t="shared" ca="1" si="818"/>
        <v>-</v>
      </c>
      <c r="RH78" s="539" t="str">
        <f t="shared" ca="1" si="818"/>
        <v>-</v>
      </c>
      <c r="RI78" s="539" t="str">
        <f t="shared" ca="1" si="818"/>
        <v>-</v>
      </c>
      <c r="RJ78" s="539" t="str">
        <f t="shared" ca="1" si="818"/>
        <v>-</v>
      </c>
      <c r="RK78" s="539" t="str">
        <f t="shared" ca="1" si="818"/>
        <v>-</v>
      </c>
      <c r="RL78" s="539" t="str">
        <f t="shared" ca="1" si="818"/>
        <v>-</v>
      </c>
      <c r="RM78" s="539" t="str">
        <f t="shared" ca="1" si="818"/>
        <v>-</v>
      </c>
      <c r="RN78" s="539" t="str">
        <f t="shared" ca="1" si="818"/>
        <v>-</v>
      </c>
      <c r="RO78" s="539" t="str">
        <f t="shared" ca="1" si="818"/>
        <v>-</v>
      </c>
      <c r="RP78" s="539" t="str">
        <f t="shared" ca="1" si="818"/>
        <v>-</v>
      </c>
      <c r="RQ78" s="539" t="str">
        <f t="shared" ca="1" si="818"/>
        <v>-</v>
      </c>
      <c r="RR78" s="539" t="str">
        <f t="shared" ca="1" si="818"/>
        <v>-</v>
      </c>
      <c r="RS78" s="549" t="str">
        <f t="shared" ref="RS78:SR88" si="819">IF($O78=RS$19,TRUE,"-")</f>
        <v>-</v>
      </c>
      <c r="RT78" s="549" t="str">
        <f t="shared" si="819"/>
        <v>-</v>
      </c>
      <c r="RU78" s="549" t="str">
        <f t="shared" si="819"/>
        <v>-</v>
      </c>
      <c r="RV78" s="549" t="str">
        <f t="shared" si="819"/>
        <v>-</v>
      </c>
      <c r="RW78" s="549" t="str">
        <f t="shared" si="819"/>
        <v>-</v>
      </c>
      <c r="RX78" s="549" t="str">
        <f t="shared" si="819"/>
        <v>-</v>
      </c>
      <c r="RY78" s="549" t="str">
        <f t="shared" si="819"/>
        <v>-</v>
      </c>
      <c r="RZ78" s="549" t="str">
        <f t="shared" si="819"/>
        <v>-</v>
      </c>
      <c r="SA78" s="549" t="str">
        <f t="shared" si="819"/>
        <v>-</v>
      </c>
      <c r="SB78" s="549" t="str">
        <f t="shared" si="819"/>
        <v>-</v>
      </c>
      <c r="SC78" s="549" t="str">
        <f t="shared" si="819"/>
        <v>-</v>
      </c>
      <c r="SD78" s="549" t="str">
        <f t="shared" si="819"/>
        <v>-</v>
      </c>
      <c r="SE78" s="549" t="str">
        <f t="shared" si="819"/>
        <v>-</v>
      </c>
      <c r="SF78" s="549" t="str">
        <f t="shared" si="819"/>
        <v>-</v>
      </c>
      <c r="SG78" s="549" t="str">
        <f t="shared" si="819"/>
        <v>-</v>
      </c>
      <c r="SH78" s="549" t="str">
        <f t="shared" si="819"/>
        <v>-</v>
      </c>
      <c r="SI78" s="549" t="str">
        <f t="shared" si="819"/>
        <v>-</v>
      </c>
      <c r="SJ78" s="549" t="str">
        <f t="shared" si="819"/>
        <v>-</v>
      </c>
      <c r="SK78" s="549" t="str">
        <f t="shared" si="819"/>
        <v>-</v>
      </c>
      <c r="SL78" s="549" t="str">
        <f t="shared" si="819"/>
        <v>-</v>
      </c>
      <c r="SM78" s="549" t="str">
        <f t="shared" si="819"/>
        <v>-</v>
      </c>
      <c r="SN78" s="549" t="str">
        <f t="shared" si="819"/>
        <v>-</v>
      </c>
      <c r="SO78" s="549" t="str">
        <f t="shared" si="819"/>
        <v>-</v>
      </c>
      <c r="SP78" s="549" t="str">
        <f t="shared" si="819"/>
        <v>-</v>
      </c>
      <c r="SQ78" s="549" t="str">
        <f t="shared" si="819"/>
        <v>-</v>
      </c>
      <c r="SR78" s="549" t="str">
        <f t="shared" si="819"/>
        <v>-</v>
      </c>
      <c r="SS78" s="539" t="b">
        <f t="shared" ref="SS78:UB86" si="820">IF(AND($O78=SS$19, $AP78=SS$21),TRUE,"-")</f>
        <v>1</v>
      </c>
      <c r="ST78" s="539" t="b">
        <f t="shared" si="820"/>
        <v>1</v>
      </c>
      <c r="SU78" s="539" t="b">
        <f t="shared" si="820"/>
        <v>1</v>
      </c>
      <c r="SV78" s="539" t="b">
        <f t="shared" si="820"/>
        <v>1</v>
      </c>
      <c r="SW78" s="539" t="b">
        <f t="shared" si="820"/>
        <v>1</v>
      </c>
      <c r="SX78" s="539" t="b">
        <f t="shared" si="820"/>
        <v>1</v>
      </c>
      <c r="SY78" s="539" t="str">
        <f t="shared" ca="1" si="820"/>
        <v>-</v>
      </c>
      <c r="SZ78" s="539" t="str">
        <f t="shared" ca="1" si="820"/>
        <v>-</v>
      </c>
      <c r="TA78" s="539" t="str">
        <f t="shared" ca="1" si="820"/>
        <v>-</v>
      </c>
      <c r="TB78" s="539" t="str">
        <f t="shared" ca="1" si="820"/>
        <v>-</v>
      </c>
      <c r="TC78" s="539" t="str">
        <f t="shared" ca="1" si="820"/>
        <v>-</v>
      </c>
      <c r="TD78" s="539" t="str">
        <f t="shared" ca="1" si="820"/>
        <v>-</v>
      </c>
      <c r="TE78" s="539" t="str">
        <f t="shared" ca="1" si="820"/>
        <v>-</v>
      </c>
      <c r="TF78" s="539" t="str">
        <f t="shared" ca="1" si="820"/>
        <v>-</v>
      </c>
      <c r="TG78" s="539" t="str">
        <f t="shared" ca="1" si="820"/>
        <v>-</v>
      </c>
      <c r="TH78" s="539" t="str">
        <f t="shared" ca="1" si="820"/>
        <v>-</v>
      </c>
      <c r="TI78" s="539" t="str">
        <f t="shared" ca="1" si="820"/>
        <v>-</v>
      </c>
      <c r="TJ78" s="539" t="str">
        <f t="shared" ca="1" si="820"/>
        <v>-</v>
      </c>
      <c r="TK78" s="539" t="str">
        <f t="shared" ca="1" si="820"/>
        <v>-</v>
      </c>
      <c r="TL78" s="539" t="str">
        <f t="shared" ca="1" si="820"/>
        <v>-</v>
      </c>
      <c r="TM78" s="539" t="str">
        <f t="shared" ca="1" si="820"/>
        <v>-</v>
      </c>
      <c r="TN78" s="539" t="str">
        <f t="shared" ca="1" si="820"/>
        <v>-</v>
      </c>
      <c r="TO78" s="539" t="str">
        <f t="shared" ca="1" si="820"/>
        <v>-</v>
      </c>
      <c r="TP78" s="539" t="str">
        <f t="shared" ca="1" si="820"/>
        <v>-</v>
      </c>
      <c r="TQ78" s="539" t="str">
        <f t="shared" ca="1" si="820"/>
        <v>-</v>
      </c>
      <c r="TR78" s="539" t="str">
        <f t="shared" ca="1" si="820"/>
        <v>-</v>
      </c>
      <c r="TS78" s="539" t="str">
        <f t="shared" ca="1" si="820"/>
        <v>-</v>
      </c>
      <c r="TT78" s="539" t="str">
        <f t="shared" ca="1" si="820"/>
        <v>-</v>
      </c>
      <c r="TU78" s="539" t="str">
        <f t="shared" ca="1" si="820"/>
        <v>-</v>
      </c>
      <c r="TV78" s="539" t="str">
        <f t="shared" ca="1" si="820"/>
        <v>-</v>
      </c>
      <c r="TW78" s="539" t="str">
        <f t="shared" ca="1" si="820"/>
        <v>-</v>
      </c>
      <c r="TX78" s="539" t="str">
        <f t="shared" ca="1" si="820"/>
        <v>-</v>
      </c>
      <c r="TY78" s="539" t="str">
        <f t="shared" ca="1" si="820"/>
        <v>-</v>
      </c>
      <c r="TZ78" s="539" t="str">
        <f t="shared" ca="1" si="820"/>
        <v>-</v>
      </c>
      <c r="UA78" s="539" t="str">
        <f t="shared" ca="1" si="820"/>
        <v>-</v>
      </c>
      <c r="UB78" s="539" t="str">
        <f t="shared" ca="1" si="820"/>
        <v>-</v>
      </c>
      <c r="UC78" s="549" t="b">
        <f t="shared" ref="UC78:VB88" si="821">IF($O78=UC$19,TRUE,"-")</f>
        <v>1</v>
      </c>
      <c r="UD78" s="549" t="b">
        <f t="shared" si="821"/>
        <v>1</v>
      </c>
      <c r="UE78" s="549" t="b">
        <f t="shared" si="821"/>
        <v>1</v>
      </c>
      <c r="UF78" s="549" t="b">
        <f t="shared" si="821"/>
        <v>1</v>
      </c>
      <c r="UG78" s="549" t="b">
        <f t="shared" si="821"/>
        <v>1</v>
      </c>
      <c r="UH78" s="549" t="b">
        <f t="shared" si="821"/>
        <v>1</v>
      </c>
      <c r="UI78" s="549" t="b">
        <f t="shared" si="821"/>
        <v>1</v>
      </c>
      <c r="UJ78" s="549" t="b">
        <f t="shared" si="821"/>
        <v>1</v>
      </c>
      <c r="UK78" s="549" t="b">
        <f t="shared" si="821"/>
        <v>1</v>
      </c>
      <c r="UL78" s="549" t="b">
        <f t="shared" si="821"/>
        <v>1</v>
      </c>
      <c r="UM78" s="549" t="b">
        <f t="shared" si="821"/>
        <v>1</v>
      </c>
      <c r="UN78" s="549" t="b">
        <f t="shared" si="821"/>
        <v>1</v>
      </c>
      <c r="UO78" s="549" t="b">
        <f t="shared" si="821"/>
        <v>1</v>
      </c>
      <c r="UP78" s="549" t="b">
        <f t="shared" si="821"/>
        <v>1</v>
      </c>
      <c r="UQ78" s="549" t="b">
        <f t="shared" si="821"/>
        <v>1</v>
      </c>
      <c r="UR78" s="549" t="b">
        <f t="shared" si="821"/>
        <v>1</v>
      </c>
      <c r="US78" s="549" t="b">
        <f t="shared" si="821"/>
        <v>1</v>
      </c>
      <c r="UT78" s="549" t="b">
        <f t="shared" si="821"/>
        <v>1</v>
      </c>
      <c r="UU78" s="549" t="b">
        <f t="shared" si="821"/>
        <v>1</v>
      </c>
      <c r="UV78" s="549" t="b">
        <f t="shared" si="821"/>
        <v>1</v>
      </c>
      <c r="UW78" s="549" t="b">
        <f t="shared" si="821"/>
        <v>1</v>
      </c>
      <c r="UX78" s="549" t="b">
        <f t="shared" si="821"/>
        <v>1</v>
      </c>
      <c r="UY78" s="549" t="b">
        <f t="shared" si="821"/>
        <v>1</v>
      </c>
      <c r="UZ78" s="549" t="b">
        <f t="shared" si="821"/>
        <v>1</v>
      </c>
      <c r="VA78" s="549" t="b">
        <f t="shared" si="821"/>
        <v>1</v>
      </c>
      <c r="VB78" s="549" t="b">
        <f t="shared" si="821"/>
        <v>1</v>
      </c>
      <c r="VC78" s="19">
        <f t="shared" ca="1" si="756"/>
        <v>0</v>
      </c>
      <c r="VD78" s="23">
        <v>0</v>
      </c>
    </row>
    <row r="79" spans="1:576" outlineLevel="1">
      <c r="A79" s="21">
        <f t="shared" si="93"/>
        <v>74</v>
      </c>
      <c r="B79" s="21">
        <f>$A$23</f>
        <v>18</v>
      </c>
      <c r="C79">
        <v>108</v>
      </c>
      <c r="D79" s="19" t="str">
        <f t="shared" ca="1" si="668"/>
        <v>SNSW</v>
      </c>
      <c r="E79" t="b">
        <v>1</v>
      </c>
      <c r="F79" t="b">
        <v>0</v>
      </c>
      <c r="G79" t="b">
        <v>1</v>
      </c>
      <c r="H79" s="215">
        <f ca="1">OFFSET(H79,-1,0)+1</f>
        <v>16</v>
      </c>
      <c r="I79" s="26">
        <v>2</v>
      </c>
      <c r="J79" s="26">
        <v>1</v>
      </c>
      <c r="K79" s="26" t="str">
        <f>""</f>
        <v/>
      </c>
      <c r="L79" s="26">
        <v>0</v>
      </c>
      <c r="M79" s="26">
        <f t="shared" si="670"/>
        <v>2</v>
      </c>
      <c r="N79" s="26">
        <v>2</v>
      </c>
      <c r="O79" s="26">
        <v>3</v>
      </c>
      <c r="P79" s="26">
        <v>2</v>
      </c>
      <c r="Q79" s="26">
        <v>0</v>
      </c>
      <c r="R79" s="26">
        <v>0</v>
      </c>
      <c r="S79" s="26">
        <v>0</v>
      </c>
      <c r="T79" s="26">
        <v>0</v>
      </c>
      <c r="U79" s="26">
        <v>1</v>
      </c>
      <c r="V79" s="116">
        <v>1</v>
      </c>
      <c r="W79" s="116">
        <v>2</v>
      </c>
      <c r="X79" s="116">
        <v>2</v>
      </c>
      <c r="Y79" s="211"/>
      <c r="Z79" s="211"/>
      <c r="AA79" s="211"/>
      <c r="AB79" s="211"/>
      <c r="AC79" s="26">
        <v>1</v>
      </c>
      <c r="AD79" s="211"/>
      <c r="AE79" s="211"/>
      <c r="AF79" s="211"/>
      <c r="AG79" s="211"/>
      <c r="AH79" s="211"/>
      <c r="AI79" s="211"/>
      <c r="AJ79" s="211"/>
      <c r="AK79" s="211"/>
      <c r="AL79" s="136">
        <f t="shared" si="671"/>
        <v>2</v>
      </c>
      <c r="AM79" s="136">
        <f>INDEX(CHOOSE($O79,DataAutumn!i.AdultDrys,DataWinter!i.AdultDrys,DataSpring!i.AdultDrys),1,$N79)</f>
        <v>3</v>
      </c>
      <c r="AN79" s="5">
        <f t="shared" si="672"/>
        <v>2</v>
      </c>
      <c r="AO79" s="5">
        <f t="shared" si="672"/>
        <v>0</v>
      </c>
      <c r="AP79" s="5">
        <f t="shared" si="673"/>
        <v>1</v>
      </c>
      <c r="AQ79" s="211"/>
      <c r="AR79" s="211"/>
      <c r="AS79" s="356" t="str">
        <f t="shared" ref="AS79" ca="1" si="822">LEFT(OFFSET(AS79,-1,0),FIND(" ",OFFSET(AS79,-1,0)))        &amp; TEXT($H79,"00000 ")
&amp; $D79        &amp; IF($JB79=0," FWM","")&amp;IF($JB79=1," MWM","")&amp;IF($JB79=5," Mat","")&amp;IF($JC79=TRUE,"&amp;BBT","    ")
&amp;IF(NJ79, "EWEDSE"&amp;NK79,"")&amp;IF(NL79," pasture"&amp;ROUND(NM79,0),"")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00016 SNSW MWM     pasture200 Day204 Scan2-0000 RR000p GP100p WP075p MP075p T_TRUE (F33N11)</v>
      </c>
      <c r="AT79" s="9" t="str">
        <f ca="1">IF(COUNTIF(AS$5:AS79,AS79)=1,"-","Dup")</f>
        <v>-</v>
      </c>
      <c r="AU79" s="9"/>
      <c r="AV79" s="19" t="str">
        <f t="shared" ref="AV79:BC79" ca="1" si="823">OFFSET(AV$5,$B79,0)</f>
        <v>-</v>
      </c>
      <c r="AW79" s="19" t="str">
        <f t="shared" ca="1" si="823"/>
        <v>-</v>
      </c>
      <c r="AX79" s="19" t="str">
        <f t="shared" ca="1" si="823"/>
        <v>-</v>
      </c>
      <c r="AY79" s="19" t="str">
        <f t="shared" ca="1" si="823"/>
        <v>-</v>
      </c>
      <c r="AZ79" s="19" t="str">
        <f t="shared" ca="1" si="823"/>
        <v>-</v>
      </c>
      <c r="BA79" s="19" t="str">
        <f t="shared" ca="1" si="823"/>
        <v>-</v>
      </c>
      <c r="BB79" s="19" t="str">
        <f t="shared" ca="1" si="823"/>
        <v>-</v>
      </c>
      <c r="BC79" s="19" t="str">
        <f t="shared" ca="1" si="823"/>
        <v>-</v>
      </c>
      <c r="BD79" s="9"/>
      <c r="BE79" s="5" t="b">
        <f t="shared" si="676"/>
        <v>0</v>
      </c>
      <c r="BF79" s="5" t="str">
        <f t="shared" si="676"/>
        <v>-</v>
      </c>
      <c r="BG79" s="5" t="b">
        <f t="shared" si="676"/>
        <v>0</v>
      </c>
      <c r="BH79" s="5" t="b">
        <f t="shared" si="676"/>
        <v>1</v>
      </c>
      <c r="BI79" s="5" t="b">
        <f t="shared" si="676"/>
        <v>1</v>
      </c>
      <c r="BJ79" s="136">
        <f t="shared" si="676"/>
        <v>0</v>
      </c>
      <c r="BK79" s="19" t="b">
        <f t="shared" ca="1" si="677"/>
        <v>0</v>
      </c>
      <c r="BL79" s="9"/>
      <c r="BM79" s="5" t="str">
        <f t="shared" ca="1" si="678"/>
        <v>-</v>
      </c>
      <c r="BN79" s="19" t="str">
        <f t="shared" ca="1" si="679"/>
        <v>-</v>
      </c>
      <c r="BO79" s="19" t="str">
        <f t="shared" ca="1" si="679"/>
        <v>-</v>
      </c>
      <c r="BP79" s="19" t="str">
        <f t="shared" ca="1" si="679"/>
        <v>-</v>
      </c>
      <c r="BQ79" s="5" t="str">
        <f t="shared" ca="1" si="680"/>
        <v>-</v>
      </c>
      <c r="BR79" s="19" t="str">
        <f t="shared" ca="1" si="681"/>
        <v>-</v>
      </c>
      <c r="BS79" s="5" t="str">
        <f t="shared" ca="1" si="682"/>
        <v>-</v>
      </c>
      <c r="BT79" s="19" t="str">
        <f t="shared" ca="1" si="683"/>
        <v>-</v>
      </c>
      <c r="BU79" s="19" t="str">
        <f t="shared" ca="1" si="683"/>
        <v>-</v>
      </c>
      <c r="BV79" s="19" t="str">
        <f t="shared" ca="1" si="683"/>
        <v>-</v>
      </c>
      <c r="BW79" s="5" t="str">
        <f t="shared" ca="1" si="684"/>
        <v>-</v>
      </c>
      <c r="BX79" s="9"/>
      <c r="BY79" s="5" t="b">
        <f t="shared" si="685"/>
        <v>0</v>
      </c>
      <c r="BZ79" s="5" t="str">
        <f t="shared" ca="1" si="686"/>
        <v>-</v>
      </c>
      <c r="CA79" s="5" t="str">
        <f t="shared" ref="CA79:CH79" ca="1" si="824">IF($K79="",CA$23,ABS($K79)=CA$15)</f>
        <v>-</v>
      </c>
      <c r="CB79" s="5" t="str">
        <f t="shared" ca="1" si="824"/>
        <v>-</v>
      </c>
      <c r="CC79" s="5" t="str">
        <f t="shared" ca="1" si="824"/>
        <v>-</v>
      </c>
      <c r="CD79" s="5" t="str">
        <f t="shared" ca="1" si="824"/>
        <v>-</v>
      </c>
      <c r="CE79" s="5" t="str">
        <f t="shared" ca="1" si="824"/>
        <v>-</v>
      </c>
      <c r="CF79" s="5" t="str">
        <f t="shared" ca="1" si="824"/>
        <v>-</v>
      </c>
      <c r="CG79" s="5" t="str">
        <f t="shared" ca="1" si="824"/>
        <v>-</v>
      </c>
      <c r="CH79" s="5" t="str">
        <f t="shared" ca="1" si="824"/>
        <v>-</v>
      </c>
      <c r="CI79" s="9"/>
      <c r="CJ79" s="12" t="b">
        <v>1</v>
      </c>
      <c r="CK79" s="12" t="b">
        <v>1</v>
      </c>
      <c r="CL79" s="12" t="b">
        <v>1</v>
      </c>
      <c r="CM79" s="12">
        <v>22312000005</v>
      </c>
      <c r="CN79" s="12" t="b">
        <v>0</v>
      </c>
      <c r="CO79" s="19" t="str">
        <f t="shared" ca="1" si="688"/>
        <v>-</v>
      </c>
      <c r="CP79" s="19" t="str">
        <f t="shared" ca="1" si="688"/>
        <v>-</v>
      </c>
      <c r="CQ79" s="19" t="str">
        <f t="shared" ca="1" si="688"/>
        <v>-</v>
      </c>
      <c r="CR79" s="433">
        <f t="shared" si="689"/>
        <v>652</v>
      </c>
      <c r="CS79" s="433">
        <f t="shared" si="689"/>
        <v>686</v>
      </c>
      <c r="CT79" s="433">
        <f t="shared" si="689"/>
        <v>721</v>
      </c>
      <c r="CU79" s="144">
        <f t="shared" si="690"/>
        <v>378</v>
      </c>
      <c r="CV79" s="144">
        <f t="shared" si="690"/>
        <v>413</v>
      </c>
      <c r="CW79" s="144">
        <f t="shared" si="690"/>
        <v>448</v>
      </c>
      <c r="CX79" s="19" t="str">
        <f t="shared" ref="CX79:DN79" ca="1" si="825">OFFSET(CX$5,$B79,0)</f>
        <v>-</v>
      </c>
      <c r="CY79" s="19" t="str">
        <f t="shared" ca="1" si="825"/>
        <v>-</v>
      </c>
      <c r="CZ79" s="19" t="str">
        <f t="shared" ca="1" si="825"/>
        <v>-</v>
      </c>
      <c r="DA79" s="19" t="str">
        <f t="shared" ca="1" si="825"/>
        <v>-</v>
      </c>
      <c r="DB79" s="19" t="str">
        <f t="shared" ca="1" si="825"/>
        <v>-</v>
      </c>
      <c r="DC79" s="19" t="str">
        <f t="shared" ca="1" si="825"/>
        <v>-</v>
      </c>
      <c r="DD79" s="19">
        <f t="shared" ca="1" si="825"/>
        <v>1</v>
      </c>
      <c r="DE79" s="19">
        <f t="shared" ca="1" si="825"/>
        <v>1</v>
      </c>
      <c r="DF79" s="19">
        <f t="shared" ca="1" si="825"/>
        <v>0</v>
      </c>
      <c r="DG79" s="19" t="str">
        <f t="shared" ca="1" si="825"/>
        <v>-</v>
      </c>
      <c r="DH79" s="19" t="str">
        <f t="shared" ca="1" si="825"/>
        <v>-</v>
      </c>
      <c r="DI79" s="19" t="str">
        <f t="shared" ca="1" si="825"/>
        <v>-</v>
      </c>
      <c r="DJ79" s="19" t="str">
        <f t="shared" ca="1" si="825"/>
        <v>-</v>
      </c>
      <c r="DK79" s="19" t="str">
        <f t="shared" ca="1" si="825"/>
        <v>-</v>
      </c>
      <c r="DL79" s="19">
        <f t="shared" ca="1" si="825"/>
        <v>0</v>
      </c>
      <c r="DM79" s="19" t="str">
        <f t="shared" ca="1" si="825"/>
        <v>-</v>
      </c>
      <c r="DN79" s="19" t="str">
        <f t="shared" ca="1" si="825"/>
        <v>-</v>
      </c>
      <c r="DO79" s="19" t="str">
        <f t="shared" ca="1" si="688"/>
        <v>-</v>
      </c>
      <c r="DP79" s="19">
        <f t="shared" ca="1" si="688"/>
        <v>0</v>
      </c>
      <c r="DQ79" s="19">
        <f t="shared" ca="1" si="688"/>
        <v>0</v>
      </c>
      <c r="DR79" s="9"/>
      <c r="DS79" s="19">
        <f t="shared" ca="1" si="787"/>
        <v>0</v>
      </c>
      <c r="DT79" s="19">
        <f t="shared" ca="1" si="787"/>
        <v>0</v>
      </c>
      <c r="DU79" s="19">
        <f t="shared" ca="1" si="787"/>
        <v>0</v>
      </c>
      <c r="DV79" s="19">
        <f t="shared" ca="1" si="787"/>
        <v>0</v>
      </c>
      <c r="DW79" s="19">
        <f t="shared" ca="1" si="787"/>
        <v>0</v>
      </c>
      <c r="DX79" s="19">
        <f t="shared" ca="1" si="787"/>
        <v>0</v>
      </c>
      <c r="DY79" s="19">
        <f t="shared" ca="1" si="787"/>
        <v>0</v>
      </c>
      <c r="DZ79" s="19">
        <f t="shared" ca="1" si="787"/>
        <v>0</v>
      </c>
      <c r="EA79" s="19">
        <f t="shared" ca="1" si="787"/>
        <v>0</v>
      </c>
      <c r="EB79" s="19">
        <f t="shared" ca="1" si="787"/>
        <v>0</v>
      </c>
      <c r="EC79" s="19">
        <f t="shared" ca="1" si="787"/>
        <v>0</v>
      </c>
      <c r="ED79" s="19">
        <f t="shared" ca="1" si="787"/>
        <v>0</v>
      </c>
      <c r="EE79" s="19">
        <f t="shared" ca="1" si="787"/>
        <v>0</v>
      </c>
      <c r="EF79" s="433">
        <f t="shared" si="693"/>
        <v>0</v>
      </c>
      <c r="EG79" s="433">
        <f t="shared" si="693"/>
        <v>0</v>
      </c>
      <c r="EH79" s="116">
        <f t="shared" si="694"/>
        <v>0</v>
      </c>
      <c r="EI79" s="116">
        <f t="shared" ca="1" si="694"/>
        <v>0</v>
      </c>
      <c r="EJ79" s="116">
        <f t="shared" ca="1" si="694"/>
        <v>0</v>
      </c>
      <c r="EK79" s="116">
        <f t="shared" ca="1" si="694"/>
        <v>0</v>
      </c>
      <c r="EL79" s="116">
        <f t="shared" ca="1" si="694"/>
        <v>0</v>
      </c>
      <c r="EM79" s="537">
        <f t="shared" ca="1" si="695"/>
        <v>0</v>
      </c>
      <c r="EN79" s="116">
        <f t="shared" ca="1" si="696"/>
        <v>0</v>
      </c>
      <c r="EO79" s="116">
        <f t="shared" ca="1" si="696"/>
        <v>0</v>
      </c>
      <c r="EP79" s="116">
        <f t="shared" ca="1" si="696"/>
        <v>0</v>
      </c>
      <c r="EQ79" s="116">
        <f t="shared" ca="1" si="696"/>
        <v>0</v>
      </c>
      <c r="ER79" s="116">
        <f t="shared" ca="1" si="696"/>
        <v>0</v>
      </c>
      <c r="ES79" s="537">
        <f t="shared" ca="1" si="697"/>
        <v>0</v>
      </c>
      <c r="ET79" s="116">
        <f t="shared" ca="1" si="698"/>
        <v>0</v>
      </c>
      <c r="EU79" s="116">
        <f t="shared" ca="1" si="698"/>
        <v>0</v>
      </c>
      <c r="EV79" s="116">
        <f t="shared" ca="1" si="698"/>
        <v>0</v>
      </c>
      <c r="EW79" s="116">
        <f t="shared" ca="1" si="698"/>
        <v>0</v>
      </c>
      <c r="EX79" s="116">
        <f t="shared" ca="1" si="698"/>
        <v>0</v>
      </c>
      <c r="EY79" s="537">
        <f t="shared" ca="1" si="699"/>
        <v>0</v>
      </c>
      <c r="EZ79" s="116">
        <f t="shared" ca="1" si="700"/>
        <v>0</v>
      </c>
      <c r="FA79" s="116">
        <f t="shared" ca="1" si="700"/>
        <v>0</v>
      </c>
      <c r="FB79" s="116">
        <f t="shared" ca="1" si="700"/>
        <v>0</v>
      </c>
      <c r="FC79" s="116">
        <f t="shared" ca="1" si="700"/>
        <v>0</v>
      </c>
      <c r="FD79" s="116">
        <f t="shared" ca="1" si="700"/>
        <v>0</v>
      </c>
      <c r="FE79" s="537">
        <f t="shared" ca="1" si="701"/>
        <v>0</v>
      </c>
      <c r="FF79" s="116">
        <f t="shared" ca="1" si="702"/>
        <v>0</v>
      </c>
      <c r="FG79" s="116">
        <f t="shared" ca="1" si="702"/>
        <v>0</v>
      </c>
      <c r="FH79" s="116">
        <f t="shared" ca="1" si="702"/>
        <v>0</v>
      </c>
      <c r="FI79" s="116">
        <f t="shared" ca="1" si="702"/>
        <v>0</v>
      </c>
      <c r="FJ79" s="116">
        <f t="shared" ca="1" si="702"/>
        <v>0</v>
      </c>
      <c r="FK79" s="537">
        <f t="shared" ca="1" si="703"/>
        <v>0</v>
      </c>
      <c r="FL79" s="116">
        <f t="shared" ca="1" si="704"/>
        <v>0</v>
      </c>
      <c r="FM79" s="116">
        <f t="shared" ca="1" si="704"/>
        <v>0</v>
      </c>
      <c r="FN79" s="116">
        <f t="shared" ca="1" si="704"/>
        <v>0</v>
      </c>
      <c r="FO79" s="116">
        <f t="shared" ca="1" si="704"/>
        <v>0</v>
      </c>
      <c r="FP79" s="116">
        <f t="shared" ca="1" si="704"/>
        <v>0</v>
      </c>
      <c r="FQ79" s="537">
        <f t="shared" ca="1" si="705"/>
        <v>0</v>
      </c>
      <c r="FR79" s="117">
        <f t="shared" ca="1" si="706"/>
        <v>0</v>
      </c>
      <c r="FS79" s="117">
        <f t="shared" ca="1" si="706"/>
        <v>0</v>
      </c>
      <c r="FT79" s="117">
        <f t="shared" ca="1" si="706"/>
        <v>0</v>
      </c>
      <c r="FU79" s="117">
        <f t="shared" ca="1" si="706"/>
        <v>0</v>
      </c>
      <c r="FV79" s="556">
        <f t="shared" ref="FV79:GO79" ca="1" si="826">IF(AND($M79=FV$17,$O79=FV$19,$AH79=FV$16,OR($P79=FV$20,FV$20=1)),INDEX(i.FS_Strategy,$AK79+1,$AH79),0)</f>
        <v>0</v>
      </c>
      <c r="FW79" s="556">
        <f t="shared" ca="1" si="826"/>
        <v>0</v>
      </c>
      <c r="FX79" s="556">
        <f t="shared" ca="1" si="826"/>
        <v>0</v>
      </c>
      <c r="FY79" s="556">
        <f t="shared" ca="1" si="826"/>
        <v>0</v>
      </c>
      <c r="FZ79" s="556">
        <f t="shared" ca="1" si="826"/>
        <v>0</v>
      </c>
      <c r="GA79" s="556">
        <f t="shared" ca="1" si="826"/>
        <v>0</v>
      </c>
      <c r="GB79" s="556">
        <f t="shared" ca="1" si="826"/>
        <v>0</v>
      </c>
      <c r="GC79" s="556">
        <f t="shared" ca="1" si="826"/>
        <v>0</v>
      </c>
      <c r="GD79" s="556">
        <f t="shared" ca="1" si="826"/>
        <v>0</v>
      </c>
      <c r="GE79" s="556">
        <f t="shared" ca="1" si="826"/>
        <v>0</v>
      </c>
      <c r="GF79" s="556">
        <f t="shared" ca="1" si="826"/>
        <v>0</v>
      </c>
      <c r="GG79" s="556">
        <f t="shared" ca="1" si="826"/>
        <v>0</v>
      </c>
      <c r="GH79" s="556">
        <f t="shared" ca="1" si="826"/>
        <v>0</v>
      </c>
      <c r="GI79" s="556">
        <f t="shared" ca="1" si="826"/>
        <v>0</v>
      </c>
      <c r="GJ79" s="556">
        <f t="shared" ca="1" si="826"/>
        <v>0</v>
      </c>
      <c r="GK79" s="556">
        <f t="shared" ca="1" si="826"/>
        <v>0</v>
      </c>
      <c r="GL79" s="556">
        <f t="shared" ca="1" si="826"/>
        <v>0</v>
      </c>
      <c r="GM79" s="556">
        <f t="shared" ca="1" si="826"/>
        <v>0</v>
      </c>
      <c r="GN79" s="556">
        <f t="shared" ca="1" si="826"/>
        <v>0</v>
      </c>
      <c r="GO79" s="556">
        <f t="shared" ca="1" si="826"/>
        <v>0</v>
      </c>
      <c r="GP79" s="19">
        <f t="shared" ca="1" si="708"/>
        <v>0</v>
      </c>
      <c r="GQ79" s="116">
        <f t="shared" ca="1" si="709"/>
        <v>0</v>
      </c>
      <c r="GR79" s="116">
        <f t="shared" ca="1" si="709"/>
        <v>0</v>
      </c>
      <c r="GS79" s="116">
        <f t="shared" ca="1" si="709"/>
        <v>0</v>
      </c>
      <c r="GT79" s="116">
        <f t="shared" ca="1" si="709"/>
        <v>0</v>
      </c>
      <c r="GU79" s="116">
        <f t="shared" ca="1" si="709"/>
        <v>0</v>
      </c>
      <c r="GV79" s="537">
        <f t="shared" ca="1" si="710"/>
        <v>0</v>
      </c>
      <c r="GW79" s="116">
        <f t="shared" ca="1" si="711"/>
        <v>0</v>
      </c>
      <c r="GX79" s="116">
        <f t="shared" ca="1" si="711"/>
        <v>0</v>
      </c>
      <c r="GY79" s="116">
        <f t="shared" ca="1" si="711"/>
        <v>0</v>
      </c>
      <c r="GZ79" s="116">
        <f t="shared" ca="1" si="711"/>
        <v>0</v>
      </c>
      <c r="HA79" s="116">
        <f t="shared" ca="1" si="711"/>
        <v>0</v>
      </c>
      <c r="HB79" s="537">
        <f t="shared" ca="1" si="712"/>
        <v>0</v>
      </c>
      <c r="HC79" s="116">
        <f t="shared" ca="1" si="713"/>
        <v>0</v>
      </c>
      <c r="HD79" s="116">
        <f t="shared" ca="1" si="713"/>
        <v>0</v>
      </c>
      <c r="HE79" s="116">
        <f t="shared" ca="1" si="713"/>
        <v>0</v>
      </c>
      <c r="HF79" s="116">
        <f t="shared" ca="1" si="713"/>
        <v>0</v>
      </c>
      <c r="HG79" s="116">
        <f t="shared" ca="1" si="713"/>
        <v>0</v>
      </c>
      <c r="HH79" s="537">
        <f t="shared" ca="1" si="714"/>
        <v>0</v>
      </c>
      <c r="HI79" s="116">
        <f t="shared" ca="1" si="715"/>
        <v>0</v>
      </c>
      <c r="HJ79" s="116">
        <f t="shared" ca="1" si="715"/>
        <v>0</v>
      </c>
      <c r="HK79" s="116">
        <f t="shared" ca="1" si="715"/>
        <v>0</v>
      </c>
      <c r="HL79" s="116">
        <f t="shared" ca="1" si="715"/>
        <v>0</v>
      </c>
      <c r="HM79" s="116">
        <f t="shared" ca="1" si="715"/>
        <v>0</v>
      </c>
      <c r="HN79" s="537">
        <f t="shared" ca="1" si="716"/>
        <v>0</v>
      </c>
      <c r="HO79" s="116">
        <f t="shared" ca="1" si="717"/>
        <v>0</v>
      </c>
      <c r="HP79" s="116">
        <f t="shared" ca="1" si="717"/>
        <v>0</v>
      </c>
      <c r="HQ79" s="116">
        <f t="shared" ca="1" si="717"/>
        <v>0</v>
      </c>
      <c r="HR79" s="116">
        <f t="shared" ca="1" si="717"/>
        <v>0</v>
      </c>
      <c r="HS79" s="116">
        <f t="shared" ca="1" si="717"/>
        <v>0</v>
      </c>
      <c r="HT79" s="537">
        <f t="shared" ca="1" si="718"/>
        <v>0</v>
      </c>
      <c r="HU79" s="116">
        <f t="shared" ca="1" si="719"/>
        <v>0</v>
      </c>
      <c r="HV79" s="116">
        <f t="shared" ca="1" si="719"/>
        <v>0</v>
      </c>
      <c r="HW79" s="116">
        <f t="shared" ca="1" si="719"/>
        <v>0</v>
      </c>
      <c r="HX79" s="116">
        <f t="shared" ca="1" si="719"/>
        <v>0</v>
      </c>
      <c r="HY79" s="116">
        <f t="shared" ca="1" si="719"/>
        <v>0</v>
      </c>
      <c r="HZ79" s="537">
        <f t="shared" ca="1" si="720"/>
        <v>0</v>
      </c>
      <c r="IA79" s="117">
        <f t="shared" ca="1" si="721"/>
        <v>0</v>
      </c>
      <c r="IB79" s="117">
        <f t="shared" ca="1" si="721"/>
        <v>0</v>
      </c>
      <c r="IC79" s="117">
        <f t="shared" ca="1" si="721"/>
        <v>0</v>
      </c>
      <c r="ID79" s="117">
        <f t="shared" ca="1" si="721"/>
        <v>0</v>
      </c>
      <c r="IE79" s="556">
        <f t="shared" ref="IE79:IX79" ca="1" si="827">IF(AND($M79=IE$17,$O79=IE$19,$AH79=IE$16,OR($P79=IE$20,IE$20=1)),INDEX(i.FS_Strategy,$AK79+1,$AH79),0)</f>
        <v>0</v>
      </c>
      <c r="IF79" s="556">
        <f t="shared" ca="1" si="827"/>
        <v>0</v>
      </c>
      <c r="IG79" s="556">
        <f t="shared" ca="1" si="827"/>
        <v>0</v>
      </c>
      <c r="IH79" s="556">
        <f t="shared" ca="1" si="827"/>
        <v>0</v>
      </c>
      <c r="II79" s="556">
        <f t="shared" ca="1" si="827"/>
        <v>0</v>
      </c>
      <c r="IJ79" s="556">
        <f t="shared" ca="1" si="827"/>
        <v>0</v>
      </c>
      <c r="IK79" s="556">
        <f t="shared" ca="1" si="827"/>
        <v>0</v>
      </c>
      <c r="IL79" s="556">
        <f t="shared" ca="1" si="827"/>
        <v>0</v>
      </c>
      <c r="IM79" s="556">
        <f t="shared" ca="1" si="827"/>
        <v>0</v>
      </c>
      <c r="IN79" s="556">
        <f t="shared" ca="1" si="827"/>
        <v>0</v>
      </c>
      <c r="IO79" s="556">
        <f t="shared" ca="1" si="827"/>
        <v>0</v>
      </c>
      <c r="IP79" s="556">
        <f t="shared" ca="1" si="827"/>
        <v>0</v>
      </c>
      <c r="IQ79" s="556">
        <f t="shared" ca="1" si="827"/>
        <v>0</v>
      </c>
      <c r="IR79" s="556">
        <f t="shared" ca="1" si="827"/>
        <v>0</v>
      </c>
      <c r="IS79" s="556">
        <f t="shared" ca="1" si="827"/>
        <v>0</v>
      </c>
      <c r="IT79" s="556">
        <f t="shared" ca="1" si="827"/>
        <v>0</v>
      </c>
      <c r="IU79" s="556">
        <f t="shared" ca="1" si="827"/>
        <v>0</v>
      </c>
      <c r="IV79" s="556">
        <f t="shared" ca="1" si="827"/>
        <v>0</v>
      </c>
      <c r="IW79" s="556">
        <f t="shared" ca="1" si="827"/>
        <v>0</v>
      </c>
      <c r="IX79" s="556">
        <f t="shared" ca="1" si="827"/>
        <v>0</v>
      </c>
      <c r="IY79" s="19">
        <f t="shared" ca="1" si="723"/>
        <v>0</v>
      </c>
      <c r="IZ79" s="5">
        <f t="shared" si="724"/>
        <v>67</v>
      </c>
      <c r="JA79" s="9"/>
      <c r="JB79" s="5">
        <f t="shared" si="725"/>
        <v>1</v>
      </c>
      <c r="JC79" s="5" t="b">
        <f t="shared" si="725"/>
        <v>0</v>
      </c>
      <c r="JD79" s="19">
        <f t="shared" ref="JD79:KP79" ca="1" si="828">OFFSET(JD$5,$B79,0)</f>
        <v>0</v>
      </c>
      <c r="JE79" s="5">
        <f t="shared" si="727"/>
        <v>0</v>
      </c>
      <c r="JF79" s="5">
        <f t="shared" si="728"/>
        <v>1.2500000000000001E-2</v>
      </c>
      <c r="JG79" s="5">
        <f t="shared" si="729"/>
        <v>0</v>
      </c>
      <c r="JH79" s="19">
        <f t="shared" ca="1" si="828"/>
        <v>0</v>
      </c>
      <c r="JI79" s="5">
        <f t="shared" si="730"/>
        <v>60</v>
      </c>
      <c r="JJ79" s="5">
        <f t="shared" si="731"/>
        <v>1</v>
      </c>
      <c r="JK79" s="19">
        <f t="shared" ca="1" si="828"/>
        <v>0</v>
      </c>
      <c r="JL79" s="19">
        <f t="shared" ca="1" si="828"/>
        <v>0</v>
      </c>
      <c r="JM79" s="19">
        <f t="shared" ca="1" si="828"/>
        <v>0</v>
      </c>
      <c r="JN79" s="19">
        <f t="shared" ca="1" si="828"/>
        <v>0</v>
      </c>
      <c r="JO79" s="19">
        <f t="shared" ca="1" si="828"/>
        <v>0</v>
      </c>
      <c r="JP79" s="19">
        <f t="shared" ca="1" si="828"/>
        <v>0</v>
      </c>
      <c r="JQ79" s="19">
        <f t="shared" ca="1" si="828"/>
        <v>0</v>
      </c>
      <c r="JR79" s="19">
        <f t="shared" ca="1" si="828"/>
        <v>0</v>
      </c>
      <c r="JS79" s="19">
        <f t="shared" ca="1" si="828"/>
        <v>0</v>
      </c>
      <c r="JT79" s="19">
        <f t="shared" ca="1" si="828"/>
        <v>0</v>
      </c>
      <c r="JU79" s="19">
        <f t="shared" ca="1" si="828"/>
        <v>0</v>
      </c>
      <c r="JV79" s="19">
        <f t="shared" ca="1" si="828"/>
        <v>0</v>
      </c>
      <c r="JW79" s="19">
        <f t="shared" ca="1" si="828"/>
        <v>0</v>
      </c>
      <c r="JX79" s="19">
        <f t="shared" ca="1" si="828"/>
        <v>0</v>
      </c>
      <c r="JY79" s="19">
        <f t="shared" ca="1" si="828"/>
        <v>0</v>
      </c>
      <c r="JZ79" s="19">
        <f t="shared" ca="1" si="828"/>
        <v>0</v>
      </c>
      <c r="KA79" s="19">
        <f t="shared" ca="1" si="828"/>
        <v>0</v>
      </c>
      <c r="KB79" s="19">
        <f t="shared" ca="1" si="828"/>
        <v>0</v>
      </c>
      <c r="KC79" s="19">
        <f t="shared" ca="1" si="828"/>
        <v>0</v>
      </c>
      <c r="KD79" s="19">
        <f t="shared" ca="1" si="828"/>
        <v>0</v>
      </c>
      <c r="KE79" s="19">
        <f t="shared" ca="1" si="828"/>
        <v>0</v>
      </c>
      <c r="KF79" s="5">
        <f t="shared" si="732"/>
        <v>0</v>
      </c>
      <c r="KG79" s="5">
        <f t="shared" si="732"/>
        <v>6.25E-2</v>
      </c>
      <c r="KH79" s="5">
        <f t="shared" si="732"/>
        <v>6.25E-2</v>
      </c>
      <c r="KI79" s="5">
        <f t="shared" si="732"/>
        <v>6.25E-2</v>
      </c>
      <c r="KJ79" s="19">
        <f t="shared" ca="1" si="828"/>
        <v>0</v>
      </c>
      <c r="KK79" s="19">
        <f t="shared" ca="1" si="828"/>
        <v>0</v>
      </c>
      <c r="KL79" s="19">
        <f t="shared" ca="1" si="828"/>
        <v>0</v>
      </c>
      <c r="KM79" s="19">
        <f t="shared" ca="1" si="828"/>
        <v>0</v>
      </c>
      <c r="KN79" s="19">
        <f t="shared" ca="1" si="828"/>
        <v>1</v>
      </c>
      <c r="KO79" s="19">
        <f t="shared" ca="1" si="828"/>
        <v>0</v>
      </c>
      <c r="KP79" s="19">
        <f t="shared" ca="1" si="828"/>
        <v>1</v>
      </c>
      <c r="KQ79" s="9"/>
      <c r="KR79" s="5" t="b">
        <f t="shared" ca="1" si="733"/>
        <v>1</v>
      </c>
      <c r="KS79" s="5" t="b">
        <f t="shared" si="734"/>
        <v>0</v>
      </c>
      <c r="KT79" s="5" t="b">
        <f t="shared" si="734"/>
        <v>0</v>
      </c>
      <c r="KU79" s="5" t="b">
        <f t="shared" si="734"/>
        <v>1</v>
      </c>
      <c r="KV79" s="136">
        <f t="shared" si="735"/>
        <v>2</v>
      </c>
      <c r="KW79" s="136">
        <f t="shared" si="735"/>
        <v>2</v>
      </c>
      <c r="KX79" s="5" t="b">
        <f t="shared" si="736"/>
        <v>0</v>
      </c>
      <c r="KY79" s="5" t="b">
        <f t="shared" si="736"/>
        <v>1</v>
      </c>
      <c r="KZ79" s="5" t="b">
        <f t="shared" si="736"/>
        <v>1</v>
      </c>
      <c r="LA79" s="5" t="b">
        <f t="shared" si="736"/>
        <v>0</v>
      </c>
      <c r="LB79" s="5">
        <f t="shared" si="737"/>
        <v>1</v>
      </c>
      <c r="LC79" s="5">
        <f t="shared" si="737"/>
        <v>0</v>
      </c>
      <c r="LD79" s="5" t="b">
        <f t="shared" si="738"/>
        <v>0</v>
      </c>
      <c r="LE79" s="5" t="str" cm="1">
        <f t="array" aca="1" ref="LE79" ca="1">IF(OR(LF79:LM79&lt;&gt;"-"),TRUE,"-")</f>
        <v>-</v>
      </c>
      <c r="LF79" s="19" t="str">
        <f t="shared" ref="LF79:LN79" ca="1" si="829">OFFSET(LF$5,$B79,0)</f>
        <v>-</v>
      </c>
      <c r="LG79" s="19" t="str">
        <f t="shared" ca="1" si="829"/>
        <v>-</v>
      </c>
      <c r="LH79" s="19" t="str">
        <f t="shared" ca="1" si="829"/>
        <v>-</v>
      </c>
      <c r="LI79" s="19" t="str">
        <f t="shared" ca="1" si="829"/>
        <v>-</v>
      </c>
      <c r="LJ79" s="19" t="str">
        <f t="shared" ca="1" si="829"/>
        <v>-</v>
      </c>
      <c r="LK79" s="19" t="str">
        <f t="shared" ca="1" si="829"/>
        <v>-</v>
      </c>
      <c r="LL79" s="19" t="str">
        <f t="shared" ca="1" si="829"/>
        <v>-</v>
      </c>
      <c r="LM79" s="19" t="str">
        <f t="shared" ca="1" si="829"/>
        <v>-</v>
      </c>
      <c r="LN79" s="466" t="str">
        <f t="shared" ca="1" si="829"/>
        <v>-</v>
      </c>
      <c r="LO79" s="5" t="b">
        <f t="array" aca="1" ref="LO79" ca="1">IF(OR(LP79:LV79&lt;&gt;"-"),TRUE,"-")</f>
        <v>1</v>
      </c>
      <c r="LP79" s="19">
        <f t="shared" ca="1" si="813"/>
        <v>0</v>
      </c>
      <c r="LQ79" s="19" t="str">
        <f t="shared" ca="1" si="813"/>
        <v>-</v>
      </c>
      <c r="LR79" s="19">
        <f t="shared" ca="1" si="813"/>
        <v>999999</v>
      </c>
      <c r="LS79" s="19">
        <f t="shared" ca="1" si="813"/>
        <v>999999</v>
      </c>
      <c r="LT79" s="19">
        <f t="shared" ca="1" si="813"/>
        <v>999999</v>
      </c>
      <c r="LU79" s="19">
        <f t="shared" ca="1" si="813"/>
        <v>999999</v>
      </c>
      <c r="LV79" s="19">
        <f t="shared" ca="1" si="813"/>
        <v>999999</v>
      </c>
      <c r="LW79" s="19" t="str">
        <f t="shared" ca="1" si="813"/>
        <v>-</v>
      </c>
      <c r="LX79" s="19" t="str">
        <f t="shared" ca="1" si="814"/>
        <v>-</v>
      </c>
      <c r="LY79" s="19" t="str">
        <f t="shared" ca="1" si="814"/>
        <v>-</v>
      </c>
      <c r="LZ79" s="19" t="b">
        <f t="shared" ca="1" si="741"/>
        <v>1</v>
      </c>
      <c r="MA79" s="19">
        <f t="shared" ca="1" si="741"/>
        <v>0</v>
      </c>
      <c r="MB79" s="5" t="str">
        <f t="shared" si="742"/>
        <v>-</v>
      </c>
      <c r="MC79" s="5" t="str">
        <f t="shared" si="742"/>
        <v>-</v>
      </c>
      <c r="MD79" s="5" t="str">
        <f t="shared" si="742"/>
        <v>-</v>
      </c>
      <c r="ME79" s="5" t="str">
        <f t="shared" si="742"/>
        <v>-</v>
      </c>
      <c r="MF79" s="19" t="str">
        <f t="shared" ref="MF79:NW79" ca="1" si="830">OFFSET(MF$5,$B79,0)</f>
        <v>-</v>
      </c>
      <c r="MG79" s="19" t="str">
        <f t="shared" ca="1" si="830"/>
        <v>-</v>
      </c>
      <c r="MH79" s="19" t="str">
        <f t="shared" ca="1" si="830"/>
        <v>-</v>
      </c>
      <c r="MI79" s="19" t="str">
        <f t="shared" ca="1" si="830"/>
        <v>-</v>
      </c>
      <c r="MJ79" s="19">
        <f t="shared" ca="1" si="830"/>
        <v>0.5</v>
      </c>
      <c r="MK79" s="19">
        <f t="shared" ca="1" si="830"/>
        <v>0.5</v>
      </c>
      <c r="ML79" s="19" t="str">
        <f t="shared" ca="1" si="830"/>
        <v>-</v>
      </c>
      <c r="MM79" s="5">
        <f t="shared" si="744"/>
        <v>0</v>
      </c>
      <c r="MN79" s="5">
        <f t="shared" si="744"/>
        <v>500</v>
      </c>
      <c r="MO79" s="5">
        <f t="shared" si="744"/>
        <v>500</v>
      </c>
      <c r="MP79" s="5">
        <f t="shared" si="744"/>
        <v>575</v>
      </c>
      <c r="MQ79" s="5">
        <f t="shared" si="744"/>
        <v>240</v>
      </c>
      <c r="MR79" s="5">
        <f t="shared" si="744"/>
        <v>364</v>
      </c>
      <c r="MS79" s="5">
        <f t="shared" si="745"/>
        <v>0.5</v>
      </c>
      <c r="MT79" s="9"/>
      <c r="MU79" s="19">
        <f t="shared" ca="1" si="830"/>
        <v>70</v>
      </c>
      <c r="MV79" s="19">
        <f t="shared" ca="1" si="830"/>
        <v>50</v>
      </c>
      <c r="MW79" s="19">
        <f t="shared" ca="1" si="830"/>
        <v>75</v>
      </c>
      <c r="MX79" s="19">
        <f t="shared" ca="1" si="830"/>
        <v>50</v>
      </c>
      <c r="MY79" s="5">
        <f t="shared" si="746"/>
        <v>0.75</v>
      </c>
      <c r="MZ79" s="5">
        <f t="shared" si="747"/>
        <v>0.75</v>
      </c>
      <c r="NA79" s="5">
        <f t="shared" si="748"/>
        <v>1</v>
      </c>
      <c r="NB79" s="9"/>
      <c r="NC79" s="19" t="b">
        <f t="shared" ca="1" si="749"/>
        <v>0</v>
      </c>
      <c r="ND79" s="19" t="b">
        <f t="shared" ca="1" si="749"/>
        <v>0</v>
      </c>
      <c r="NE79" s="19">
        <f t="shared" ca="1" si="749"/>
        <v>2</v>
      </c>
      <c r="NF79" s="19">
        <f t="shared" ca="1" si="749"/>
        <v>1</v>
      </c>
      <c r="NG79" s="19">
        <f t="shared" ca="1" si="749"/>
        <v>2</v>
      </c>
      <c r="NH79" s="19">
        <f t="shared" ca="1" si="749"/>
        <v>0</v>
      </c>
      <c r="NI79" s="19" t="str">
        <f t="shared" ca="1" si="749"/>
        <v>-</v>
      </c>
      <c r="NJ79" s="466" t="b">
        <v>0</v>
      </c>
      <c r="NK79" s="466" t="s">
        <v>34</v>
      </c>
      <c r="NL79" s="466" t="b">
        <v>1</v>
      </c>
      <c r="NM79" s="466">
        <f>$NM$62*0.2</f>
        <v>200</v>
      </c>
      <c r="NN79" s="19" t="str">
        <f t="shared" ca="1" si="749"/>
        <v>-</v>
      </c>
      <c r="NO79" s="19">
        <f t="shared" ca="1" si="830"/>
        <v>1</v>
      </c>
      <c r="NP79" s="19">
        <f t="shared" ca="1" si="830"/>
        <v>1</v>
      </c>
      <c r="NQ79" s="19">
        <f t="shared" ca="1" si="830"/>
        <v>1</v>
      </c>
      <c r="NR79" s="19">
        <f t="shared" ca="1" si="830"/>
        <v>1</v>
      </c>
      <c r="NS79" s="19">
        <f t="shared" ca="1" si="830"/>
        <v>1</v>
      </c>
      <c r="NT79" s="19">
        <f t="shared" ca="1" si="830"/>
        <v>1</v>
      </c>
      <c r="NU79" s="19">
        <f t="shared" ca="1" si="830"/>
        <v>1</v>
      </c>
      <c r="NV79" s="19">
        <f t="shared" ca="1" si="830"/>
        <v>1</v>
      </c>
      <c r="NW79" s="19">
        <f t="shared" ca="1" si="830"/>
        <v>1</v>
      </c>
      <c r="NX79" s="9"/>
      <c r="NY79" s="539" t="str">
        <f t="shared" ref="NY79:PH79" si="831">IF(AND($O79=NY$19, $AP79=NY$21),TRUE,"-")</f>
        <v>-</v>
      </c>
      <c r="NZ79" s="539" t="str">
        <f t="shared" si="831"/>
        <v>-</v>
      </c>
      <c r="OA79" s="539" t="str">
        <f t="shared" si="831"/>
        <v>-</v>
      </c>
      <c r="OB79" s="539" t="str">
        <f t="shared" si="831"/>
        <v>-</v>
      </c>
      <c r="OC79" s="539" t="str">
        <f t="shared" si="831"/>
        <v>-</v>
      </c>
      <c r="OD79" s="539" t="str">
        <f t="shared" si="831"/>
        <v>-</v>
      </c>
      <c r="OE79" s="539" t="str">
        <f t="shared" ca="1" si="831"/>
        <v>-</v>
      </c>
      <c r="OF79" s="539" t="str">
        <f t="shared" ca="1" si="831"/>
        <v>-</v>
      </c>
      <c r="OG79" s="539" t="str">
        <f t="shared" ca="1" si="831"/>
        <v>-</v>
      </c>
      <c r="OH79" s="539" t="str">
        <f t="shared" ca="1" si="831"/>
        <v>-</v>
      </c>
      <c r="OI79" s="539" t="str">
        <f t="shared" ca="1" si="831"/>
        <v>-</v>
      </c>
      <c r="OJ79" s="539" t="str">
        <f t="shared" ca="1" si="831"/>
        <v>-</v>
      </c>
      <c r="OK79" s="539" t="str">
        <f t="shared" ca="1" si="831"/>
        <v>-</v>
      </c>
      <c r="OL79" s="539" t="str">
        <f t="shared" ca="1" si="831"/>
        <v>-</v>
      </c>
      <c r="OM79" s="539" t="str">
        <f t="shared" ca="1" si="831"/>
        <v>-</v>
      </c>
      <c r="ON79" s="539" t="str">
        <f t="shared" ca="1" si="831"/>
        <v>-</v>
      </c>
      <c r="OO79" s="539" t="str">
        <f t="shared" ca="1" si="831"/>
        <v>-</v>
      </c>
      <c r="OP79" s="539" t="str">
        <f t="shared" ca="1" si="831"/>
        <v>-</v>
      </c>
      <c r="OQ79" s="539" t="str">
        <f t="shared" ca="1" si="831"/>
        <v>-</v>
      </c>
      <c r="OR79" s="539" t="str">
        <f t="shared" ca="1" si="831"/>
        <v>-</v>
      </c>
      <c r="OS79" s="539" t="str">
        <f t="shared" ca="1" si="831"/>
        <v>-</v>
      </c>
      <c r="OT79" s="539" t="str">
        <f t="shared" ca="1" si="831"/>
        <v>-</v>
      </c>
      <c r="OU79" s="539" t="str">
        <f t="shared" ca="1" si="831"/>
        <v>-</v>
      </c>
      <c r="OV79" s="539" t="str">
        <f t="shared" ca="1" si="831"/>
        <v>-</v>
      </c>
      <c r="OW79" s="539" t="str">
        <f t="shared" ca="1" si="831"/>
        <v>-</v>
      </c>
      <c r="OX79" s="539" t="str">
        <f t="shared" ca="1" si="831"/>
        <v>-</v>
      </c>
      <c r="OY79" s="539" t="str">
        <f t="shared" ca="1" si="831"/>
        <v>-</v>
      </c>
      <c r="OZ79" s="539" t="str">
        <f t="shared" ca="1" si="831"/>
        <v>-</v>
      </c>
      <c r="PA79" s="539" t="str">
        <f t="shared" ca="1" si="831"/>
        <v>-</v>
      </c>
      <c r="PB79" s="539" t="str">
        <f t="shared" ca="1" si="831"/>
        <v>-</v>
      </c>
      <c r="PC79" s="539" t="str">
        <f t="shared" ca="1" si="831"/>
        <v>-</v>
      </c>
      <c r="PD79" s="539" t="str">
        <f t="shared" ca="1" si="831"/>
        <v>-</v>
      </c>
      <c r="PE79" s="539" t="str">
        <f t="shared" ca="1" si="831"/>
        <v>-</v>
      </c>
      <c r="PF79" s="539" t="str">
        <f t="shared" ca="1" si="831"/>
        <v>-</v>
      </c>
      <c r="PG79" s="539" t="str">
        <f t="shared" ca="1" si="831"/>
        <v>-</v>
      </c>
      <c r="PH79" s="539" t="str">
        <f t="shared" ca="1" si="831"/>
        <v>-</v>
      </c>
      <c r="PI79" s="549" t="str">
        <f t="shared" ref="PI79:QH79" si="832">IF($O79=PI$19,TRUE,"-")</f>
        <v>-</v>
      </c>
      <c r="PJ79" s="549" t="str">
        <f t="shared" si="832"/>
        <v>-</v>
      </c>
      <c r="PK79" s="549" t="str">
        <f t="shared" si="832"/>
        <v>-</v>
      </c>
      <c r="PL79" s="549" t="str">
        <f t="shared" si="832"/>
        <v>-</v>
      </c>
      <c r="PM79" s="549" t="str">
        <f t="shared" si="832"/>
        <v>-</v>
      </c>
      <c r="PN79" s="549" t="str">
        <f t="shared" si="832"/>
        <v>-</v>
      </c>
      <c r="PO79" s="549" t="str">
        <f t="shared" si="832"/>
        <v>-</v>
      </c>
      <c r="PP79" s="549" t="str">
        <f t="shared" si="832"/>
        <v>-</v>
      </c>
      <c r="PQ79" s="549" t="str">
        <f t="shared" si="832"/>
        <v>-</v>
      </c>
      <c r="PR79" s="549" t="str">
        <f t="shared" si="832"/>
        <v>-</v>
      </c>
      <c r="PS79" s="549" t="str">
        <f t="shared" si="832"/>
        <v>-</v>
      </c>
      <c r="PT79" s="549" t="str">
        <f t="shared" si="832"/>
        <v>-</v>
      </c>
      <c r="PU79" s="549" t="str">
        <f t="shared" si="832"/>
        <v>-</v>
      </c>
      <c r="PV79" s="549" t="str">
        <f t="shared" si="832"/>
        <v>-</v>
      </c>
      <c r="PW79" s="549" t="str">
        <f t="shared" si="832"/>
        <v>-</v>
      </c>
      <c r="PX79" s="549" t="str">
        <f t="shared" si="832"/>
        <v>-</v>
      </c>
      <c r="PY79" s="549" t="str">
        <f t="shared" si="832"/>
        <v>-</v>
      </c>
      <c r="PZ79" s="549" t="str">
        <f t="shared" si="832"/>
        <v>-</v>
      </c>
      <c r="QA79" s="549" t="str">
        <f t="shared" si="832"/>
        <v>-</v>
      </c>
      <c r="QB79" s="549" t="str">
        <f t="shared" si="832"/>
        <v>-</v>
      </c>
      <c r="QC79" s="549" t="str">
        <f t="shared" si="832"/>
        <v>-</v>
      </c>
      <c r="QD79" s="549" t="str">
        <f t="shared" si="832"/>
        <v>-</v>
      </c>
      <c r="QE79" s="549" t="str">
        <f t="shared" si="832"/>
        <v>-</v>
      </c>
      <c r="QF79" s="549" t="str">
        <f t="shared" si="832"/>
        <v>-</v>
      </c>
      <c r="QG79" s="549" t="str">
        <f t="shared" si="832"/>
        <v>-</v>
      </c>
      <c r="QH79" s="549" t="str">
        <f t="shared" si="832"/>
        <v>-</v>
      </c>
      <c r="QI79" s="539" t="str">
        <f t="shared" ref="QI79:RR79" si="833">IF(AND($O79=QI$19, $AP79=QI$21),TRUE,"-")</f>
        <v>-</v>
      </c>
      <c r="QJ79" s="539" t="str">
        <f t="shared" si="833"/>
        <v>-</v>
      </c>
      <c r="QK79" s="539" t="str">
        <f t="shared" si="833"/>
        <v>-</v>
      </c>
      <c r="QL79" s="539" t="str">
        <f t="shared" si="833"/>
        <v>-</v>
      </c>
      <c r="QM79" s="539" t="str">
        <f t="shared" si="833"/>
        <v>-</v>
      </c>
      <c r="QN79" s="539" t="str">
        <f t="shared" si="833"/>
        <v>-</v>
      </c>
      <c r="QO79" s="539" t="str">
        <f t="shared" ca="1" si="833"/>
        <v>-</v>
      </c>
      <c r="QP79" s="539" t="str">
        <f t="shared" ca="1" si="833"/>
        <v>-</v>
      </c>
      <c r="QQ79" s="539" t="str">
        <f t="shared" ca="1" si="833"/>
        <v>-</v>
      </c>
      <c r="QR79" s="539" t="str">
        <f t="shared" ca="1" si="833"/>
        <v>-</v>
      </c>
      <c r="QS79" s="539" t="str">
        <f t="shared" ca="1" si="833"/>
        <v>-</v>
      </c>
      <c r="QT79" s="539" t="str">
        <f t="shared" ca="1" si="833"/>
        <v>-</v>
      </c>
      <c r="QU79" s="539" t="str">
        <f t="shared" ca="1" si="833"/>
        <v>-</v>
      </c>
      <c r="QV79" s="539" t="str">
        <f t="shared" ca="1" si="833"/>
        <v>-</v>
      </c>
      <c r="QW79" s="539" t="str">
        <f t="shared" ca="1" si="833"/>
        <v>-</v>
      </c>
      <c r="QX79" s="539" t="str">
        <f t="shared" ca="1" si="833"/>
        <v>-</v>
      </c>
      <c r="QY79" s="539" t="str">
        <f t="shared" ca="1" si="833"/>
        <v>-</v>
      </c>
      <c r="QZ79" s="539" t="str">
        <f t="shared" ca="1" si="833"/>
        <v>-</v>
      </c>
      <c r="RA79" s="539" t="str">
        <f t="shared" ca="1" si="833"/>
        <v>-</v>
      </c>
      <c r="RB79" s="539" t="str">
        <f t="shared" ca="1" si="833"/>
        <v>-</v>
      </c>
      <c r="RC79" s="539" t="str">
        <f t="shared" ca="1" si="833"/>
        <v>-</v>
      </c>
      <c r="RD79" s="539" t="str">
        <f t="shared" ca="1" si="833"/>
        <v>-</v>
      </c>
      <c r="RE79" s="539" t="str">
        <f t="shared" ca="1" si="833"/>
        <v>-</v>
      </c>
      <c r="RF79" s="539" t="str">
        <f t="shared" ca="1" si="833"/>
        <v>-</v>
      </c>
      <c r="RG79" s="539" t="str">
        <f t="shared" ca="1" si="833"/>
        <v>-</v>
      </c>
      <c r="RH79" s="539" t="str">
        <f t="shared" ca="1" si="833"/>
        <v>-</v>
      </c>
      <c r="RI79" s="539" t="str">
        <f t="shared" ca="1" si="833"/>
        <v>-</v>
      </c>
      <c r="RJ79" s="539" t="str">
        <f t="shared" ca="1" si="833"/>
        <v>-</v>
      </c>
      <c r="RK79" s="539" t="str">
        <f t="shared" ca="1" si="833"/>
        <v>-</v>
      </c>
      <c r="RL79" s="539" t="str">
        <f t="shared" ca="1" si="833"/>
        <v>-</v>
      </c>
      <c r="RM79" s="539" t="str">
        <f t="shared" ca="1" si="833"/>
        <v>-</v>
      </c>
      <c r="RN79" s="539" t="str">
        <f t="shared" ca="1" si="833"/>
        <v>-</v>
      </c>
      <c r="RO79" s="539" t="str">
        <f t="shared" ca="1" si="833"/>
        <v>-</v>
      </c>
      <c r="RP79" s="539" t="str">
        <f t="shared" ca="1" si="833"/>
        <v>-</v>
      </c>
      <c r="RQ79" s="539" t="str">
        <f t="shared" ca="1" si="833"/>
        <v>-</v>
      </c>
      <c r="RR79" s="539" t="str">
        <f t="shared" ca="1" si="833"/>
        <v>-</v>
      </c>
      <c r="RS79" s="549" t="str">
        <f t="shared" ref="RS79:SR79" si="834">IF($O79=RS$19,TRUE,"-")</f>
        <v>-</v>
      </c>
      <c r="RT79" s="549" t="str">
        <f t="shared" si="834"/>
        <v>-</v>
      </c>
      <c r="RU79" s="549" t="str">
        <f t="shared" si="834"/>
        <v>-</v>
      </c>
      <c r="RV79" s="549" t="str">
        <f t="shared" si="834"/>
        <v>-</v>
      </c>
      <c r="RW79" s="549" t="str">
        <f t="shared" si="834"/>
        <v>-</v>
      </c>
      <c r="RX79" s="549" t="str">
        <f t="shared" si="834"/>
        <v>-</v>
      </c>
      <c r="RY79" s="549" t="str">
        <f t="shared" si="834"/>
        <v>-</v>
      </c>
      <c r="RZ79" s="549" t="str">
        <f t="shared" si="834"/>
        <v>-</v>
      </c>
      <c r="SA79" s="549" t="str">
        <f t="shared" si="834"/>
        <v>-</v>
      </c>
      <c r="SB79" s="549" t="str">
        <f t="shared" si="834"/>
        <v>-</v>
      </c>
      <c r="SC79" s="549" t="str">
        <f t="shared" si="834"/>
        <v>-</v>
      </c>
      <c r="SD79" s="549" t="str">
        <f t="shared" si="834"/>
        <v>-</v>
      </c>
      <c r="SE79" s="549" t="str">
        <f t="shared" si="834"/>
        <v>-</v>
      </c>
      <c r="SF79" s="549" t="str">
        <f t="shared" si="834"/>
        <v>-</v>
      </c>
      <c r="SG79" s="549" t="str">
        <f t="shared" si="834"/>
        <v>-</v>
      </c>
      <c r="SH79" s="549" t="str">
        <f t="shared" si="834"/>
        <v>-</v>
      </c>
      <c r="SI79" s="549" t="str">
        <f t="shared" si="834"/>
        <v>-</v>
      </c>
      <c r="SJ79" s="549" t="str">
        <f t="shared" si="834"/>
        <v>-</v>
      </c>
      <c r="SK79" s="549" t="str">
        <f t="shared" si="834"/>
        <v>-</v>
      </c>
      <c r="SL79" s="549" t="str">
        <f t="shared" si="834"/>
        <v>-</v>
      </c>
      <c r="SM79" s="549" t="str">
        <f t="shared" si="834"/>
        <v>-</v>
      </c>
      <c r="SN79" s="549" t="str">
        <f t="shared" si="834"/>
        <v>-</v>
      </c>
      <c r="SO79" s="549" t="str">
        <f t="shared" si="834"/>
        <v>-</v>
      </c>
      <c r="SP79" s="549" t="str">
        <f t="shared" si="834"/>
        <v>-</v>
      </c>
      <c r="SQ79" s="549" t="str">
        <f t="shared" si="834"/>
        <v>-</v>
      </c>
      <c r="SR79" s="549" t="str">
        <f t="shared" si="834"/>
        <v>-</v>
      </c>
      <c r="SS79" s="539" t="b">
        <f t="shared" ref="SS79:UB79" si="835">IF(AND($O79=SS$19, $AP79=SS$21),TRUE,"-")</f>
        <v>1</v>
      </c>
      <c r="ST79" s="539" t="b">
        <f t="shared" si="835"/>
        <v>1</v>
      </c>
      <c r="SU79" s="539" t="b">
        <f t="shared" si="835"/>
        <v>1</v>
      </c>
      <c r="SV79" s="539" t="b">
        <f t="shared" si="835"/>
        <v>1</v>
      </c>
      <c r="SW79" s="539" t="b">
        <f t="shared" si="835"/>
        <v>1</v>
      </c>
      <c r="SX79" s="539" t="b">
        <f t="shared" si="835"/>
        <v>1</v>
      </c>
      <c r="SY79" s="539" t="str">
        <f t="shared" ca="1" si="835"/>
        <v>-</v>
      </c>
      <c r="SZ79" s="539" t="str">
        <f t="shared" ca="1" si="835"/>
        <v>-</v>
      </c>
      <c r="TA79" s="539" t="str">
        <f t="shared" ca="1" si="835"/>
        <v>-</v>
      </c>
      <c r="TB79" s="539" t="str">
        <f t="shared" ca="1" si="835"/>
        <v>-</v>
      </c>
      <c r="TC79" s="539" t="str">
        <f t="shared" ca="1" si="835"/>
        <v>-</v>
      </c>
      <c r="TD79" s="539" t="str">
        <f t="shared" ca="1" si="835"/>
        <v>-</v>
      </c>
      <c r="TE79" s="539" t="str">
        <f t="shared" ca="1" si="835"/>
        <v>-</v>
      </c>
      <c r="TF79" s="539" t="str">
        <f t="shared" ca="1" si="835"/>
        <v>-</v>
      </c>
      <c r="TG79" s="539" t="str">
        <f t="shared" ca="1" si="835"/>
        <v>-</v>
      </c>
      <c r="TH79" s="539" t="str">
        <f t="shared" ca="1" si="835"/>
        <v>-</v>
      </c>
      <c r="TI79" s="539" t="str">
        <f t="shared" ca="1" si="835"/>
        <v>-</v>
      </c>
      <c r="TJ79" s="539" t="str">
        <f t="shared" ca="1" si="835"/>
        <v>-</v>
      </c>
      <c r="TK79" s="539" t="str">
        <f t="shared" ca="1" si="835"/>
        <v>-</v>
      </c>
      <c r="TL79" s="539" t="str">
        <f t="shared" ca="1" si="835"/>
        <v>-</v>
      </c>
      <c r="TM79" s="539" t="str">
        <f t="shared" ca="1" si="835"/>
        <v>-</v>
      </c>
      <c r="TN79" s="539" t="str">
        <f t="shared" ca="1" si="835"/>
        <v>-</v>
      </c>
      <c r="TO79" s="539" t="str">
        <f t="shared" ca="1" si="835"/>
        <v>-</v>
      </c>
      <c r="TP79" s="539" t="str">
        <f t="shared" ca="1" si="835"/>
        <v>-</v>
      </c>
      <c r="TQ79" s="539" t="str">
        <f t="shared" ca="1" si="835"/>
        <v>-</v>
      </c>
      <c r="TR79" s="539" t="str">
        <f t="shared" ca="1" si="835"/>
        <v>-</v>
      </c>
      <c r="TS79" s="539" t="str">
        <f t="shared" ca="1" si="835"/>
        <v>-</v>
      </c>
      <c r="TT79" s="539" t="str">
        <f t="shared" ca="1" si="835"/>
        <v>-</v>
      </c>
      <c r="TU79" s="539" t="str">
        <f t="shared" ca="1" si="835"/>
        <v>-</v>
      </c>
      <c r="TV79" s="539" t="str">
        <f t="shared" ca="1" si="835"/>
        <v>-</v>
      </c>
      <c r="TW79" s="539" t="str">
        <f t="shared" ca="1" si="835"/>
        <v>-</v>
      </c>
      <c r="TX79" s="539" t="str">
        <f t="shared" ca="1" si="835"/>
        <v>-</v>
      </c>
      <c r="TY79" s="539" t="str">
        <f t="shared" ca="1" si="835"/>
        <v>-</v>
      </c>
      <c r="TZ79" s="539" t="str">
        <f t="shared" ca="1" si="835"/>
        <v>-</v>
      </c>
      <c r="UA79" s="539" t="str">
        <f t="shared" ca="1" si="835"/>
        <v>-</v>
      </c>
      <c r="UB79" s="539" t="str">
        <f t="shared" ca="1" si="835"/>
        <v>-</v>
      </c>
      <c r="UC79" s="549" t="b">
        <f t="shared" ref="UC79:VB79" si="836">IF($O79=UC$19,TRUE,"-")</f>
        <v>1</v>
      </c>
      <c r="UD79" s="549" t="b">
        <f t="shared" si="836"/>
        <v>1</v>
      </c>
      <c r="UE79" s="549" t="b">
        <f t="shared" si="836"/>
        <v>1</v>
      </c>
      <c r="UF79" s="549" t="b">
        <f t="shared" si="836"/>
        <v>1</v>
      </c>
      <c r="UG79" s="549" t="b">
        <f t="shared" si="836"/>
        <v>1</v>
      </c>
      <c r="UH79" s="549" t="b">
        <f t="shared" si="836"/>
        <v>1</v>
      </c>
      <c r="UI79" s="549" t="b">
        <f t="shared" si="836"/>
        <v>1</v>
      </c>
      <c r="UJ79" s="549" t="b">
        <f t="shared" si="836"/>
        <v>1</v>
      </c>
      <c r="UK79" s="549" t="b">
        <f t="shared" si="836"/>
        <v>1</v>
      </c>
      <c r="UL79" s="549" t="b">
        <f t="shared" si="836"/>
        <v>1</v>
      </c>
      <c r="UM79" s="549" t="b">
        <f t="shared" si="836"/>
        <v>1</v>
      </c>
      <c r="UN79" s="549" t="b">
        <f t="shared" si="836"/>
        <v>1</v>
      </c>
      <c r="UO79" s="549" t="b">
        <f t="shared" si="836"/>
        <v>1</v>
      </c>
      <c r="UP79" s="549" t="b">
        <f t="shared" si="836"/>
        <v>1</v>
      </c>
      <c r="UQ79" s="549" t="b">
        <f t="shared" si="836"/>
        <v>1</v>
      </c>
      <c r="UR79" s="549" t="b">
        <f t="shared" si="836"/>
        <v>1</v>
      </c>
      <c r="US79" s="549" t="b">
        <f t="shared" si="836"/>
        <v>1</v>
      </c>
      <c r="UT79" s="549" t="b">
        <f t="shared" si="836"/>
        <v>1</v>
      </c>
      <c r="UU79" s="549" t="b">
        <f t="shared" si="836"/>
        <v>1</v>
      </c>
      <c r="UV79" s="549" t="b">
        <f t="shared" si="836"/>
        <v>1</v>
      </c>
      <c r="UW79" s="549" t="b">
        <f t="shared" si="836"/>
        <v>1</v>
      </c>
      <c r="UX79" s="549" t="b">
        <f t="shared" si="836"/>
        <v>1</v>
      </c>
      <c r="UY79" s="549" t="b">
        <f t="shared" si="836"/>
        <v>1</v>
      </c>
      <c r="UZ79" s="549" t="b">
        <f t="shared" si="836"/>
        <v>1</v>
      </c>
      <c r="VA79" s="549" t="b">
        <f t="shared" si="836"/>
        <v>1</v>
      </c>
      <c r="VB79" s="549" t="b">
        <f t="shared" si="836"/>
        <v>1</v>
      </c>
      <c r="VC79" s="19">
        <f t="shared" ca="1" si="756"/>
        <v>0</v>
      </c>
      <c r="VD79" s="23">
        <v>0</v>
      </c>
    </row>
    <row r="80" spans="1:576" outlineLevel="1">
      <c r="A80" s="21">
        <f t="shared" si="93"/>
        <v>75</v>
      </c>
      <c r="B80" s="21">
        <f>$A$23</f>
        <v>18</v>
      </c>
      <c r="C80">
        <v>108</v>
      </c>
      <c r="D80" s="19" t="str">
        <f t="shared" ca="1" si="668"/>
        <v>SNSW</v>
      </c>
      <c r="E80" t="b">
        <v>1</v>
      </c>
      <c r="F80" t="b">
        <v>0</v>
      </c>
      <c r="G80" t="b">
        <v>1</v>
      </c>
      <c r="H80" s="215">
        <f ca="1">OFFSET(H80,-1,0)+1</f>
        <v>17</v>
      </c>
      <c r="I80" s="26">
        <v>2</v>
      </c>
      <c r="J80" s="26">
        <v>1</v>
      </c>
      <c r="K80" s="26" t="str">
        <f>""</f>
        <v/>
      </c>
      <c r="L80" s="26">
        <v>0</v>
      </c>
      <c r="M80" s="26">
        <f t="shared" si="670"/>
        <v>2</v>
      </c>
      <c r="N80" s="26">
        <v>2</v>
      </c>
      <c r="O80" s="26">
        <v>3</v>
      </c>
      <c r="P80" s="26">
        <v>2</v>
      </c>
      <c r="Q80" s="26">
        <v>0</v>
      </c>
      <c r="R80" s="26">
        <v>0</v>
      </c>
      <c r="S80" s="26">
        <v>0</v>
      </c>
      <c r="T80" s="26">
        <v>0</v>
      </c>
      <c r="U80" s="26">
        <v>1</v>
      </c>
      <c r="V80" s="116">
        <v>1</v>
      </c>
      <c r="W80" s="116">
        <v>2</v>
      </c>
      <c r="X80" s="116">
        <v>2</v>
      </c>
      <c r="Y80" s="211"/>
      <c r="Z80" s="211"/>
      <c r="AA80" s="211"/>
      <c r="AB80" s="211"/>
      <c r="AC80" s="26">
        <v>1</v>
      </c>
      <c r="AD80" s="211"/>
      <c r="AE80" s="211"/>
      <c r="AF80" s="211"/>
      <c r="AG80" s="211"/>
      <c r="AH80" s="211"/>
      <c r="AI80" s="211"/>
      <c r="AJ80" s="211"/>
      <c r="AK80" s="211"/>
      <c r="AL80" s="136">
        <f t="shared" si="671"/>
        <v>2</v>
      </c>
      <c r="AM80" s="136">
        <f>INDEX(CHOOSE($O80,DataAutumn!i.AdultDrys,DataWinter!i.AdultDrys,DataSpring!i.AdultDrys),1,$N80)</f>
        <v>3</v>
      </c>
      <c r="AN80" s="5">
        <f t="shared" si="672"/>
        <v>2</v>
      </c>
      <c r="AO80" s="5">
        <f t="shared" si="672"/>
        <v>0</v>
      </c>
      <c r="AP80" s="5">
        <f t="shared" si="673"/>
        <v>1</v>
      </c>
      <c r="AQ80" s="211"/>
      <c r="AR80" s="211"/>
      <c r="AS80" s="356" t="str">
        <f t="shared" ca="1" si="674"/>
        <v>optimum_carry 00017 SNSW MWM     pasture300 Day204 Scan2-0000 RR000p GP100p WP075p MP075p T_TRUE (F33N11)</v>
      </c>
      <c r="AT80" s="9" t="str">
        <f ca="1">IF(COUNTIF(AS$5:AS80,AS80)=1,"-","Dup")</f>
        <v>-</v>
      </c>
      <c r="AU80" s="9"/>
      <c r="AV80" s="19" t="str">
        <f t="shared" ca="1" si="675"/>
        <v>-</v>
      </c>
      <c r="AW80" s="19" t="str">
        <f t="shared" ca="1" si="675"/>
        <v>-</v>
      </c>
      <c r="AX80" s="19" t="str">
        <f t="shared" ca="1" si="675"/>
        <v>-</v>
      </c>
      <c r="AY80" s="19" t="str">
        <f t="shared" ca="1" si="675"/>
        <v>-</v>
      </c>
      <c r="AZ80" s="19" t="str">
        <f t="shared" ca="1" si="675"/>
        <v>-</v>
      </c>
      <c r="BA80" s="19" t="str">
        <f t="shared" ca="1" si="675"/>
        <v>-</v>
      </c>
      <c r="BB80" s="19" t="str">
        <f t="shared" ca="1" si="675"/>
        <v>-</v>
      </c>
      <c r="BC80" s="19" t="str">
        <f t="shared" ca="1" si="675"/>
        <v>-</v>
      </c>
      <c r="BD80" s="9"/>
      <c r="BE80" s="5" t="b">
        <f t="shared" si="676"/>
        <v>0</v>
      </c>
      <c r="BF80" s="5" t="str">
        <f t="shared" si="676"/>
        <v>-</v>
      </c>
      <c r="BG80" s="5" t="b">
        <f t="shared" si="676"/>
        <v>0</v>
      </c>
      <c r="BH80" s="5" t="b">
        <f t="shared" si="676"/>
        <v>1</v>
      </c>
      <c r="BI80" s="5" t="b">
        <f t="shared" si="676"/>
        <v>1</v>
      </c>
      <c r="BJ80" s="136">
        <f t="shared" si="676"/>
        <v>0</v>
      </c>
      <c r="BK80" s="19" t="b">
        <f t="shared" ca="1" si="677"/>
        <v>0</v>
      </c>
      <c r="BL80" s="9"/>
      <c r="BM80" s="5" t="str">
        <f t="shared" ca="1" si="678"/>
        <v>-</v>
      </c>
      <c r="BN80" s="19" t="str">
        <f t="shared" ca="1" si="679"/>
        <v>-</v>
      </c>
      <c r="BO80" s="19" t="str">
        <f t="shared" ca="1" si="679"/>
        <v>-</v>
      </c>
      <c r="BP80" s="19" t="str">
        <f t="shared" ca="1" si="679"/>
        <v>-</v>
      </c>
      <c r="BQ80" s="5" t="str">
        <f t="shared" ca="1" si="680"/>
        <v>-</v>
      </c>
      <c r="BR80" s="19" t="str">
        <f t="shared" ca="1" si="681"/>
        <v>-</v>
      </c>
      <c r="BS80" s="5" t="str">
        <f t="shared" ca="1" si="682"/>
        <v>-</v>
      </c>
      <c r="BT80" s="19" t="str">
        <f t="shared" ca="1" si="683"/>
        <v>-</v>
      </c>
      <c r="BU80" s="19" t="str">
        <f t="shared" ca="1" si="683"/>
        <v>-</v>
      </c>
      <c r="BV80" s="19" t="str">
        <f t="shared" ca="1" si="683"/>
        <v>-</v>
      </c>
      <c r="BW80" s="5" t="str">
        <f t="shared" ca="1" si="684"/>
        <v>-</v>
      </c>
      <c r="BX80" s="9"/>
      <c r="BY80" s="5" t="b">
        <f t="shared" si="685"/>
        <v>0</v>
      </c>
      <c r="BZ80" s="5" t="str">
        <f t="shared" ca="1" si="686"/>
        <v>-</v>
      </c>
      <c r="CA80" s="5" t="str">
        <f t="shared" ca="1" si="687"/>
        <v>-</v>
      </c>
      <c r="CB80" s="5" t="str">
        <f t="shared" ca="1" si="687"/>
        <v>-</v>
      </c>
      <c r="CC80" s="5" t="str">
        <f t="shared" ca="1" si="687"/>
        <v>-</v>
      </c>
      <c r="CD80" s="5" t="str">
        <f t="shared" ca="1" si="687"/>
        <v>-</v>
      </c>
      <c r="CE80" s="5" t="str">
        <f t="shared" ca="1" si="687"/>
        <v>-</v>
      </c>
      <c r="CF80" s="5" t="str">
        <f t="shared" ca="1" si="687"/>
        <v>-</v>
      </c>
      <c r="CG80" s="5" t="str">
        <f t="shared" ca="1" si="687"/>
        <v>-</v>
      </c>
      <c r="CH80" s="5" t="str">
        <f t="shared" ca="1" si="687"/>
        <v>-</v>
      </c>
      <c r="CI80" s="9"/>
      <c r="CJ80" s="12" t="b">
        <v>1</v>
      </c>
      <c r="CK80" s="12" t="b">
        <v>1</v>
      </c>
      <c r="CL80" s="12" t="b">
        <v>1</v>
      </c>
      <c r="CM80" s="12">
        <v>22312000005</v>
      </c>
      <c r="CN80" s="12" t="b">
        <v>0</v>
      </c>
      <c r="CO80" s="19" t="str">
        <f t="shared" ca="1" si="688"/>
        <v>-</v>
      </c>
      <c r="CP80" s="19" t="str">
        <f t="shared" ca="1" si="688"/>
        <v>-</v>
      </c>
      <c r="CQ80" s="19" t="str">
        <f t="shared" ca="1" si="688"/>
        <v>-</v>
      </c>
      <c r="CR80" s="433">
        <f t="shared" si="689"/>
        <v>652</v>
      </c>
      <c r="CS80" s="433">
        <f t="shared" si="689"/>
        <v>686</v>
      </c>
      <c r="CT80" s="433">
        <f t="shared" si="689"/>
        <v>721</v>
      </c>
      <c r="CU80" s="144">
        <f t="shared" si="690"/>
        <v>378</v>
      </c>
      <c r="CV80" s="144">
        <f t="shared" si="690"/>
        <v>413</v>
      </c>
      <c r="CW80" s="144">
        <f t="shared" si="690"/>
        <v>448</v>
      </c>
      <c r="CX80" s="19" t="str">
        <f t="shared" ca="1" si="809"/>
        <v>-</v>
      </c>
      <c r="CY80" s="19" t="str">
        <f t="shared" ca="1" si="809"/>
        <v>-</v>
      </c>
      <c r="CZ80" s="19" t="str">
        <f t="shared" ca="1" si="809"/>
        <v>-</v>
      </c>
      <c r="DA80" s="19" t="str">
        <f t="shared" ca="1" si="809"/>
        <v>-</v>
      </c>
      <c r="DB80" s="19" t="str">
        <f t="shared" ca="1" si="809"/>
        <v>-</v>
      </c>
      <c r="DC80" s="19" t="str">
        <f t="shared" ca="1" si="809"/>
        <v>-</v>
      </c>
      <c r="DD80" s="19">
        <f t="shared" ca="1" si="809"/>
        <v>1</v>
      </c>
      <c r="DE80" s="19">
        <f t="shared" ca="1" si="809"/>
        <v>1</v>
      </c>
      <c r="DF80" s="19">
        <f t="shared" ca="1" si="809"/>
        <v>0</v>
      </c>
      <c r="DG80" s="19" t="str">
        <f t="shared" ca="1" si="809"/>
        <v>-</v>
      </c>
      <c r="DH80" s="19" t="str">
        <f t="shared" ca="1" si="809"/>
        <v>-</v>
      </c>
      <c r="DI80" s="19" t="str">
        <f t="shared" ca="1" si="809"/>
        <v>-</v>
      </c>
      <c r="DJ80" s="19" t="str">
        <f t="shared" ca="1" si="809"/>
        <v>-</v>
      </c>
      <c r="DK80" s="19" t="str">
        <f t="shared" ca="1" si="809"/>
        <v>-</v>
      </c>
      <c r="DL80" s="19">
        <f t="shared" ca="1" si="809"/>
        <v>0</v>
      </c>
      <c r="DM80" s="19" t="str">
        <f t="shared" ca="1" si="809"/>
        <v>-</v>
      </c>
      <c r="DN80" s="19" t="str">
        <f t="shared" ca="1" si="809"/>
        <v>-</v>
      </c>
      <c r="DO80" s="19" t="str">
        <f t="shared" ca="1" si="688"/>
        <v>-</v>
      </c>
      <c r="DP80" s="19">
        <f t="shared" ca="1" si="688"/>
        <v>0</v>
      </c>
      <c r="DQ80" s="19">
        <f t="shared" ca="1" si="688"/>
        <v>0</v>
      </c>
      <c r="DR80" s="9"/>
      <c r="DS80" s="19">
        <f t="shared" ca="1" si="787"/>
        <v>0</v>
      </c>
      <c r="DT80" s="19">
        <f t="shared" ca="1" si="787"/>
        <v>0</v>
      </c>
      <c r="DU80" s="19">
        <f t="shared" ca="1" si="787"/>
        <v>0</v>
      </c>
      <c r="DV80" s="19">
        <f t="shared" ca="1" si="787"/>
        <v>0</v>
      </c>
      <c r="DW80" s="19">
        <f t="shared" ca="1" si="787"/>
        <v>0</v>
      </c>
      <c r="DX80" s="19">
        <f t="shared" ca="1" si="787"/>
        <v>0</v>
      </c>
      <c r="DY80" s="19">
        <f t="shared" ca="1" si="787"/>
        <v>0</v>
      </c>
      <c r="DZ80" s="19">
        <f t="shared" ca="1" si="787"/>
        <v>0</v>
      </c>
      <c r="EA80" s="19">
        <f t="shared" ca="1" si="787"/>
        <v>0</v>
      </c>
      <c r="EB80" s="19">
        <f t="shared" ca="1" si="787"/>
        <v>0</v>
      </c>
      <c r="EC80" s="19">
        <f t="shared" ca="1" si="787"/>
        <v>0</v>
      </c>
      <c r="ED80" s="19">
        <f t="shared" ca="1" si="787"/>
        <v>0</v>
      </c>
      <c r="EE80" s="19">
        <f t="shared" ca="1" si="787"/>
        <v>0</v>
      </c>
      <c r="EF80" s="433">
        <f t="shared" si="693"/>
        <v>0</v>
      </c>
      <c r="EG80" s="433">
        <f t="shared" si="693"/>
        <v>0</v>
      </c>
      <c r="EH80" s="116">
        <f t="shared" si="694"/>
        <v>0</v>
      </c>
      <c r="EI80" s="116">
        <f t="shared" ca="1" si="694"/>
        <v>0</v>
      </c>
      <c r="EJ80" s="116">
        <f t="shared" ca="1" si="694"/>
        <v>0</v>
      </c>
      <c r="EK80" s="116">
        <f t="shared" ca="1" si="694"/>
        <v>0</v>
      </c>
      <c r="EL80" s="116">
        <f t="shared" ca="1" si="694"/>
        <v>0</v>
      </c>
      <c r="EM80" s="537">
        <f t="shared" ca="1" si="695"/>
        <v>0</v>
      </c>
      <c r="EN80" s="116">
        <f t="shared" ca="1" si="696"/>
        <v>0</v>
      </c>
      <c r="EO80" s="116">
        <f t="shared" ca="1" si="696"/>
        <v>0</v>
      </c>
      <c r="EP80" s="116">
        <f t="shared" ca="1" si="696"/>
        <v>0</v>
      </c>
      <c r="EQ80" s="116">
        <f t="shared" ca="1" si="696"/>
        <v>0</v>
      </c>
      <c r="ER80" s="116">
        <f t="shared" ca="1" si="696"/>
        <v>0</v>
      </c>
      <c r="ES80" s="537">
        <f t="shared" ca="1" si="697"/>
        <v>0</v>
      </c>
      <c r="ET80" s="116">
        <f t="shared" ca="1" si="698"/>
        <v>0</v>
      </c>
      <c r="EU80" s="116">
        <f t="shared" ca="1" si="698"/>
        <v>0</v>
      </c>
      <c r="EV80" s="116">
        <f t="shared" ca="1" si="698"/>
        <v>0</v>
      </c>
      <c r="EW80" s="116">
        <f t="shared" ca="1" si="698"/>
        <v>0</v>
      </c>
      <c r="EX80" s="116">
        <f t="shared" ca="1" si="698"/>
        <v>0</v>
      </c>
      <c r="EY80" s="537">
        <f t="shared" ca="1" si="699"/>
        <v>0</v>
      </c>
      <c r="EZ80" s="116">
        <f t="shared" ca="1" si="700"/>
        <v>0</v>
      </c>
      <c r="FA80" s="116">
        <f t="shared" ca="1" si="700"/>
        <v>0</v>
      </c>
      <c r="FB80" s="116">
        <f t="shared" ca="1" si="700"/>
        <v>0</v>
      </c>
      <c r="FC80" s="116">
        <f t="shared" ca="1" si="700"/>
        <v>0</v>
      </c>
      <c r="FD80" s="116">
        <f t="shared" ca="1" si="700"/>
        <v>0</v>
      </c>
      <c r="FE80" s="537">
        <f t="shared" ca="1" si="701"/>
        <v>0</v>
      </c>
      <c r="FF80" s="116">
        <f t="shared" ca="1" si="702"/>
        <v>0</v>
      </c>
      <c r="FG80" s="116">
        <f t="shared" ca="1" si="702"/>
        <v>0</v>
      </c>
      <c r="FH80" s="116">
        <f t="shared" ca="1" si="702"/>
        <v>0</v>
      </c>
      <c r="FI80" s="116">
        <f t="shared" ca="1" si="702"/>
        <v>0</v>
      </c>
      <c r="FJ80" s="116">
        <f t="shared" ca="1" si="702"/>
        <v>0</v>
      </c>
      <c r="FK80" s="537">
        <f t="shared" ca="1" si="703"/>
        <v>0</v>
      </c>
      <c r="FL80" s="116">
        <f t="shared" ca="1" si="704"/>
        <v>0</v>
      </c>
      <c r="FM80" s="116">
        <f t="shared" ca="1" si="704"/>
        <v>0</v>
      </c>
      <c r="FN80" s="116">
        <f t="shared" ca="1" si="704"/>
        <v>0</v>
      </c>
      <c r="FO80" s="116">
        <f t="shared" ca="1" si="704"/>
        <v>0</v>
      </c>
      <c r="FP80" s="116">
        <f t="shared" ca="1" si="704"/>
        <v>0</v>
      </c>
      <c r="FQ80" s="537">
        <f t="shared" ca="1" si="705"/>
        <v>0</v>
      </c>
      <c r="FR80" s="117">
        <f t="shared" ca="1" si="706"/>
        <v>0</v>
      </c>
      <c r="FS80" s="117">
        <f t="shared" ca="1" si="706"/>
        <v>0</v>
      </c>
      <c r="FT80" s="117">
        <f t="shared" ca="1" si="706"/>
        <v>0</v>
      </c>
      <c r="FU80" s="117">
        <f t="shared" ca="1" si="706"/>
        <v>0</v>
      </c>
      <c r="FV80" s="556">
        <f t="shared" ca="1" si="810"/>
        <v>0</v>
      </c>
      <c r="FW80" s="556">
        <f t="shared" ca="1" si="810"/>
        <v>0</v>
      </c>
      <c r="FX80" s="556">
        <f t="shared" ca="1" si="810"/>
        <v>0</v>
      </c>
      <c r="FY80" s="556">
        <f t="shared" ca="1" si="810"/>
        <v>0</v>
      </c>
      <c r="FZ80" s="556">
        <f t="shared" ca="1" si="810"/>
        <v>0</v>
      </c>
      <c r="GA80" s="556">
        <f t="shared" ca="1" si="810"/>
        <v>0</v>
      </c>
      <c r="GB80" s="556">
        <f t="shared" ca="1" si="810"/>
        <v>0</v>
      </c>
      <c r="GC80" s="556">
        <f t="shared" ca="1" si="810"/>
        <v>0</v>
      </c>
      <c r="GD80" s="556">
        <f t="shared" ca="1" si="810"/>
        <v>0</v>
      </c>
      <c r="GE80" s="556">
        <f t="shared" ca="1" si="810"/>
        <v>0</v>
      </c>
      <c r="GF80" s="556">
        <f t="shared" ca="1" si="810"/>
        <v>0</v>
      </c>
      <c r="GG80" s="556">
        <f t="shared" ca="1" si="810"/>
        <v>0</v>
      </c>
      <c r="GH80" s="556">
        <f t="shared" ca="1" si="810"/>
        <v>0</v>
      </c>
      <c r="GI80" s="556">
        <f t="shared" ca="1" si="810"/>
        <v>0</v>
      </c>
      <c r="GJ80" s="556">
        <f t="shared" ca="1" si="810"/>
        <v>0</v>
      </c>
      <c r="GK80" s="556">
        <f t="shared" ca="1" si="810"/>
        <v>0</v>
      </c>
      <c r="GL80" s="556">
        <f t="shared" ca="1" si="810"/>
        <v>0</v>
      </c>
      <c r="GM80" s="556">
        <f t="shared" ca="1" si="810"/>
        <v>0</v>
      </c>
      <c r="GN80" s="556">
        <f t="shared" ca="1" si="810"/>
        <v>0</v>
      </c>
      <c r="GO80" s="556">
        <f t="shared" ca="1" si="810"/>
        <v>0</v>
      </c>
      <c r="GP80" s="19">
        <f t="shared" ca="1" si="708"/>
        <v>0</v>
      </c>
      <c r="GQ80" s="116">
        <f t="shared" ca="1" si="709"/>
        <v>0</v>
      </c>
      <c r="GR80" s="116">
        <f t="shared" ca="1" si="709"/>
        <v>0</v>
      </c>
      <c r="GS80" s="116">
        <f t="shared" ca="1" si="709"/>
        <v>0</v>
      </c>
      <c r="GT80" s="116">
        <f t="shared" ca="1" si="709"/>
        <v>0</v>
      </c>
      <c r="GU80" s="116">
        <f t="shared" ca="1" si="709"/>
        <v>0</v>
      </c>
      <c r="GV80" s="537">
        <f t="shared" ca="1" si="710"/>
        <v>0</v>
      </c>
      <c r="GW80" s="116">
        <f t="shared" ca="1" si="711"/>
        <v>0</v>
      </c>
      <c r="GX80" s="116">
        <f t="shared" ca="1" si="711"/>
        <v>0</v>
      </c>
      <c r="GY80" s="116">
        <f t="shared" ca="1" si="711"/>
        <v>0</v>
      </c>
      <c r="GZ80" s="116">
        <f t="shared" ca="1" si="711"/>
        <v>0</v>
      </c>
      <c r="HA80" s="116">
        <f t="shared" ca="1" si="711"/>
        <v>0</v>
      </c>
      <c r="HB80" s="537">
        <f t="shared" ca="1" si="712"/>
        <v>0</v>
      </c>
      <c r="HC80" s="116">
        <f t="shared" ca="1" si="713"/>
        <v>0</v>
      </c>
      <c r="HD80" s="116">
        <f t="shared" ca="1" si="713"/>
        <v>0</v>
      </c>
      <c r="HE80" s="116">
        <f t="shared" ca="1" si="713"/>
        <v>0</v>
      </c>
      <c r="HF80" s="116">
        <f t="shared" ca="1" si="713"/>
        <v>0</v>
      </c>
      <c r="HG80" s="116">
        <f t="shared" ca="1" si="713"/>
        <v>0</v>
      </c>
      <c r="HH80" s="537">
        <f t="shared" ca="1" si="714"/>
        <v>0</v>
      </c>
      <c r="HI80" s="116">
        <f t="shared" ca="1" si="715"/>
        <v>0</v>
      </c>
      <c r="HJ80" s="116">
        <f t="shared" ca="1" si="715"/>
        <v>0</v>
      </c>
      <c r="HK80" s="116">
        <f t="shared" ca="1" si="715"/>
        <v>0</v>
      </c>
      <c r="HL80" s="116">
        <f t="shared" ca="1" si="715"/>
        <v>0</v>
      </c>
      <c r="HM80" s="116">
        <f t="shared" ca="1" si="715"/>
        <v>0</v>
      </c>
      <c r="HN80" s="537">
        <f t="shared" ca="1" si="716"/>
        <v>0</v>
      </c>
      <c r="HO80" s="116">
        <f t="shared" ca="1" si="717"/>
        <v>0</v>
      </c>
      <c r="HP80" s="116">
        <f t="shared" ca="1" si="717"/>
        <v>0</v>
      </c>
      <c r="HQ80" s="116">
        <f t="shared" ca="1" si="717"/>
        <v>0</v>
      </c>
      <c r="HR80" s="116">
        <f t="shared" ca="1" si="717"/>
        <v>0</v>
      </c>
      <c r="HS80" s="116">
        <f t="shared" ca="1" si="717"/>
        <v>0</v>
      </c>
      <c r="HT80" s="537">
        <f t="shared" ca="1" si="718"/>
        <v>0</v>
      </c>
      <c r="HU80" s="116">
        <f t="shared" ca="1" si="719"/>
        <v>0</v>
      </c>
      <c r="HV80" s="116">
        <f t="shared" ca="1" si="719"/>
        <v>0</v>
      </c>
      <c r="HW80" s="116">
        <f t="shared" ca="1" si="719"/>
        <v>0</v>
      </c>
      <c r="HX80" s="116">
        <f t="shared" ca="1" si="719"/>
        <v>0</v>
      </c>
      <c r="HY80" s="116">
        <f t="shared" ca="1" si="719"/>
        <v>0</v>
      </c>
      <c r="HZ80" s="537">
        <f t="shared" ca="1" si="720"/>
        <v>0</v>
      </c>
      <c r="IA80" s="117">
        <f t="shared" ca="1" si="721"/>
        <v>0</v>
      </c>
      <c r="IB80" s="117">
        <f t="shared" ca="1" si="721"/>
        <v>0</v>
      </c>
      <c r="IC80" s="117">
        <f t="shared" ca="1" si="721"/>
        <v>0</v>
      </c>
      <c r="ID80" s="117">
        <f t="shared" ca="1" si="721"/>
        <v>0</v>
      </c>
      <c r="IE80" s="556">
        <f t="shared" ca="1" si="811"/>
        <v>0</v>
      </c>
      <c r="IF80" s="556">
        <f t="shared" ca="1" si="811"/>
        <v>0</v>
      </c>
      <c r="IG80" s="556">
        <f t="shared" ca="1" si="811"/>
        <v>0</v>
      </c>
      <c r="IH80" s="556">
        <f t="shared" ca="1" si="811"/>
        <v>0</v>
      </c>
      <c r="II80" s="556">
        <f t="shared" ca="1" si="811"/>
        <v>0</v>
      </c>
      <c r="IJ80" s="556">
        <f t="shared" ca="1" si="811"/>
        <v>0</v>
      </c>
      <c r="IK80" s="556">
        <f t="shared" ca="1" si="811"/>
        <v>0</v>
      </c>
      <c r="IL80" s="556">
        <f t="shared" ca="1" si="811"/>
        <v>0</v>
      </c>
      <c r="IM80" s="556">
        <f t="shared" ca="1" si="811"/>
        <v>0</v>
      </c>
      <c r="IN80" s="556">
        <f t="shared" ca="1" si="811"/>
        <v>0</v>
      </c>
      <c r="IO80" s="556">
        <f t="shared" ca="1" si="811"/>
        <v>0</v>
      </c>
      <c r="IP80" s="556">
        <f t="shared" ca="1" si="811"/>
        <v>0</v>
      </c>
      <c r="IQ80" s="556">
        <f t="shared" ca="1" si="811"/>
        <v>0</v>
      </c>
      <c r="IR80" s="556">
        <f t="shared" ca="1" si="811"/>
        <v>0</v>
      </c>
      <c r="IS80" s="556">
        <f t="shared" ca="1" si="811"/>
        <v>0</v>
      </c>
      <c r="IT80" s="556">
        <f t="shared" ca="1" si="811"/>
        <v>0</v>
      </c>
      <c r="IU80" s="556">
        <f t="shared" ca="1" si="811"/>
        <v>0</v>
      </c>
      <c r="IV80" s="556">
        <f t="shared" ca="1" si="811"/>
        <v>0</v>
      </c>
      <c r="IW80" s="556">
        <f t="shared" ca="1" si="811"/>
        <v>0</v>
      </c>
      <c r="IX80" s="556">
        <f t="shared" ca="1" si="811"/>
        <v>0</v>
      </c>
      <c r="IY80" s="19">
        <f t="shared" ca="1" si="723"/>
        <v>0</v>
      </c>
      <c r="IZ80" s="5">
        <f t="shared" si="724"/>
        <v>67</v>
      </c>
      <c r="JA80" s="9"/>
      <c r="JB80" s="5">
        <f t="shared" si="725"/>
        <v>1</v>
      </c>
      <c r="JC80" s="5" t="b">
        <f t="shared" si="725"/>
        <v>0</v>
      </c>
      <c r="JD80" s="19">
        <f t="shared" ca="1" si="812"/>
        <v>0</v>
      </c>
      <c r="JE80" s="5">
        <f t="shared" si="727"/>
        <v>0</v>
      </c>
      <c r="JF80" s="5">
        <f t="shared" si="728"/>
        <v>1.2500000000000001E-2</v>
      </c>
      <c r="JG80" s="5">
        <f t="shared" si="729"/>
        <v>0</v>
      </c>
      <c r="JH80" s="19">
        <f t="shared" ca="1" si="812"/>
        <v>0</v>
      </c>
      <c r="JI80" s="5">
        <f t="shared" si="730"/>
        <v>60</v>
      </c>
      <c r="JJ80" s="5">
        <f t="shared" si="731"/>
        <v>1</v>
      </c>
      <c r="JK80" s="19">
        <f t="shared" ca="1" si="812"/>
        <v>0</v>
      </c>
      <c r="JL80" s="19">
        <f t="shared" ca="1" si="812"/>
        <v>0</v>
      </c>
      <c r="JM80" s="19">
        <f t="shared" ca="1" si="812"/>
        <v>0</v>
      </c>
      <c r="JN80" s="19">
        <f t="shared" ca="1" si="812"/>
        <v>0</v>
      </c>
      <c r="JO80" s="19">
        <f t="shared" ca="1" si="812"/>
        <v>0</v>
      </c>
      <c r="JP80" s="19">
        <f t="shared" ca="1" si="812"/>
        <v>0</v>
      </c>
      <c r="JQ80" s="19">
        <f t="shared" ca="1" si="812"/>
        <v>0</v>
      </c>
      <c r="JR80" s="19">
        <f t="shared" ca="1" si="812"/>
        <v>0</v>
      </c>
      <c r="JS80" s="19">
        <f t="shared" ca="1" si="812"/>
        <v>0</v>
      </c>
      <c r="JT80" s="19">
        <f t="shared" ca="1" si="812"/>
        <v>0</v>
      </c>
      <c r="JU80" s="19">
        <f t="shared" ca="1" si="812"/>
        <v>0</v>
      </c>
      <c r="JV80" s="19">
        <f t="shared" ca="1" si="812"/>
        <v>0</v>
      </c>
      <c r="JW80" s="19">
        <f t="shared" ca="1" si="812"/>
        <v>0</v>
      </c>
      <c r="JX80" s="19">
        <f t="shared" ca="1" si="812"/>
        <v>0</v>
      </c>
      <c r="JY80" s="19">
        <f t="shared" ca="1" si="812"/>
        <v>0</v>
      </c>
      <c r="JZ80" s="19">
        <f t="shared" ca="1" si="812"/>
        <v>0</v>
      </c>
      <c r="KA80" s="19">
        <f t="shared" ca="1" si="812"/>
        <v>0</v>
      </c>
      <c r="KB80" s="19">
        <f t="shared" ca="1" si="812"/>
        <v>0</v>
      </c>
      <c r="KC80" s="19">
        <f t="shared" ca="1" si="812"/>
        <v>0</v>
      </c>
      <c r="KD80" s="19">
        <f t="shared" ca="1" si="812"/>
        <v>0</v>
      </c>
      <c r="KE80" s="19">
        <f t="shared" ca="1" si="812"/>
        <v>0</v>
      </c>
      <c r="KF80" s="5">
        <f t="shared" si="732"/>
        <v>0</v>
      </c>
      <c r="KG80" s="5">
        <f t="shared" si="732"/>
        <v>6.25E-2</v>
      </c>
      <c r="KH80" s="5">
        <f t="shared" si="732"/>
        <v>6.25E-2</v>
      </c>
      <c r="KI80" s="5">
        <f t="shared" si="732"/>
        <v>6.25E-2</v>
      </c>
      <c r="KJ80" s="19">
        <f t="shared" ca="1" si="812"/>
        <v>0</v>
      </c>
      <c r="KK80" s="19">
        <f t="shared" ca="1" si="812"/>
        <v>0</v>
      </c>
      <c r="KL80" s="19">
        <f t="shared" ca="1" si="812"/>
        <v>0</v>
      </c>
      <c r="KM80" s="19">
        <f t="shared" ca="1" si="812"/>
        <v>0</v>
      </c>
      <c r="KN80" s="19">
        <f t="shared" ca="1" si="812"/>
        <v>1</v>
      </c>
      <c r="KO80" s="19">
        <f t="shared" ca="1" si="812"/>
        <v>0</v>
      </c>
      <c r="KP80" s="19">
        <f t="shared" ca="1" si="812"/>
        <v>1</v>
      </c>
      <c r="KQ80" s="9"/>
      <c r="KR80" s="5" t="b">
        <f t="shared" ca="1" si="733"/>
        <v>1</v>
      </c>
      <c r="KS80" s="5" t="b">
        <f t="shared" si="734"/>
        <v>0</v>
      </c>
      <c r="KT80" s="5" t="b">
        <f t="shared" si="734"/>
        <v>0</v>
      </c>
      <c r="KU80" s="5" t="b">
        <f t="shared" si="734"/>
        <v>1</v>
      </c>
      <c r="KV80" s="136">
        <f t="shared" si="735"/>
        <v>2</v>
      </c>
      <c r="KW80" s="136">
        <f t="shared" si="735"/>
        <v>2</v>
      </c>
      <c r="KX80" s="5" t="b">
        <f t="shared" si="736"/>
        <v>0</v>
      </c>
      <c r="KY80" s="5" t="b">
        <f t="shared" si="736"/>
        <v>1</v>
      </c>
      <c r="KZ80" s="5" t="b">
        <f t="shared" si="736"/>
        <v>1</v>
      </c>
      <c r="LA80" s="5" t="b">
        <f t="shared" si="736"/>
        <v>0</v>
      </c>
      <c r="LB80" s="5">
        <f t="shared" si="737"/>
        <v>1</v>
      </c>
      <c r="LC80" s="5">
        <f t="shared" si="737"/>
        <v>0</v>
      </c>
      <c r="LD80" s="5" t="b">
        <f t="shared" si="738"/>
        <v>0</v>
      </c>
      <c r="LE80" s="5" t="str" cm="1">
        <f t="array" aca="1" ref="LE80" ca="1">IF(OR(LF80:LM80&lt;&gt;"-"),TRUE,"-")</f>
        <v>-</v>
      </c>
      <c r="LF80" s="19" t="str">
        <f t="shared" ca="1" si="739"/>
        <v>-</v>
      </c>
      <c r="LG80" s="19" t="str">
        <f t="shared" ca="1" si="739"/>
        <v>-</v>
      </c>
      <c r="LH80" s="19" t="str">
        <f t="shared" ca="1" si="739"/>
        <v>-</v>
      </c>
      <c r="LI80" s="19" t="str">
        <f t="shared" ca="1" si="739"/>
        <v>-</v>
      </c>
      <c r="LJ80" s="19" t="str">
        <f t="shared" ca="1" si="739"/>
        <v>-</v>
      </c>
      <c r="LK80" s="19" t="str">
        <f t="shared" ca="1" si="739"/>
        <v>-</v>
      </c>
      <c r="LL80" s="19" t="str">
        <f t="shared" ca="1" si="739"/>
        <v>-</v>
      </c>
      <c r="LM80" s="19" t="str">
        <f t="shared" ca="1" si="739"/>
        <v>-</v>
      </c>
      <c r="LN80" s="466" t="str">
        <f t="shared" ca="1" si="739"/>
        <v>-</v>
      </c>
      <c r="LO80" s="5" t="b">
        <f t="array" aca="1" ref="LO80" ca="1">IF(OR(LP80:LV80&lt;&gt;"-"),TRUE,"-")</f>
        <v>1</v>
      </c>
      <c r="LP80" s="19">
        <f t="shared" ca="1" si="813"/>
        <v>0</v>
      </c>
      <c r="LQ80" s="19" t="str">
        <f t="shared" ca="1" si="813"/>
        <v>-</v>
      </c>
      <c r="LR80" s="19">
        <f t="shared" ca="1" si="813"/>
        <v>999999</v>
      </c>
      <c r="LS80" s="19">
        <f t="shared" ca="1" si="813"/>
        <v>999999</v>
      </c>
      <c r="LT80" s="19">
        <f t="shared" ca="1" si="813"/>
        <v>999999</v>
      </c>
      <c r="LU80" s="19">
        <f t="shared" ca="1" si="813"/>
        <v>999999</v>
      </c>
      <c r="LV80" s="19">
        <f t="shared" ca="1" si="813"/>
        <v>999999</v>
      </c>
      <c r="LW80" s="19" t="str">
        <f t="shared" ca="1" si="813"/>
        <v>-</v>
      </c>
      <c r="LX80" s="19" t="str">
        <f t="shared" ca="1" si="814"/>
        <v>-</v>
      </c>
      <c r="LY80" s="19" t="str">
        <f t="shared" ca="1" si="814"/>
        <v>-</v>
      </c>
      <c r="LZ80" s="19" t="b">
        <f t="shared" ca="1" si="741"/>
        <v>1</v>
      </c>
      <c r="MA80" s="19">
        <f t="shared" ca="1" si="741"/>
        <v>0</v>
      </c>
      <c r="MB80" s="5" t="str">
        <f t="shared" si="742"/>
        <v>-</v>
      </c>
      <c r="MC80" s="5" t="str">
        <f t="shared" si="742"/>
        <v>-</v>
      </c>
      <c r="MD80" s="5" t="str">
        <f t="shared" si="742"/>
        <v>-</v>
      </c>
      <c r="ME80" s="5" t="str">
        <f t="shared" si="742"/>
        <v>-</v>
      </c>
      <c r="MF80" s="19" t="str">
        <f t="shared" ca="1" si="815"/>
        <v>-</v>
      </c>
      <c r="MG80" s="19" t="str">
        <f t="shared" ca="1" si="815"/>
        <v>-</v>
      </c>
      <c r="MH80" s="19" t="str">
        <f t="shared" ca="1" si="815"/>
        <v>-</v>
      </c>
      <c r="MI80" s="19" t="str">
        <f t="shared" ca="1" si="815"/>
        <v>-</v>
      </c>
      <c r="MJ80" s="19">
        <f t="shared" ca="1" si="815"/>
        <v>0.5</v>
      </c>
      <c r="MK80" s="19">
        <f t="shared" ca="1" si="815"/>
        <v>0.5</v>
      </c>
      <c r="ML80" s="19" t="str">
        <f t="shared" ca="1" si="815"/>
        <v>-</v>
      </c>
      <c r="MM80" s="5">
        <f t="shared" si="744"/>
        <v>0</v>
      </c>
      <c r="MN80" s="5">
        <f t="shared" si="744"/>
        <v>500</v>
      </c>
      <c r="MO80" s="5">
        <f t="shared" si="744"/>
        <v>500</v>
      </c>
      <c r="MP80" s="5">
        <f t="shared" si="744"/>
        <v>575</v>
      </c>
      <c r="MQ80" s="5">
        <f t="shared" si="744"/>
        <v>240</v>
      </c>
      <c r="MR80" s="5">
        <f t="shared" si="744"/>
        <v>364</v>
      </c>
      <c r="MS80" s="5">
        <f t="shared" si="745"/>
        <v>0.5</v>
      </c>
      <c r="MT80" s="9"/>
      <c r="MU80" s="19">
        <f t="shared" ca="1" si="815"/>
        <v>70</v>
      </c>
      <c r="MV80" s="19">
        <f t="shared" ca="1" si="815"/>
        <v>50</v>
      </c>
      <c r="MW80" s="19">
        <f t="shared" ca="1" si="815"/>
        <v>75</v>
      </c>
      <c r="MX80" s="19">
        <f t="shared" ca="1" si="815"/>
        <v>50</v>
      </c>
      <c r="MY80" s="5">
        <f t="shared" si="746"/>
        <v>0.75</v>
      </c>
      <c r="MZ80" s="5">
        <f t="shared" si="747"/>
        <v>0.75</v>
      </c>
      <c r="NA80" s="5">
        <f t="shared" si="748"/>
        <v>1</v>
      </c>
      <c r="NB80" s="9"/>
      <c r="NC80" s="19" t="b">
        <f t="shared" ca="1" si="749"/>
        <v>0</v>
      </c>
      <c r="ND80" s="19" t="b">
        <f t="shared" ca="1" si="749"/>
        <v>0</v>
      </c>
      <c r="NE80" s="19">
        <f t="shared" ca="1" si="749"/>
        <v>2</v>
      </c>
      <c r="NF80" s="19">
        <f t="shared" ca="1" si="749"/>
        <v>1</v>
      </c>
      <c r="NG80" s="19">
        <f t="shared" ca="1" si="749"/>
        <v>2</v>
      </c>
      <c r="NH80" s="19">
        <f t="shared" ca="1" si="749"/>
        <v>0</v>
      </c>
      <c r="NI80" s="19" t="str">
        <f t="shared" ca="1" si="749"/>
        <v>-</v>
      </c>
      <c r="NJ80" s="466" t="b">
        <v>0</v>
      </c>
      <c r="NK80" s="466" t="s">
        <v>34</v>
      </c>
      <c r="NL80" s="466" t="b">
        <v>1</v>
      </c>
      <c r="NM80" s="466">
        <f>$NM$62*0.3</f>
        <v>300</v>
      </c>
      <c r="NN80" s="19" t="str">
        <f t="shared" ca="1" si="749"/>
        <v>-</v>
      </c>
      <c r="NO80" s="19">
        <f t="shared" ca="1" si="815"/>
        <v>1</v>
      </c>
      <c r="NP80" s="19">
        <f t="shared" ca="1" si="815"/>
        <v>1</v>
      </c>
      <c r="NQ80" s="19">
        <f t="shared" ca="1" si="815"/>
        <v>1</v>
      </c>
      <c r="NR80" s="19">
        <f t="shared" ca="1" si="815"/>
        <v>1</v>
      </c>
      <c r="NS80" s="19">
        <f t="shared" ca="1" si="815"/>
        <v>1</v>
      </c>
      <c r="NT80" s="19">
        <f t="shared" ca="1" si="815"/>
        <v>1</v>
      </c>
      <c r="NU80" s="19">
        <f t="shared" ca="1" si="815"/>
        <v>1</v>
      </c>
      <c r="NV80" s="19">
        <f t="shared" ca="1" si="815"/>
        <v>1</v>
      </c>
      <c r="NW80" s="19">
        <f t="shared" ca="1" si="815"/>
        <v>1</v>
      </c>
      <c r="NX80" s="9"/>
      <c r="NY80" s="539" t="str">
        <f t="shared" si="816"/>
        <v>-</v>
      </c>
      <c r="NZ80" s="539" t="str">
        <f t="shared" si="816"/>
        <v>-</v>
      </c>
      <c r="OA80" s="539" t="str">
        <f t="shared" si="816"/>
        <v>-</v>
      </c>
      <c r="OB80" s="539" t="str">
        <f t="shared" si="816"/>
        <v>-</v>
      </c>
      <c r="OC80" s="539" t="str">
        <f t="shared" si="816"/>
        <v>-</v>
      </c>
      <c r="OD80" s="539" t="str">
        <f t="shared" si="816"/>
        <v>-</v>
      </c>
      <c r="OE80" s="539" t="str">
        <f t="shared" ca="1" si="816"/>
        <v>-</v>
      </c>
      <c r="OF80" s="539" t="str">
        <f t="shared" ca="1" si="816"/>
        <v>-</v>
      </c>
      <c r="OG80" s="539" t="str">
        <f t="shared" ca="1" si="816"/>
        <v>-</v>
      </c>
      <c r="OH80" s="539" t="str">
        <f t="shared" ca="1" si="816"/>
        <v>-</v>
      </c>
      <c r="OI80" s="539" t="str">
        <f t="shared" ca="1" si="816"/>
        <v>-</v>
      </c>
      <c r="OJ80" s="539" t="str">
        <f t="shared" ca="1" si="816"/>
        <v>-</v>
      </c>
      <c r="OK80" s="539" t="str">
        <f t="shared" ca="1" si="816"/>
        <v>-</v>
      </c>
      <c r="OL80" s="539" t="str">
        <f t="shared" ca="1" si="816"/>
        <v>-</v>
      </c>
      <c r="OM80" s="539" t="str">
        <f t="shared" ca="1" si="816"/>
        <v>-</v>
      </c>
      <c r="ON80" s="539" t="str">
        <f t="shared" ca="1" si="816"/>
        <v>-</v>
      </c>
      <c r="OO80" s="539" t="str">
        <f t="shared" ca="1" si="816"/>
        <v>-</v>
      </c>
      <c r="OP80" s="539" t="str">
        <f t="shared" ca="1" si="816"/>
        <v>-</v>
      </c>
      <c r="OQ80" s="539" t="str">
        <f t="shared" ca="1" si="816"/>
        <v>-</v>
      </c>
      <c r="OR80" s="539" t="str">
        <f t="shared" ca="1" si="816"/>
        <v>-</v>
      </c>
      <c r="OS80" s="539" t="str">
        <f t="shared" ca="1" si="816"/>
        <v>-</v>
      </c>
      <c r="OT80" s="539" t="str">
        <f t="shared" ca="1" si="816"/>
        <v>-</v>
      </c>
      <c r="OU80" s="539" t="str">
        <f t="shared" ca="1" si="816"/>
        <v>-</v>
      </c>
      <c r="OV80" s="539" t="str">
        <f t="shared" ca="1" si="816"/>
        <v>-</v>
      </c>
      <c r="OW80" s="539" t="str">
        <f t="shared" ca="1" si="816"/>
        <v>-</v>
      </c>
      <c r="OX80" s="539" t="str">
        <f t="shared" ca="1" si="816"/>
        <v>-</v>
      </c>
      <c r="OY80" s="539" t="str">
        <f t="shared" ca="1" si="816"/>
        <v>-</v>
      </c>
      <c r="OZ80" s="539" t="str">
        <f t="shared" ca="1" si="816"/>
        <v>-</v>
      </c>
      <c r="PA80" s="539" t="str">
        <f t="shared" ca="1" si="816"/>
        <v>-</v>
      </c>
      <c r="PB80" s="539" t="str">
        <f t="shared" ca="1" si="816"/>
        <v>-</v>
      </c>
      <c r="PC80" s="539" t="str">
        <f t="shared" ca="1" si="816"/>
        <v>-</v>
      </c>
      <c r="PD80" s="539" t="str">
        <f t="shared" ca="1" si="816"/>
        <v>-</v>
      </c>
      <c r="PE80" s="539" t="str">
        <f t="shared" ca="1" si="816"/>
        <v>-</v>
      </c>
      <c r="PF80" s="539" t="str">
        <f t="shared" ca="1" si="816"/>
        <v>-</v>
      </c>
      <c r="PG80" s="539" t="str">
        <f t="shared" ca="1" si="816"/>
        <v>-</v>
      </c>
      <c r="PH80" s="539" t="str">
        <f t="shared" ca="1" si="816"/>
        <v>-</v>
      </c>
      <c r="PI80" s="549" t="str">
        <f t="shared" si="817"/>
        <v>-</v>
      </c>
      <c r="PJ80" s="549" t="str">
        <f t="shared" si="817"/>
        <v>-</v>
      </c>
      <c r="PK80" s="549" t="str">
        <f t="shared" si="817"/>
        <v>-</v>
      </c>
      <c r="PL80" s="549" t="str">
        <f t="shared" si="817"/>
        <v>-</v>
      </c>
      <c r="PM80" s="549" t="str">
        <f t="shared" si="817"/>
        <v>-</v>
      </c>
      <c r="PN80" s="549" t="str">
        <f t="shared" si="817"/>
        <v>-</v>
      </c>
      <c r="PO80" s="549" t="str">
        <f t="shared" si="817"/>
        <v>-</v>
      </c>
      <c r="PP80" s="549" t="str">
        <f t="shared" si="817"/>
        <v>-</v>
      </c>
      <c r="PQ80" s="549" t="str">
        <f t="shared" si="817"/>
        <v>-</v>
      </c>
      <c r="PR80" s="549" t="str">
        <f t="shared" si="817"/>
        <v>-</v>
      </c>
      <c r="PS80" s="549" t="str">
        <f t="shared" si="817"/>
        <v>-</v>
      </c>
      <c r="PT80" s="549" t="str">
        <f t="shared" si="817"/>
        <v>-</v>
      </c>
      <c r="PU80" s="549" t="str">
        <f t="shared" si="817"/>
        <v>-</v>
      </c>
      <c r="PV80" s="549" t="str">
        <f t="shared" si="817"/>
        <v>-</v>
      </c>
      <c r="PW80" s="549" t="str">
        <f t="shared" si="817"/>
        <v>-</v>
      </c>
      <c r="PX80" s="549" t="str">
        <f t="shared" si="817"/>
        <v>-</v>
      </c>
      <c r="PY80" s="549" t="str">
        <f t="shared" si="817"/>
        <v>-</v>
      </c>
      <c r="PZ80" s="549" t="str">
        <f t="shared" si="817"/>
        <v>-</v>
      </c>
      <c r="QA80" s="549" t="str">
        <f t="shared" si="817"/>
        <v>-</v>
      </c>
      <c r="QB80" s="549" t="str">
        <f t="shared" si="817"/>
        <v>-</v>
      </c>
      <c r="QC80" s="549" t="str">
        <f t="shared" si="817"/>
        <v>-</v>
      </c>
      <c r="QD80" s="549" t="str">
        <f t="shared" si="817"/>
        <v>-</v>
      </c>
      <c r="QE80" s="549" t="str">
        <f t="shared" si="817"/>
        <v>-</v>
      </c>
      <c r="QF80" s="549" t="str">
        <f t="shared" si="817"/>
        <v>-</v>
      </c>
      <c r="QG80" s="549" t="str">
        <f t="shared" si="817"/>
        <v>-</v>
      </c>
      <c r="QH80" s="549" t="str">
        <f t="shared" si="817"/>
        <v>-</v>
      </c>
      <c r="QI80" s="539" t="str">
        <f t="shared" si="818"/>
        <v>-</v>
      </c>
      <c r="QJ80" s="539" t="str">
        <f t="shared" si="818"/>
        <v>-</v>
      </c>
      <c r="QK80" s="539" t="str">
        <f t="shared" si="818"/>
        <v>-</v>
      </c>
      <c r="QL80" s="539" t="str">
        <f t="shared" si="818"/>
        <v>-</v>
      </c>
      <c r="QM80" s="539" t="str">
        <f t="shared" si="818"/>
        <v>-</v>
      </c>
      <c r="QN80" s="539" t="str">
        <f t="shared" si="818"/>
        <v>-</v>
      </c>
      <c r="QO80" s="539" t="str">
        <f t="shared" ca="1" si="818"/>
        <v>-</v>
      </c>
      <c r="QP80" s="539" t="str">
        <f t="shared" ca="1" si="818"/>
        <v>-</v>
      </c>
      <c r="QQ80" s="539" t="str">
        <f t="shared" ca="1" si="818"/>
        <v>-</v>
      </c>
      <c r="QR80" s="539" t="str">
        <f t="shared" ca="1" si="818"/>
        <v>-</v>
      </c>
      <c r="QS80" s="539" t="str">
        <f t="shared" ca="1" si="818"/>
        <v>-</v>
      </c>
      <c r="QT80" s="539" t="str">
        <f t="shared" ca="1" si="818"/>
        <v>-</v>
      </c>
      <c r="QU80" s="539" t="str">
        <f t="shared" ca="1" si="818"/>
        <v>-</v>
      </c>
      <c r="QV80" s="539" t="str">
        <f t="shared" ca="1" si="818"/>
        <v>-</v>
      </c>
      <c r="QW80" s="539" t="str">
        <f t="shared" ca="1" si="818"/>
        <v>-</v>
      </c>
      <c r="QX80" s="539" t="str">
        <f t="shared" ca="1" si="818"/>
        <v>-</v>
      </c>
      <c r="QY80" s="539" t="str">
        <f t="shared" ca="1" si="818"/>
        <v>-</v>
      </c>
      <c r="QZ80" s="539" t="str">
        <f t="shared" ca="1" si="818"/>
        <v>-</v>
      </c>
      <c r="RA80" s="539" t="str">
        <f t="shared" ca="1" si="818"/>
        <v>-</v>
      </c>
      <c r="RB80" s="539" t="str">
        <f t="shared" ca="1" si="818"/>
        <v>-</v>
      </c>
      <c r="RC80" s="539" t="str">
        <f t="shared" ca="1" si="818"/>
        <v>-</v>
      </c>
      <c r="RD80" s="539" t="str">
        <f t="shared" ca="1" si="818"/>
        <v>-</v>
      </c>
      <c r="RE80" s="539" t="str">
        <f t="shared" ca="1" si="818"/>
        <v>-</v>
      </c>
      <c r="RF80" s="539" t="str">
        <f t="shared" ca="1" si="818"/>
        <v>-</v>
      </c>
      <c r="RG80" s="539" t="str">
        <f t="shared" ca="1" si="818"/>
        <v>-</v>
      </c>
      <c r="RH80" s="539" t="str">
        <f t="shared" ca="1" si="818"/>
        <v>-</v>
      </c>
      <c r="RI80" s="539" t="str">
        <f t="shared" ca="1" si="818"/>
        <v>-</v>
      </c>
      <c r="RJ80" s="539" t="str">
        <f t="shared" ca="1" si="818"/>
        <v>-</v>
      </c>
      <c r="RK80" s="539" t="str">
        <f t="shared" ca="1" si="818"/>
        <v>-</v>
      </c>
      <c r="RL80" s="539" t="str">
        <f t="shared" ca="1" si="818"/>
        <v>-</v>
      </c>
      <c r="RM80" s="539" t="str">
        <f t="shared" ca="1" si="818"/>
        <v>-</v>
      </c>
      <c r="RN80" s="539" t="str">
        <f t="shared" ca="1" si="818"/>
        <v>-</v>
      </c>
      <c r="RO80" s="539" t="str">
        <f t="shared" ca="1" si="818"/>
        <v>-</v>
      </c>
      <c r="RP80" s="539" t="str">
        <f t="shared" ca="1" si="818"/>
        <v>-</v>
      </c>
      <c r="RQ80" s="539" t="str">
        <f t="shared" ca="1" si="818"/>
        <v>-</v>
      </c>
      <c r="RR80" s="539" t="str">
        <f t="shared" ca="1" si="818"/>
        <v>-</v>
      </c>
      <c r="RS80" s="549" t="str">
        <f t="shared" si="819"/>
        <v>-</v>
      </c>
      <c r="RT80" s="549" t="str">
        <f t="shared" si="819"/>
        <v>-</v>
      </c>
      <c r="RU80" s="549" t="str">
        <f t="shared" si="819"/>
        <v>-</v>
      </c>
      <c r="RV80" s="549" t="str">
        <f t="shared" si="819"/>
        <v>-</v>
      </c>
      <c r="RW80" s="549" t="str">
        <f t="shared" si="819"/>
        <v>-</v>
      </c>
      <c r="RX80" s="549" t="str">
        <f t="shared" si="819"/>
        <v>-</v>
      </c>
      <c r="RY80" s="549" t="str">
        <f t="shared" si="819"/>
        <v>-</v>
      </c>
      <c r="RZ80" s="549" t="str">
        <f t="shared" si="819"/>
        <v>-</v>
      </c>
      <c r="SA80" s="549" t="str">
        <f t="shared" si="819"/>
        <v>-</v>
      </c>
      <c r="SB80" s="549" t="str">
        <f t="shared" si="819"/>
        <v>-</v>
      </c>
      <c r="SC80" s="549" t="str">
        <f t="shared" si="819"/>
        <v>-</v>
      </c>
      <c r="SD80" s="549" t="str">
        <f t="shared" si="819"/>
        <v>-</v>
      </c>
      <c r="SE80" s="549" t="str">
        <f t="shared" si="819"/>
        <v>-</v>
      </c>
      <c r="SF80" s="549" t="str">
        <f t="shared" si="819"/>
        <v>-</v>
      </c>
      <c r="SG80" s="549" t="str">
        <f t="shared" si="819"/>
        <v>-</v>
      </c>
      <c r="SH80" s="549" t="str">
        <f t="shared" si="819"/>
        <v>-</v>
      </c>
      <c r="SI80" s="549" t="str">
        <f t="shared" si="819"/>
        <v>-</v>
      </c>
      <c r="SJ80" s="549" t="str">
        <f t="shared" si="819"/>
        <v>-</v>
      </c>
      <c r="SK80" s="549" t="str">
        <f t="shared" si="819"/>
        <v>-</v>
      </c>
      <c r="SL80" s="549" t="str">
        <f t="shared" si="819"/>
        <v>-</v>
      </c>
      <c r="SM80" s="549" t="str">
        <f t="shared" si="819"/>
        <v>-</v>
      </c>
      <c r="SN80" s="549" t="str">
        <f t="shared" si="819"/>
        <v>-</v>
      </c>
      <c r="SO80" s="549" t="str">
        <f t="shared" si="819"/>
        <v>-</v>
      </c>
      <c r="SP80" s="549" t="str">
        <f t="shared" si="819"/>
        <v>-</v>
      </c>
      <c r="SQ80" s="549" t="str">
        <f t="shared" si="819"/>
        <v>-</v>
      </c>
      <c r="SR80" s="549" t="str">
        <f t="shared" si="819"/>
        <v>-</v>
      </c>
      <c r="SS80" s="539" t="b">
        <f t="shared" si="820"/>
        <v>1</v>
      </c>
      <c r="ST80" s="539" t="b">
        <f t="shared" si="820"/>
        <v>1</v>
      </c>
      <c r="SU80" s="539" t="b">
        <f t="shared" si="820"/>
        <v>1</v>
      </c>
      <c r="SV80" s="539" t="b">
        <f t="shared" si="820"/>
        <v>1</v>
      </c>
      <c r="SW80" s="539" t="b">
        <f t="shared" si="820"/>
        <v>1</v>
      </c>
      <c r="SX80" s="539" t="b">
        <f t="shared" si="820"/>
        <v>1</v>
      </c>
      <c r="SY80" s="539" t="str">
        <f t="shared" ca="1" si="820"/>
        <v>-</v>
      </c>
      <c r="SZ80" s="539" t="str">
        <f t="shared" ca="1" si="820"/>
        <v>-</v>
      </c>
      <c r="TA80" s="539" t="str">
        <f t="shared" ca="1" si="820"/>
        <v>-</v>
      </c>
      <c r="TB80" s="539" t="str">
        <f t="shared" ca="1" si="820"/>
        <v>-</v>
      </c>
      <c r="TC80" s="539" t="str">
        <f t="shared" ca="1" si="820"/>
        <v>-</v>
      </c>
      <c r="TD80" s="539" t="str">
        <f t="shared" ca="1" si="820"/>
        <v>-</v>
      </c>
      <c r="TE80" s="539" t="str">
        <f t="shared" ca="1" si="820"/>
        <v>-</v>
      </c>
      <c r="TF80" s="539" t="str">
        <f t="shared" ca="1" si="820"/>
        <v>-</v>
      </c>
      <c r="TG80" s="539" t="str">
        <f t="shared" ca="1" si="820"/>
        <v>-</v>
      </c>
      <c r="TH80" s="539" t="str">
        <f t="shared" ca="1" si="820"/>
        <v>-</v>
      </c>
      <c r="TI80" s="539" t="str">
        <f t="shared" ca="1" si="820"/>
        <v>-</v>
      </c>
      <c r="TJ80" s="539" t="str">
        <f t="shared" ca="1" si="820"/>
        <v>-</v>
      </c>
      <c r="TK80" s="539" t="str">
        <f t="shared" ca="1" si="820"/>
        <v>-</v>
      </c>
      <c r="TL80" s="539" t="str">
        <f t="shared" ca="1" si="820"/>
        <v>-</v>
      </c>
      <c r="TM80" s="539" t="str">
        <f t="shared" ca="1" si="820"/>
        <v>-</v>
      </c>
      <c r="TN80" s="539" t="str">
        <f t="shared" ca="1" si="820"/>
        <v>-</v>
      </c>
      <c r="TO80" s="539" t="str">
        <f t="shared" ca="1" si="820"/>
        <v>-</v>
      </c>
      <c r="TP80" s="539" t="str">
        <f t="shared" ca="1" si="820"/>
        <v>-</v>
      </c>
      <c r="TQ80" s="539" t="str">
        <f t="shared" ca="1" si="820"/>
        <v>-</v>
      </c>
      <c r="TR80" s="539" t="str">
        <f t="shared" ca="1" si="820"/>
        <v>-</v>
      </c>
      <c r="TS80" s="539" t="str">
        <f t="shared" ca="1" si="820"/>
        <v>-</v>
      </c>
      <c r="TT80" s="539" t="str">
        <f t="shared" ca="1" si="820"/>
        <v>-</v>
      </c>
      <c r="TU80" s="539" t="str">
        <f t="shared" ca="1" si="820"/>
        <v>-</v>
      </c>
      <c r="TV80" s="539" t="str">
        <f t="shared" ca="1" si="820"/>
        <v>-</v>
      </c>
      <c r="TW80" s="539" t="str">
        <f t="shared" ca="1" si="820"/>
        <v>-</v>
      </c>
      <c r="TX80" s="539" t="str">
        <f t="shared" ca="1" si="820"/>
        <v>-</v>
      </c>
      <c r="TY80" s="539" t="str">
        <f t="shared" ca="1" si="820"/>
        <v>-</v>
      </c>
      <c r="TZ80" s="539" t="str">
        <f t="shared" ca="1" si="820"/>
        <v>-</v>
      </c>
      <c r="UA80" s="539" t="str">
        <f t="shared" ca="1" si="820"/>
        <v>-</v>
      </c>
      <c r="UB80" s="539" t="str">
        <f t="shared" ca="1" si="820"/>
        <v>-</v>
      </c>
      <c r="UC80" s="549" t="b">
        <f t="shared" si="821"/>
        <v>1</v>
      </c>
      <c r="UD80" s="549" t="b">
        <f t="shared" si="821"/>
        <v>1</v>
      </c>
      <c r="UE80" s="549" t="b">
        <f t="shared" si="821"/>
        <v>1</v>
      </c>
      <c r="UF80" s="549" t="b">
        <f t="shared" si="821"/>
        <v>1</v>
      </c>
      <c r="UG80" s="549" t="b">
        <f t="shared" si="821"/>
        <v>1</v>
      </c>
      <c r="UH80" s="549" t="b">
        <f t="shared" si="821"/>
        <v>1</v>
      </c>
      <c r="UI80" s="549" t="b">
        <f t="shared" si="821"/>
        <v>1</v>
      </c>
      <c r="UJ80" s="549" t="b">
        <f t="shared" si="821"/>
        <v>1</v>
      </c>
      <c r="UK80" s="549" t="b">
        <f t="shared" si="821"/>
        <v>1</v>
      </c>
      <c r="UL80" s="549" t="b">
        <f t="shared" si="821"/>
        <v>1</v>
      </c>
      <c r="UM80" s="549" t="b">
        <f t="shared" si="821"/>
        <v>1</v>
      </c>
      <c r="UN80" s="549" t="b">
        <f t="shared" si="821"/>
        <v>1</v>
      </c>
      <c r="UO80" s="549" t="b">
        <f t="shared" si="821"/>
        <v>1</v>
      </c>
      <c r="UP80" s="549" t="b">
        <f t="shared" si="821"/>
        <v>1</v>
      </c>
      <c r="UQ80" s="549" t="b">
        <f t="shared" si="821"/>
        <v>1</v>
      </c>
      <c r="UR80" s="549" t="b">
        <f t="shared" si="821"/>
        <v>1</v>
      </c>
      <c r="US80" s="549" t="b">
        <f t="shared" si="821"/>
        <v>1</v>
      </c>
      <c r="UT80" s="549" t="b">
        <f t="shared" si="821"/>
        <v>1</v>
      </c>
      <c r="UU80" s="549" t="b">
        <f t="shared" si="821"/>
        <v>1</v>
      </c>
      <c r="UV80" s="549" t="b">
        <f t="shared" si="821"/>
        <v>1</v>
      </c>
      <c r="UW80" s="549" t="b">
        <f t="shared" si="821"/>
        <v>1</v>
      </c>
      <c r="UX80" s="549" t="b">
        <f t="shared" si="821"/>
        <v>1</v>
      </c>
      <c r="UY80" s="549" t="b">
        <f t="shared" si="821"/>
        <v>1</v>
      </c>
      <c r="UZ80" s="549" t="b">
        <f t="shared" si="821"/>
        <v>1</v>
      </c>
      <c r="VA80" s="549" t="b">
        <f t="shared" si="821"/>
        <v>1</v>
      </c>
      <c r="VB80" s="549" t="b">
        <f t="shared" si="821"/>
        <v>1</v>
      </c>
      <c r="VC80" s="19">
        <f t="shared" ca="1" si="756"/>
        <v>0</v>
      </c>
      <c r="VD80" s="23">
        <v>0</v>
      </c>
    </row>
    <row r="81" spans="1:576" outlineLevel="1">
      <c r="A81" s="21">
        <f t="shared" si="93"/>
        <v>76</v>
      </c>
      <c r="B81" s="21">
        <f t="shared" si="759"/>
        <v>18</v>
      </c>
      <c r="C81">
        <v>108</v>
      </c>
      <c r="D81" s="19" t="str">
        <f t="shared" ca="1" si="668"/>
        <v>SNSW</v>
      </c>
      <c r="E81" t="b">
        <v>1</v>
      </c>
      <c r="F81" t="b">
        <v>0</v>
      </c>
      <c r="G81" t="b">
        <v>1</v>
      </c>
      <c r="H81" s="215">
        <f ca="1">OFFSET(H81,-1,0)+1</f>
        <v>18</v>
      </c>
      <c r="I81" s="26">
        <v>2</v>
      </c>
      <c r="J81" s="26">
        <v>1</v>
      </c>
      <c r="K81" s="26" t="str">
        <f>""</f>
        <v/>
      </c>
      <c r="L81" s="26">
        <v>0</v>
      </c>
      <c r="M81" s="26">
        <f t="shared" si="670"/>
        <v>2</v>
      </c>
      <c r="N81" s="26">
        <v>2</v>
      </c>
      <c r="O81" s="26">
        <v>3</v>
      </c>
      <c r="P81" s="26">
        <v>2</v>
      </c>
      <c r="Q81" s="26">
        <v>0</v>
      </c>
      <c r="R81" s="26">
        <v>0</v>
      </c>
      <c r="S81" s="26">
        <v>0</v>
      </c>
      <c r="T81" s="26">
        <v>0</v>
      </c>
      <c r="U81" s="26">
        <v>1</v>
      </c>
      <c r="V81" s="116">
        <v>1</v>
      </c>
      <c r="W81" s="116">
        <v>2</v>
      </c>
      <c r="X81" s="116">
        <v>2</v>
      </c>
      <c r="Y81" s="211"/>
      <c r="Z81" s="211"/>
      <c r="AA81" s="211"/>
      <c r="AB81" s="211"/>
      <c r="AC81" s="26">
        <v>1</v>
      </c>
      <c r="AD81" s="211"/>
      <c r="AE81" s="211"/>
      <c r="AF81" s="211"/>
      <c r="AG81" s="211"/>
      <c r="AH81" s="211"/>
      <c r="AI81" s="211"/>
      <c r="AJ81" s="211"/>
      <c r="AK81" s="211"/>
      <c r="AL81" s="136">
        <f t="shared" si="671"/>
        <v>2</v>
      </c>
      <c r="AM81" s="136">
        <f>INDEX(CHOOSE($O81,DataAutumn!i.AdultDrys,DataWinter!i.AdultDrys,DataSpring!i.AdultDrys),1,$N81)</f>
        <v>3</v>
      </c>
      <c r="AN81" s="5">
        <f t="shared" si="672"/>
        <v>2</v>
      </c>
      <c r="AO81" s="5">
        <f t="shared" si="672"/>
        <v>0</v>
      </c>
      <c r="AP81" s="5">
        <f t="shared" si="673"/>
        <v>1</v>
      </c>
      <c r="AQ81" s="211"/>
      <c r="AR81" s="211"/>
      <c r="AS81" s="356" t="str">
        <f t="shared" ca="1" si="674"/>
        <v>optimum_carry 00018 SNSW MWM     pasture400 Day204 Scan2-0000 RR000p GP100p WP075p MP075p T_TRUE (F33N11)</v>
      </c>
      <c r="AT81" s="9" t="str">
        <f ca="1">IF(COUNTIF(AS$5:AS81,AS81)=1,"-","Dup")</f>
        <v>-</v>
      </c>
      <c r="AU81" s="9"/>
      <c r="AV81" s="19" t="str">
        <f t="shared" ca="1" si="675"/>
        <v>-</v>
      </c>
      <c r="AW81" s="19" t="str">
        <f t="shared" ca="1" si="675"/>
        <v>-</v>
      </c>
      <c r="AX81" s="19" t="str">
        <f t="shared" ca="1" si="675"/>
        <v>-</v>
      </c>
      <c r="AY81" s="19" t="str">
        <f t="shared" ca="1" si="675"/>
        <v>-</v>
      </c>
      <c r="AZ81" s="19" t="str">
        <f t="shared" ca="1" si="675"/>
        <v>-</v>
      </c>
      <c r="BA81" s="19" t="str">
        <f t="shared" ca="1" si="675"/>
        <v>-</v>
      </c>
      <c r="BB81" s="19" t="str">
        <f t="shared" ca="1" si="675"/>
        <v>-</v>
      </c>
      <c r="BC81" s="19" t="str">
        <f t="shared" ca="1" si="675"/>
        <v>-</v>
      </c>
      <c r="BD81" s="9"/>
      <c r="BE81" s="5" t="b">
        <f t="shared" si="676"/>
        <v>0</v>
      </c>
      <c r="BF81" s="5" t="str">
        <f t="shared" si="676"/>
        <v>-</v>
      </c>
      <c r="BG81" s="5" t="b">
        <f t="shared" si="676"/>
        <v>0</v>
      </c>
      <c r="BH81" s="5" t="b">
        <f t="shared" si="676"/>
        <v>1</v>
      </c>
      <c r="BI81" s="5" t="b">
        <f t="shared" si="676"/>
        <v>1</v>
      </c>
      <c r="BJ81" s="136">
        <f t="shared" si="676"/>
        <v>0</v>
      </c>
      <c r="BK81" s="19" t="b">
        <f t="shared" ca="1" si="677"/>
        <v>0</v>
      </c>
      <c r="BL81" s="9"/>
      <c r="BM81" s="5" t="str">
        <f t="shared" ca="1" si="678"/>
        <v>-</v>
      </c>
      <c r="BN81" s="19" t="str">
        <f t="shared" ca="1" si="679"/>
        <v>-</v>
      </c>
      <c r="BO81" s="19" t="str">
        <f t="shared" ca="1" si="679"/>
        <v>-</v>
      </c>
      <c r="BP81" s="19" t="str">
        <f t="shared" ca="1" si="679"/>
        <v>-</v>
      </c>
      <c r="BQ81" s="5" t="str">
        <f t="shared" ca="1" si="680"/>
        <v>-</v>
      </c>
      <c r="BR81" s="19" t="str">
        <f t="shared" ca="1" si="681"/>
        <v>-</v>
      </c>
      <c r="BS81" s="5" t="str">
        <f t="shared" ca="1" si="682"/>
        <v>-</v>
      </c>
      <c r="BT81" s="19" t="str">
        <f t="shared" ca="1" si="683"/>
        <v>-</v>
      </c>
      <c r="BU81" s="19" t="str">
        <f t="shared" ca="1" si="683"/>
        <v>-</v>
      </c>
      <c r="BV81" s="19" t="str">
        <f t="shared" ca="1" si="683"/>
        <v>-</v>
      </c>
      <c r="BW81" s="5" t="str">
        <f t="shared" ca="1" si="684"/>
        <v>-</v>
      </c>
      <c r="BX81" s="9"/>
      <c r="BY81" s="5" t="b">
        <f t="shared" si="685"/>
        <v>0</v>
      </c>
      <c r="BZ81" s="5" t="str">
        <f t="shared" ca="1" si="686"/>
        <v>-</v>
      </c>
      <c r="CA81" s="5" t="str">
        <f t="shared" ca="1" si="687"/>
        <v>-</v>
      </c>
      <c r="CB81" s="5" t="str">
        <f t="shared" ca="1" si="687"/>
        <v>-</v>
      </c>
      <c r="CC81" s="5" t="str">
        <f t="shared" ca="1" si="687"/>
        <v>-</v>
      </c>
      <c r="CD81" s="5" t="str">
        <f t="shared" ca="1" si="687"/>
        <v>-</v>
      </c>
      <c r="CE81" s="5" t="str">
        <f t="shared" ca="1" si="687"/>
        <v>-</v>
      </c>
      <c r="CF81" s="5" t="str">
        <f t="shared" ca="1" si="687"/>
        <v>-</v>
      </c>
      <c r="CG81" s="5" t="str">
        <f t="shared" ca="1" si="687"/>
        <v>-</v>
      </c>
      <c r="CH81" s="5" t="str">
        <f t="shared" ca="1" si="687"/>
        <v>-</v>
      </c>
      <c r="CI81" s="9"/>
      <c r="CJ81" s="12" t="b">
        <v>1</v>
      </c>
      <c r="CK81" s="12" t="b">
        <v>1</v>
      </c>
      <c r="CL81" s="12" t="b">
        <v>1</v>
      </c>
      <c r="CM81" s="12">
        <v>22312000005</v>
      </c>
      <c r="CN81" s="12" t="b">
        <v>0</v>
      </c>
      <c r="CO81" s="19" t="str">
        <f t="shared" ca="1" si="688"/>
        <v>-</v>
      </c>
      <c r="CP81" s="19" t="str">
        <f t="shared" ca="1" si="688"/>
        <v>-</v>
      </c>
      <c r="CQ81" s="19" t="str">
        <f t="shared" ca="1" si="688"/>
        <v>-</v>
      </c>
      <c r="CR81" s="433">
        <f t="shared" si="689"/>
        <v>652</v>
      </c>
      <c r="CS81" s="433">
        <f t="shared" si="689"/>
        <v>686</v>
      </c>
      <c r="CT81" s="433">
        <f t="shared" si="689"/>
        <v>721</v>
      </c>
      <c r="CU81" s="144">
        <f t="shared" si="690"/>
        <v>378</v>
      </c>
      <c r="CV81" s="144">
        <f t="shared" si="690"/>
        <v>413</v>
      </c>
      <c r="CW81" s="144">
        <f t="shared" si="690"/>
        <v>448</v>
      </c>
      <c r="CX81" s="19" t="str">
        <f t="shared" ca="1" si="809"/>
        <v>-</v>
      </c>
      <c r="CY81" s="19" t="str">
        <f t="shared" ca="1" si="809"/>
        <v>-</v>
      </c>
      <c r="CZ81" s="19" t="str">
        <f t="shared" ca="1" si="809"/>
        <v>-</v>
      </c>
      <c r="DA81" s="19" t="str">
        <f t="shared" ca="1" si="809"/>
        <v>-</v>
      </c>
      <c r="DB81" s="19" t="str">
        <f t="shared" ca="1" si="809"/>
        <v>-</v>
      </c>
      <c r="DC81" s="19" t="str">
        <f t="shared" ca="1" si="809"/>
        <v>-</v>
      </c>
      <c r="DD81" s="19">
        <f t="shared" ca="1" si="809"/>
        <v>1</v>
      </c>
      <c r="DE81" s="19">
        <f t="shared" ca="1" si="809"/>
        <v>1</v>
      </c>
      <c r="DF81" s="19">
        <f t="shared" ca="1" si="809"/>
        <v>0</v>
      </c>
      <c r="DG81" s="19" t="str">
        <f t="shared" ca="1" si="809"/>
        <v>-</v>
      </c>
      <c r="DH81" s="19" t="str">
        <f t="shared" ca="1" si="809"/>
        <v>-</v>
      </c>
      <c r="DI81" s="19" t="str">
        <f t="shared" ca="1" si="809"/>
        <v>-</v>
      </c>
      <c r="DJ81" s="19" t="str">
        <f t="shared" ca="1" si="809"/>
        <v>-</v>
      </c>
      <c r="DK81" s="19" t="str">
        <f t="shared" ca="1" si="809"/>
        <v>-</v>
      </c>
      <c r="DL81" s="19">
        <f t="shared" ca="1" si="809"/>
        <v>0</v>
      </c>
      <c r="DM81" s="19" t="str">
        <f t="shared" ca="1" si="809"/>
        <v>-</v>
      </c>
      <c r="DN81" s="19" t="str">
        <f t="shared" ca="1" si="809"/>
        <v>-</v>
      </c>
      <c r="DO81" s="19" t="str">
        <f t="shared" ca="1" si="688"/>
        <v>-</v>
      </c>
      <c r="DP81" s="19">
        <f t="shared" ca="1" si="688"/>
        <v>0</v>
      </c>
      <c r="DQ81" s="19">
        <f t="shared" ca="1" si="688"/>
        <v>0</v>
      </c>
      <c r="DR81" s="9"/>
      <c r="DS81" s="19">
        <f t="shared" ca="1" si="787"/>
        <v>0</v>
      </c>
      <c r="DT81" s="19">
        <f t="shared" ca="1" si="787"/>
        <v>0</v>
      </c>
      <c r="DU81" s="19">
        <f t="shared" ca="1" si="787"/>
        <v>0</v>
      </c>
      <c r="DV81" s="19">
        <f t="shared" ca="1" si="787"/>
        <v>0</v>
      </c>
      <c r="DW81" s="19">
        <f t="shared" ca="1" si="787"/>
        <v>0</v>
      </c>
      <c r="DX81" s="19">
        <f t="shared" ca="1" si="787"/>
        <v>0</v>
      </c>
      <c r="DY81" s="19">
        <f t="shared" ca="1" si="787"/>
        <v>0</v>
      </c>
      <c r="DZ81" s="19">
        <f t="shared" ca="1" si="787"/>
        <v>0</v>
      </c>
      <c r="EA81" s="19">
        <f t="shared" ref="EA81:EE81" ca="1" si="837">OFFSET(EA$5,$B81,0)</f>
        <v>0</v>
      </c>
      <c r="EB81" s="19">
        <f t="shared" ca="1" si="837"/>
        <v>0</v>
      </c>
      <c r="EC81" s="19">
        <f t="shared" ca="1" si="837"/>
        <v>0</v>
      </c>
      <c r="ED81" s="19">
        <f t="shared" ca="1" si="837"/>
        <v>0</v>
      </c>
      <c r="EE81" s="19">
        <f t="shared" ca="1" si="837"/>
        <v>0</v>
      </c>
      <c r="EF81" s="433">
        <f t="shared" si="693"/>
        <v>0</v>
      </c>
      <c r="EG81" s="433">
        <f t="shared" si="693"/>
        <v>0</v>
      </c>
      <c r="EH81" s="116">
        <f t="shared" si="694"/>
        <v>0</v>
      </c>
      <c r="EI81" s="116">
        <f t="shared" ca="1" si="694"/>
        <v>0</v>
      </c>
      <c r="EJ81" s="116">
        <f t="shared" ca="1" si="694"/>
        <v>0</v>
      </c>
      <c r="EK81" s="116">
        <f t="shared" ca="1" si="694"/>
        <v>0</v>
      </c>
      <c r="EL81" s="116">
        <f t="shared" ca="1" si="694"/>
        <v>0</v>
      </c>
      <c r="EM81" s="537">
        <f t="shared" ca="1" si="695"/>
        <v>0</v>
      </c>
      <c r="EN81" s="116">
        <f t="shared" ca="1" si="696"/>
        <v>0</v>
      </c>
      <c r="EO81" s="116">
        <f t="shared" ca="1" si="696"/>
        <v>0</v>
      </c>
      <c r="EP81" s="116">
        <f t="shared" ca="1" si="696"/>
        <v>0</v>
      </c>
      <c r="EQ81" s="116">
        <f t="shared" ca="1" si="696"/>
        <v>0</v>
      </c>
      <c r="ER81" s="116">
        <f t="shared" ca="1" si="696"/>
        <v>0</v>
      </c>
      <c r="ES81" s="537">
        <f t="shared" ca="1" si="697"/>
        <v>0</v>
      </c>
      <c r="ET81" s="116">
        <f t="shared" ca="1" si="698"/>
        <v>0</v>
      </c>
      <c r="EU81" s="116">
        <f t="shared" ca="1" si="698"/>
        <v>0</v>
      </c>
      <c r="EV81" s="116">
        <f t="shared" ca="1" si="698"/>
        <v>0</v>
      </c>
      <c r="EW81" s="116">
        <f t="shared" ca="1" si="698"/>
        <v>0</v>
      </c>
      <c r="EX81" s="116">
        <f t="shared" ca="1" si="698"/>
        <v>0</v>
      </c>
      <c r="EY81" s="537">
        <f t="shared" ca="1" si="699"/>
        <v>0</v>
      </c>
      <c r="EZ81" s="116">
        <f t="shared" ca="1" si="700"/>
        <v>0</v>
      </c>
      <c r="FA81" s="116">
        <f t="shared" ca="1" si="700"/>
        <v>0</v>
      </c>
      <c r="FB81" s="116">
        <f t="shared" ca="1" si="700"/>
        <v>0</v>
      </c>
      <c r="FC81" s="116">
        <f t="shared" ca="1" si="700"/>
        <v>0</v>
      </c>
      <c r="FD81" s="116">
        <f t="shared" ca="1" si="700"/>
        <v>0</v>
      </c>
      <c r="FE81" s="537">
        <f t="shared" ca="1" si="701"/>
        <v>0</v>
      </c>
      <c r="FF81" s="116">
        <f t="shared" ca="1" si="702"/>
        <v>0</v>
      </c>
      <c r="FG81" s="116">
        <f t="shared" ca="1" si="702"/>
        <v>0</v>
      </c>
      <c r="FH81" s="116">
        <f t="shared" ca="1" si="702"/>
        <v>0</v>
      </c>
      <c r="FI81" s="116">
        <f t="shared" ca="1" si="702"/>
        <v>0</v>
      </c>
      <c r="FJ81" s="116">
        <f t="shared" ca="1" si="702"/>
        <v>0</v>
      </c>
      <c r="FK81" s="537">
        <f t="shared" ca="1" si="703"/>
        <v>0</v>
      </c>
      <c r="FL81" s="116">
        <f t="shared" ca="1" si="704"/>
        <v>0</v>
      </c>
      <c r="FM81" s="116">
        <f t="shared" ca="1" si="704"/>
        <v>0</v>
      </c>
      <c r="FN81" s="116">
        <f t="shared" ca="1" si="704"/>
        <v>0</v>
      </c>
      <c r="FO81" s="116">
        <f t="shared" ca="1" si="704"/>
        <v>0</v>
      </c>
      <c r="FP81" s="116">
        <f t="shared" ca="1" si="704"/>
        <v>0</v>
      </c>
      <c r="FQ81" s="537">
        <f t="shared" ca="1" si="705"/>
        <v>0</v>
      </c>
      <c r="FR81" s="117">
        <f t="shared" ca="1" si="706"/>
        <v>0</v>
      </c>
      <c r="FS81" s="117">
        <f t="shared" ca="1" si="706"/>
        <v>0</v>
      </c>
      <c r="FT81" s="117">
        <f t="shared" ca="1" si="706"/>
        <v>0</v>
      </c>
      <c r="FU81" s="117">
        <f t="shared" ca="1" si="706"/>
        <v>0</v>
      </c>
      <c r="FV81" s="556">
        <f t="shared" ca="1" si="810"/>
        <v>0</v>
      </c>
      <c r="FW81" s="556">
        <f t="shared" ca="1" si="810"/>
        <v>0</v>
      </c>
      <c r="FX81" s="556">
        <f t="shared" ca="1" si="810"/>
        <v>0</v>
      </c>
      <c r="FY81" s="556">
        <f t="shared" ca="1" si="810"/>
        <v>0</v>
      </c>
      <c r="FZ81" s="556">
        <f t="shared" ca="1" si="810"/>
        <v>0</v>
      </c>
      <c r="GA81" s="556">
        <f t="shared" ca="1" si="810"/>
        <v>0</v>
      </c>
      <c r="GB81" s="556">
        <f t="shared" ca="1" si="810"/>
        <v>0</v>
      </c>
      <c r="GC81" s="556">
        <f t="shared" ca="1" si="810"/>
        <v>0</v>
      </c>
      <c r="GD81" s="556">
        <f t="shared" ca="1" si="810"/>
        <v>0</v>
      </c>
      <c r="GE81" s="556">
        <f t="shared" ca="1" si="810"/>
        <v>0</v>
      </c>
      <c r="GF81" s="556">
        <f t="shared" ca="1" si="810"/>
        <v>0</v>
      </c>
      <c r="GG81" s="556">
        <f t="shared" ca="1" si="810"/>
        <v>0</v>
      </c>
      <c r="GH81" s="556">
        <f t="shared" ca="1" si="810"/>
        <v>0</v>
      </c>
      <c r="GI81" s="556">
        <f t="shared" ca="1" si="810"/>
        <v>0</v>
      </c>
      <c r="GJ81" s="556">
        <f t="shared" ca="1" si="810"/>
        <v>0</v>
      </c>
      <c r="GK81" s="556">
        <f t="shared" ca="1" si="810"/>
        <v>0</v>
      </c>
      <c r="GL81" s="556">
        <f t="shared" ca="1" si="810"/>
        <v>0</v>
      </c>
      <c r="GM81" s="556">
        <f t="shared" ca="1" si="810"/>
        <v>0</v>
      </c>
      <c r="GN81" s="556">
        <f t="shared" ca="1" si="810"/>
        <v>0</v>
      </c>
      <c r="GO81" s="556">
        <f t="shared" ca="1" si="810"/>
        <v>0</v>
      </c>
      <c r="GP81" s="19">
        <f t="shared" ca="1" si="708"/>
        <v>0</v>
      </c>
      <c r="GQ81" s="116">
        <f t="shared" ca="1" si="709"/>
        <v>0</v>
      </c>
      <c r="GR81" s="116">
        <f t="shared" ca="1" si="709"/>
        <v>0</v>
      </c>
      <c r="GS81" s="116">
        <f t="shared" ca="1" si="709"/>
        <v>0</v>
      </c>
      <c r="GT81" s="116">
        <f t="shared" ca="1" si="709"/>
        <v>0</v>
      </c>
      <c r="GU81" s="116">
        <f t="shared" ca="1" si="709"/>
        <v>0</v>
      </c>
      <c r="GV81" s="537">
        <f t="shared" ca="1" si="710"/>
        <v>0</v>
      </c>
      <c r="GW81" s="116">
        <f t="shared" ca="1" si="711"/>
        <v>0</v>
      </c>
      <c r="GX81" s="116">
        <f t="shared" ca="1" si="711"/>
        <v>0</v>
      </c>
      <c r="GY81" s="116">
        <f t="shared" ca="1" si="711"/>
        <v>0</v>
      </c>
      <c r="GZ81" s="116">
        <f t="shared" ca="1" si="711"/>
        <v>0</v>
      </c>
      <c r="HA81" s="116">
        <f t="shared" ca="1" si="711"/>
        <v>0</v>
      </c>
      <c r="HB81" s="537">
        <f t="shared" ca="1" si="712"/>
        <v>0</v>
      </c>
      <c r="HC81" s="116">
        <f t="shared" ca="1" si="713"/>
        <v>0</v>
      </c>
      <c r="HD81" s="116">
        <f t="shared" ca="1" si="713"/>
        <v>0</v>
      </c>
      <c r="HE81" s="116">
        <f t="shared" ca="1" si="713"/>
        <v>0</v>
      </c>
      <c r="HF81" s="116">
        <f t="shared" ca="1" si="713"/>
        <v>0</v>
      </c>
      <c r="HG81" s="116">
        <f t="shared" ca="1" si="713"/>
        <v>0</v>
      </c>
      <c r="HH81" s="537">
        <f t="shared" ca="1" si="714"/>
        <v>0</v>
      </c>
      <c r="HI81" s="116">
        <f t="shared" ca="1" si="715"/>
        <v>0</v>
      </c>
      <c r="HJ81" s="116">
        <f t="shared" ca="1" si="715"/>
        <v>0</v>
      </c>
      <c r="HK81" s="116">
        <f t="shared" ca="1" si="715"/>
        <v>0</v>
      </c>
      <c r="HL81" s="116">
        <f t="shared" ca="1" si="715"/>
        <v>0</v>
      </c>
      <c r="HM81" s="116">
        <f t="shared" ca="1" si="715"/>
        <v>0</v>
      </c>
      <c r="HN81" s="537">
        <f t="shared" ca="1" si="716"/>
        <v>0</v>
      </c>
      <c r="HO81" s="116">
        <f t="shared" ca="1" si="717"/>
        <v>0</v>
      </c>
      <c r="HP81" s="116">
        <f t="shared" ca="1" si="717"/>
        <v>0</v>
      </c>
      <c r="HQ81" s="116">
        <f t="shared" ca="1" si="717"/>
        <v>0</v>
      </c>
      <c r="HR81" s="116">
        <f t="shared" ca="1" si="717"/>
        <v>0</v>
      </c>
      <c r="HS81" s="116">
        <f t="shared" ca="1" si="717"/>
        <v>0</v>
      </c>
      <c r="HT81" s="537">
        <f t="shared" ca="1" si="718"/>
        <v>0</v>
      </c>
      <c r="HU81" s="116">
        <f t="shared" ca="1" si="719"/>
        <v>0</v>
      </c>
      <c r="HV81" s="116">
        <f t="shared" ca="1" si="719"/>
        <v>0</v>
      </c>
      <c r="HW81" s="116">
        <f t="shared" ca="1" si="719"/>
        <v>0</v>
      </c>
      <c r="HX81" s="116">
        <f t="shared" ca="1" si="719"/>
        <v>0</v>
      </c>
      <c r="HY81" s="116">
        <f t="shared" ca="1" si="719"/>
        <v>0</v>
      </c>
      <c r="HZ81" s="537">
        <f t="shared" ca="1" si="720"/>
        <v>0</v>
      </c>
      <c r="IA81" s="117">
        <f t="shared" ca="1" si="721"/>
        <v>0</v>
      </c>
      <c r="IB81" s="117">
        <f t="shared" ca="1" si="721"/>
        <v>0</v>
      </c>
      <c r="IC81" s="117">
        <f t="shared" ca="1" si="721"/>
        <v>0</v>
      </c>
      <c r="ID81" s="117">
        <f t="shared" ca="1" si="721"/>
        <v>0</v>
      </c>
      <c r="IE81" s="556">
        <f t="shared" ca="1" si="811"/>
        <v>0</v>
      </c>
      <c r="IF81" s="556">
        <f t="shared" ca="1" si="811"/>
        <v>0</v>
      </c>
      <c r="IG81" s="556">
        <f t="shared" ca="1" si="811"/>
        <v>0</v>
      </c>
      <c r="IH81" s="556">
        <f t="shared" ca="1" si="811"/>
        <v>0</v>
      </c>
      <c r="II81" s="556">
        <f t="shared" ca="1" si="811"/>
        <v>0</v>
      </c>
      <c r="IJ81" s="556">
        <f t="shared" ca="1" si="811"/>
        <v>0</v>
      </c>
      <c r="IK81" s="556">
        <f t="shared" ca="1" si="811"/>
        <v>0</v>
      </c>
      <c r="IL81" s="556">
        <f t="shared" ca="1" si="811"/>
        <v>0</v>
      </c>
      <c r="IM81" s="556">
        <f t="shared" ca="1" si="811"/>
        <v>0</v>
      </c>
      <c r="IN81" s="556">
        <f t="shared" ca="1" si="811"/>
        <v>0</v>
      </c>
      <c r="IO81" s="556">
        <f t="shared" ca="1" si="811"/>
        <v>0</v>
      </c>
      <c r="IP81" s="556">
        <f t="shared" ca="1" si="811"/>
        <v>0</v>
      </c>
      <c r="IQ81" s="556">
        <f t="shared" ca="1" si="811"/>
        <v>0</v>
      </c>
      <c r="IR81" s="556">
        <f t="shared" ca="1" si="811"/>
        <v>0</v>
      </c>
      <c r="IS81" s="556">
        <f t="shared" ca="1" si="811"/>
        <v>0</v>
      </c>
      <c r="IT81" s="556">
        <f t="shared" ca="1" si="811"/>
        <v>0</v>
      </c>
      <c r="IU81" s="556">
        <f t="shared" ca="1" si="811"/>
        <v>0</v>
      </c>
      <c r="IV81" s="556">
        <f t="shared" ca="1" si="811"/>
        <v>0</v>
      </c>
      <c r="IW81" s="556">
        <f t="shared" ca="1" si="811"/>
        <v>0</v>
      </c>
      <c r="IX81" s="556">
        <f t="shared" ca="1" si="811"/>
        <v>0</v>
      </c>
      <c r="IY81" s="19">
        <f t="shared" ca="1" si="723"/>
        <v>0</v>
      </c>
      <c r="IZ81" s="5">
        <f t="shared" si="724"/>
        <v>67</v>
      </c>
      <c r="JA81" s="9"/>
      <c r="JB81" s="5">
        <f t="shared" si="725"/>
        <v>1</v>
      </c>
      <c r="JC81" s="5" t="b">
        <f t="shared" si="725"/>
        <v>0</v>
      </c>
      <c r="JD81" s="19">
        <f t="shared" ca="1" si="812"/>
        <v>0</v>
      </c>
      <c r="JE81" s="5">
        <f t="shared" si="727"/>
        <v>0</v>
      </c>
      <c r="JF81" s="5">
        <f t="shared" si="728"/>
        <v>1.2500000000000001E-2</v>
      </c>
      <c r="JG81" s="5">
        <f t="shared" si="729"/>
        <v>0</v>
      </c>
      <c r="JH81" s="19">
        <f t="shared" ca="1" si="812"/>
        <v>0</v>
      </c>
      <c r="JI81" s="5">
        <f t="shared" si="730"/>
        <v>60</v>
      </c>
      <c r="JJ81" s="5">
        <f t="shared" si="731"/>
        <v>1</v>
      </c>
      <c r="JK81" s="19">
        <f t="shared" ca="1" si="812"/>
        <v>0</v>
      </c>
      <c r="JL81" s="19">
        <f t="shared" ca="1" si="812"/>
        <v>0</v>
      </c>
      <c r="JM81" s="19">
        <f t="shared" ca="1" si="812"/>
        <v>0</v>
      </c>
      <c r="JN81" s="19">
        <f t="shared" ca="1" si="812"/>
        <v>0</v>
      </c>
      <c r="JO81" s="19">
        <f t="shared" ca="1" si="812"/>
        <v>0</v>
      </c>
      <c r="JP81" s="19">
        <f t="shared" ca="1" si="812"/>
        <v>0</v>
      </c>
      <c r="JQ81" s="19">
        <f t="shared" ca="1" si="812"/>
        <v>0</v>
      </c>
      <c r="JR81" s="19">
        <f t="shared" ca="1" si="812"/>
        <v>0</v>
      </c>
      <c r="JS81" s="19">
        <f t="shared" ca="1" si="812"/>
        <v>0</v>
      </c>
      <c r="JT81" s="19">
        <f t="shared" ca="1" si="812"/>
        <v>0</v>
      </c>
      <c r="JU81" s="19">
        <f t="shared" ca="1" si="812"/>
        <v>0</v>
      </c>
      <c r="JV81" s="19">
        <f t="shared" ca="1" si="812"/>
        <v>0</v>
      </c>
      <c r="JW81" s="19">
        <f t="shared" ca="1" si="812"/>
        <v>0</v>
      </c>
      <c r="JX81" s="19">
        <f t="shared" ca="1" si="812"/>
        <v>0</v>
      </c>
      <c r="JY81" s="19">
        <f t="shared" ca="1" si="812"/>
        <v>0</v>
      </c>
      <c r="JZ81" s="19">
        <f t="shared" ca="1" si="812"/>
        <v>0</v>
      </c>
      <c r="KA81" s="19">
        <f t="shared" ca="1" si="812"/>
        <v>0</v>
      </c>
      <c r="KB81" s="19">
        <f t="shared" ca="1" si="812"/>
        <v>0</v>
      </c>
      <c r="KC81" s="19">
        <f t="shared" ca="1" si="812"/>
        <v>0</v>
      </c>
      <c r="KD81" s="19">
        <f t="shared" ca="1" si="812"/>
        <v>0</v>
      </c>
      <c r="KE81" s="19">
        <f t="shared" ca="1" si="812"/>
        <v>0</v>
      </c>
      <c r="KF81" s="5">
        <f t="shared" si="732"/>
        <v>0</v>
      </c>
      <c r="KG81" s="5">
        <f t="shared" si="732"/>
        <v>6.25E-2</v>
      </c>
      <c r="KH81" s="5">
        <f t="shared" si="732"/>
        <v>6.25E-2</v>
      </c>
      <c r="KI81" s="5">
        <f t="shared" si="732"/>
        <v>6.25E-2</v>
      </c>
      <c r="KJ81" s="19">
        <f t="shared" ca="1" si="812"/>
        <v>0</v>
      </c>
      <c r="KK81" s="19">
        <f t="shared" ca="1" si="812"/>
        <v>0</v>
      </c>
      <c r="KL81" s="19">
        <f t="shared" ca="1" si="812"/>
        <v>0</v>
      </c>
      <c r="KM81" s="19">
        <f t="shared" ca="1" si="812"/>
        <v>0</v>
      </c>
      <c r="KN81" s="19">
        <f t="shared" ca="1" si="812"/>
        <v>1</v>
      </c>
      <c r="KO81" s="19">
        <f t="shared" ca="1" si="812"/>
        <v>0</v>
      </c>
      <c r="KP81" s="19">
        <f t="shared" ca="1" si="812"/>
        <v>1</v>
      </c>
      <c r="KQ81" s="9"/>
      <c r="KR81" s="5" t="b">
        <f t="shared" ca="1" si="733"/>
        <v>1</v>
      </c>
      <c r="KS81" s="5" t="b">
        <f t="shared" si="734"/>
        <v>0</v>
      </c>
      <c r="KT81" s="5" t="b">
        <f t="shared" si="734"/>
        <v>0</v>
      </c>
      <c r="KU81" s="5" t="b">
        <f t="shared" si="734"/>
        <v>1</v>
      </c>
      <c r="KV81" s="136">
        <f t="shared" si="735"/>
        <v>2</v>
      </c>
      <c r="KW81" s="136">
        <f t="shared" si="735"/>
        <v>2</v>
      </c>
      <c r="KX81" s="5" t="b">
        <f t="shared" si="736"/>
        <v>0</v>
      </c>
      <c r="KY81" s="5" t="b">
        <f t="shared" si="736"/>
        <v>1</v>
      </c>
      <c r="KZ81" s="5" t="b">
        <f t="shared" si="736"/>
        <v>1</v>
      </c>
      <c r="LA81" s="5" t="b">
        <f t="shared" si="736"/>
        <v>0</v>
      </c>
      <c r="LB81" s="5">
        <f t="shared" si="737"/>
        <v>1</v>
      </c>
      <c r="LC81" s="5">
        <f t="shared" si="737"/>
        <v>0</v>
      </c>
      <c r="LD81" s="5" t="b">
        <f t="shared" si="738"/>
        <v>0</v>
      </c>
      <c r="LE81" s="5" t="str" cm="1">
        <f t="array" aca="1" ref="LE81" ca="1">IF(OR(LF81:LM81&lt;&gt;"-"),TRUE,"-")</f>
        <v>-</v>
      </c>
      <c r="LF81" s="19" t="str">
        <f t="shared" ca="1" si="739"/>
        <v>-</v>
      </c>
      <c r="LG81" s="19" t="str">
        <f t="shared" ca="1" si="739"/>
        <v>-</v>
      </c>
      <c r="LH81" s="19" t="str">
        <f t="shared" ca="1" si="739"/>
        <v>-</v>
      </c>
      <c r="LI81" s="19" t="str">
        <f t="shared" ca="1" si="739"/>
        <v>-</v>
      </c>
      <c r="LJ81" s="19" t="str">
        <f t="shared" ca="1" si="739"/>
        <v>-</v>
      </c>
      <c r="LK81" s="19" t="str">
        <f t="shared" ca="1" si="739"/>
        <v>-</v>
      </c>
      <c r="LL81" s="19" t="str">
        <f t="shared" ca="1" si="739"/>
        <v>-</v>
      </c>
      <c r="LM81" s="19" t="str">
        <f t="shared" ca="1" si="739"/>
        <v>-</v>
      </c>
      <c r="LN81" s="466" t="str">
        <f t="shared" ca="1" si="739"/>
        <v>-</v>
      </c>
      <c r="LO81" s="5" t="b">
        <f t="array" aca="1" ref="LO81" ca="1">IF(OR(LP81:LV81&lt;&gt;"-"),TRUE,"-")</f>
        <v>1</v>
      </c>
      <c r="LP81" s="19">
        <f t="shared" ca="1" si="813"/>
        <v>0</v>
      </c>
      <c r="LQ81" s="19" t="str">
        <f t="shared" ca="1" si="813"/>
        <v>-</v>
      </c>
      <c r="LR81" s="19">
        <f t="shared" ca="1" si="813"/>
        <v>999999</v>
      </c>
      <c r="LS81" s="19">
        <f t="shared" ca="1" si="813"/>
        <v>999999</v>
      </c>
      <c r="LT81" s="19">
        <f t="shared" ca="1" si="813"/>
        <v>999999</v>
      </c>
      <c r="LU81" s="19">
        <f t="shared" ca="1" si="813"/>
        <v>999999</v>
      </c>
      <c r="LV81" s="19">
        <f t="shared" ca="1" si="813"/>
        <v>999999</v>
      </c>
      <c r="LW81" s="19" t="str">
        <f t="shared" ca="1" si="813"/>
        <v>-</v>
      </c>
      <c r="LX81" s="19" t="str">
        <f t="shared" ca="1" si="813"/>
        <v>-</v>
      </c>
      <c r="LY81" s="19" t="str">
        <f t="shared" ca="1" si="813"/>
        <v>-</v>
      </c>
      <c r="LZ81" s="19" t="b">
        <f t="shared" ca="1" si="741"/>
        <v>1</v>
      </c>
      <c r="MA81" s="19">
        <f t="shared" ca="1" si="741"/>
        <v>0</v>
      </c>
      <c r="MB81" s="5" t="str">
        <f t="shared" si="742"/>
        <v>-</v>
      </c>
      <c r="MC81" s="5" t="str">
        <f t="shared" si="742"/>
        <v>-</v>
      </c>
      <c r="MD81" s="5" t="str">
        <f t="shared" si="742"/>
        <v>-</v>
      </c>
      <c r="ME81" s="5" t="str">
        <f t="shared" si="742"/>
        <v>-</v>
      </c>
      <c r="MF81" s="19" t="str">
        <f t="shared" ca="1" si="815"/>
        <v>-</v>
      </c>
      <c r="MG81" s="19" t="str">
        <f t="shared" ca="1" si="815"/>
        <v>-</v>
      </c>
      <c r="MH81" s="19" t="str">
        <f t="shared" ca="1" si="815"/>
        <v>-</v>
      </c>
      <c r="MI81" s="19" t="str">
        <f t="shared" ca="1" si="815"/>
        <v>-</v>
      </c>
      <c r="MJ81" s="19">
        <f t="shared" ca="1" si="815"/>
        <v>0.5</v>
      </c>
      <c r="MK81" s="19">
        <f t="shared" ca="1" si="815"/>
        <v>0.5</v>
      </c>
      <c r="ML81" s="19" t="str">
        <f t="shared" ca="1" si="815"/>
        <v>-</v>
      </c>
      <c r="MM81" s="5">
        <f t="shared" si="744"/>
        <v>0</v>
      </c>
      <c r="MN81" s="5">
        <f t="shared" si="744"/>
        <v>500</v>
      </c>
      <c r="MO81" s="5">
        <f t="shared" si="744"/>
        <v>500</v>
      </c>
      <c r="MP81" s="5">
        <f t="shared" si="744"/>
        <v>575</v>
      </c>
      <c r="MQ81" s="5">
        <f t="shared" si="744"/>
        <v>240</v>
      </c>
      <c r="MR81" s="5">
        <f t="shared" si="744"/>
        <v>364</v>
      </c>
      <c r="MS81" s="5">
        <f t="shared" si="745"/>
        <v>0.5</v>
      </c>
      <c r="MT81" s="9"/>
      <c r="MU81" s="19">
        <f t="shared" ca="1" si="815"/>
        <v>70</v>
      </c>
      <c r="MV81" s="19">
        <f t="shared" ca="1" si="815"/>
        <v>50</v>
      </c>
      <c r="MW81" s="19">
        <f t="shared" ca="1" si="815"/>
        <v>75</v>
      </c>
      <c r="MX81" s="19">
        <f t="shared" ca="1" si="815"/>
        <v>50</v>
      </c>
      <c r="MY81" s="5">
        <f t="shared" si="746"/>
        <v>0.75</v>
      </c>
      <c r="MZ81" s="5">
        <f t="shared" si="747"/>
        <v>0.75</v>
      </c>
      <c r="NA81" s="5">
        <f t="shared" si="748"/>
        <v>1</v>
      </c>
      <c r="NB81" s="9"/>
      <c r="NC81" s="19" t="b">
        <f t="shared" ca="1" si="749"/>
        <v>0</v>
      </c>
      <c r="ND81" s="19" t="b">
        <f t="shared" ca="1" si="749"/>
        <v>0</v>
      </c>
      <c r="NE81" s="19">
        <f t="shared" ca="1" si="749"/>
        <v>2</v>
      </c>
      <c r="NF81" s="19">
        <f t="shared" ca="1" si="749"/>
        <v>1</v>
      </c>
      <c r="NG81" s="19">
        <f t="shared" ca="1" si="749"/>
        <v>2</v>
      </c>
      <c r="NH81" s="19">
        <f t="shared" ca="1" si="749"/>
        <v>0</v>
      </c>
      <c r="NI81" s="19" t="str">
        <f t="shared" ca="1" si="749"/>
        <v>-</v>
      </c>
      <c r="NJ81" s="466" t="b">
        <v>0</v>
      </c>
      <c r="NK81" s="466" t="s">
        <v>34</v>
      </c>
      <c r="NL81" s="466" t="b">
        <v>1</v>
      </c>
      <c r="NM81" s="466">
        <f>$NM$62*0.4</f>
        <v>400</v>
      </c>
      <c r="NN81" s="19" t="str">
        <f t="shared" ca="1" si="749"/>
        <v>-</v>
      </c>
      <c r="NO81" s="19">
        <f t="shared" ca="1" si="815"/>
        <v>1</v>
      </c>
      <c r="NP81" s="19">
        <f t="shared" ca="1" si="815"/>
        <v>1</v>
      </c>
      <c r="NQ81" s="19">
        <f t="shared" ca="1" si="815"/>
        <v>1</v>
      </c>
      <c r="NR81" s="19">
        <f t="shared" ca="1" si="815"/>
        <v>1</v>
      </c>
      <c r="NS81" s="19">
        <f t="shared" ca="1" si="815"/>
        <v>1</v>
      </c>
      <c r="NT81" s="19">
        <f t="shared" ca="1" si="815"/>
        <v>1</v>
      </c>
      <c r="NU81" s="19">
        <f t="shared" ca="1" si="815"/>
        <v>1</v>
      </c>
      <c r="NV81" s="19">
        <f t="shared" ca="1" si="815"/>
        <v>1</v>
      </c>
      <c r="NW81" s="19">
        <f t="shared" ca="1" si="815"/>
        <v>1</v>
      </c>
      <c r="NX81" s="9"/>
      <c r="NY81" s="539" t="str">
        <f t="shared" si="816"/>
        <v>-</v>
      </c>
      <c r="NZ81" s="539" t="str">
        <f t="shared" si="816"/>
        <v>-</v>
      </c>
      <c r="OA81" s="539" t="str">
        <f t="shared" si="816"/>
        <v>-</v>
      </c>
      <c r="OB81" s="539" t="str">
        <f t="shared" si="816"/>
        <v>-</v>
      </c>
      <c r="OC81" s="539" t="str">
        <f t="shared" si="816"/>
        <v>-</v>
      </c>
      <c r="OD81" s="539" t="str">
        <f t="shared" si="816"/>
        <v>-</v>
      </c>
      <c r="OE81" s="539" t="str">
        <f t="shared" ca="1" si="816"/>
        <v>-</v>
      </c>
      <c r="OF81" s="539" t="str">
        <f t="shared" ca="1" si="816"/>
        <v>-</v>
      </c>
      <c r="OG81" s="539" t="str">
        <f t="shared" ca="1" si="816"/>
        <v>-</v>
      </c>
      <c r="OH81" s="539" t="str">
        <f t="shared" ca="1" si="816"/>
        <v>-</v>
      </c>
      <c r="OI81" s="539" t="str">
        <f t="shared" ca="1" si="816"/>
        <v>-</v>
      </c>
      <c r="OJ81" s="539" t="str">
        <f t="shared" ca="1" si="816"/>
        <v>-</v>
      </c>
      <c r="OK81" s="539" t="str">
        <f t="shared" ca="1" si="816"/>
        <v>-</v>
      </c>
      <c r="OL81" s="539" t="str">
        <f t="shared" ca="1" si="816"/>
        <v>-</v>
      </c>
      <c r="OM81" s="539" t="str">
        <f t="shared" ca="1" si="816"/>
        <v>-</v>
      </c>
      <c r="ON81" s="539" t="str">
        <f t="shared" ca="1" si="816"/>
        <v>-</v>
      </c>
      <c r="OO81" s="539" t="str">
        <f t="shared" ca="1" si="816"/>
        <v>-</v>
      </c>
      <c r="OP81" s="539" t="str">
        <f t="shared" ca="1" si="816"/>
        <v>-</v>
      </c>
      <c r="OQ81" s="539" t="str">
        <f t="shared" ca="1" si="816"/>
        <v>-</v>
      </c>
      <c r="OR81" s="539" t="str">
        <f t="shared" ca="1" si="816"/>
        <v>-</v>
      </c>
      <c r="OS81" s="539" t="str">
        <f t="shared" ca="1" si="816"/>
        <v>-</v>
      </c>
      <c r="OT81" s="539" t="str">
        <f t="shared" ca="1" si="816"/>
        <v>-</v>
      </c>
      <c r="OU81" s="539" t="str">
        <f t="shared" ca="1" si="816"/>
        <v>-</v>
      </c>
      <c r="OV81" s="539" t="str">
        <f t="shared" ca="1" si="816"/>
        <v>-</v>
      </c>
      <c r="OW81" s="539" t="str">
        <f t="shared" ca="1" si="816"/>
        <v>-</v>
      </c>
      <c r="OX81" s="539" t="str">
        <f t="shared" ca="1" si="816"/>
        <v>-</v>
      </c>
      <c r="OY81" s="539" t="str">
        <f t="shared" ca="1" si="816"/>
        <v>-</v>
      </c>
      <c r="OZ81" s="539" t="str">
        <f t="shared" ca="1" si="816"/>
        <v>-</v>
      </c>
      <c r="PA81" s="539" t="str">
        <f t="shared" ca="1" si="816"/>
        <v>-</v>
      </c>
      <c r="PB81" s="539" t="str">
        <f t="shared" ca="1" si="816"/>
        <v>-</v>
      </c>
      <c r="PC81" s="539" t="str">
        <f t="shared" ca="1" si="816"/>
        <v>-</v>
      </c>
      <c r="PD81" s="539" t="str">
        <f t="shared" ca="1" si="816"/>
        <v>-</v>
      </c>
      <c r="PE81" s="539" t="str">
        <f t="shared" ca="1" si="816"/>
        <v>-</v>
      </c>
      <c r="PF81" s="539" t="str">
        <f t="shared" ca="1" si="816"/>
        <v>-</v>
      </c>
      <c r="PG81" s="539" t="str">
        <f t="shared" ca="1" si="816"/>
        <v>-</v>
      </c>
      <c r="PH81" s="539" t="str">
        <f t="shared" ca="1" si="816"/>
        <v>-</v>
      </c>
      <c r="PI81" s="549" t="str">
        <f t="shared" si="817"/>
        <v>-</v>
      </c>
      <c r="PJ81" s="549" t="str">
        <f t="shared" si="817"/>
        <v>-</v>
      </c>
      <c r="PK81" s="549" t="str">
        <f t="shared" si="817"/>
        <v>-</v>
      </c>
      <c r="PL81" s="549" t="str">
        <f t="shared" si="817"/>
        <v>-</v>
      </c>
      <c r="PM81" s="549" t="str">
        <f t="shared" si="817"/>
        <v>-</v>
      </c>
      <c r="PN81" s="549" t="str">
        <f t="shared" si="817"/>
        <v>-</v>
      </c>
      <c r="PO81" s="549" t="str">
        <f t="shared" si="817"/>
        <v>-</v>
      </c>
      <c r="PP81" s="549" t="str">
        <f t="shared" si="817"/>
        <v>-</v>
      </c>
      <c r="PQ81" s="549" t="str">
        <f t="shared" si="817"/>
        <v>-</v>
      </c>
      <c r="PR81" s="549" t="str">
        <f t="shared" si="817"/>
        <v>-</v>
      </c>
      <c r="PS81" s="549" t="str">
        <f t="shared" si="817"/>
        <v>-</v>
      </c>
      <c r="PT81" s="549" t="str">
        <f t="shared" si="817"/>
        <v>-</v>
      </c>
      <c r="PU81" s="549" t="str">
        <f t="shared" si="817"/>
        <v>-</v>
      </c>
      <c r="PV81" s="549" t="str">
        <f t="shared" si="817"/>
        <v>-</v>
      </c>
      <c r="PW81" s="549" t="str">
        <f t="shared" si="817"/>
        <v>-</v>
      </c>
      <c r="PX81" s="549" t="str">
        <f t="shared" si="817"/>
        <v>-</v>
      </c>
      <c r="PY81" s="549" t="str">
        <f t="shared" si="817"/>
        <v>-</v>
      </c>
      <c r="PZ81" s="549" t="str">
        <f t="shared" si="817"/>
        <v>-</v>
      </c>
      <c r="QA81" s="549" t="str">
        <f t="shared" si="817"/>
        <v>-</v>
      </c>
      <c r="QB81" s="549" t="str">
        <f t="shared" si="817"/>
        <v>-</v>
      </c>
      <c r="QC81" s="549" t="str">
        <f t="shared" si="817"/>
        <v>-</v>
      </c>
      <c r="QD81" s="549" t="str">
        <f t="shared" si="817"/>
        <v>-</v>
      </c>
      <c r="QE81" s="549" t="str">
        <f t="shared" si="817"/>
        <v>-</v>
      </c>
      <c r="QF81" s="549" t="str">
        <f t="shared" si="817"/>
        <v>-</v>
      </c>
      <c r="QG81" s="549" t="str">
        <f t="shared" si="817"/>
        <v>-</v>
      </c>
      <c r="QH81" s="549" t="str">
        <f t="shared" si="817"/>
        <v>-</v>
      </c>
      <c r="QI81" s="539" t="str">
        <f t="shared" si="818"/>
        <v>-</v>
      </c>
      <c r="QJ81" s="539" t="str">
        <f t="shared" si="818"/>
        <v>-</v>
      </c>
      <c r="QK81" s="539" t="str">
        <f t="shared" si="818"/>
        <v>-</v>
      </c>
      <c r="QL81" s="539" t="str">
        <f t="shared" si="818"/>
        <v>-</v>
      </c>
      <c r="QM81" s="539" t="str">
        <f t="shared" si="818"/>
        <v>-</v>
      </c>
      <c r="QN81" s="539" t="str">
        <f t="shared" si="818"/>
        <v>-</v>
      </c>
      <c r="QO81" s="539" t="str">
        <f t="shared" ca="1" si="818"/>
        <v>-</v>
      </c>
      <c r="QP81" s="539" t="str">
        <f t="shared" ca="1" si="818"/>
        <v>-</v>
      </c>
      <c r="QQ81" s="539" t="str">
        <f t="shared" ca="1" si="818"/>
        <v>-</v>
      </c>
      <c r="QR81" s="539" t="str">
        <f t="shared" ca="1" si="818"/>
        <v>-</v>
      </c>
      <c r="QS81" s="539" t="str">
        <f t="shared" ca="1" si="818"/>
        <v>-</v>
      </c>
      <c r="QT81" s="539" t="str">
        <f t="shared" ca="1" si="818"/>
        <v>-</v>
      </c>
      <c r="QU81" s="539" t="str">
        <f t="shared" ca="1" si="818"/>
        <v>-</v>
      </c>
      <c r="QV81" s="539" t="str">
        <f t="shared" ca="1" si="818"/>
        <v>-</v>
      </c>
      <c r="QW81" s="539" t="str">
        <f t="shared" ca="1" si="818"/>
        <v>-</v>
      </c>
      <c r="QX81" s="539" t="str">
        <f t="shared" ca="1" si="818"/>
        <v>-</v>
      </c>
      <c r="QY81" s="539" t="str">
        <f t="shared" ca="1" si="818"/>
        <v>-</v>
      </c>
      <c r="QZ81" s="539" t="str">
        <f t="shared" ca="1" si="818"/>
        <v>-</v>
      </c>
      <c r="RA81" s="539" t="str">
        <f t="shared" ca="1" si="818"/>
        <v>-</v>
      </c>
      <c r="RB81" s="539" t="str">
        <f t="shared" ca="1" si="818"/>
        <v>-</v>
      </c>
      <c r="RC81" s="539" t="str">
        <f t="shared" ca="1" si="818"/>
        <v>-</v>
      </c>
      <c r="RD81" s="539" t="str">
        <f t="shared" ca="1" si="818"/>
        <v>-</v>
      </c>
      <c r="RE81" s="539" t="str">
        <f t="shared" ca="1" si="818"/>
        <v>-</v>
      </c>
      <c r="RF81" s="539" t="str">
        <f t="shared" ca="1" si="818"/>
        <v>-</v>
      </c>
      <c r="RG81" s="539" t="str">
        <f t="shared" ca="1" si="818"/>
        <v>-</v>
      </c>
      <c r="RH81" s="539" t="str">
        <f t="shared" ca="1" si="818"/>
        <v>-</v>
      </c>
      <c r="RI81" s="539" t="str">
        <f t="shared" ca="1" si="818"/>
        <v>-</v>
      </c>
      <c r="RJ81" s="539" t="str">
        <f t="shared" ca="1" si="818"/>
        <v>-</v>
      </c>
      <c r="RK81" s="539" t="str">
        <f t="shared" ca="1" si="818"/>
        <v>-</v>
      </c>
      <c r="RL81" s="539" t="str">
        <f t="shared" ca="1" si="818"/>
        <v>-</v>
      </c>
      <c r="RM81" s="539" t="str">
        <f t="shared" ca="1" si="818"/>
        <v>-</v>
      </c>
      <c r="RN81" s="539" t="str">
        <f t="shared" ca="1" si="818"/>
        <v>-</v>
      </c>
      <c r="RO81" s="539" t="str">
        <f t="shared" ca="1" si="818"/>
        <v>-</v>
      </c>
      <c r="RP81" s="539" t="str">
        <f t="shared" ca="1" si="818"/>
        <v>-</v>
      </c>
      <c r="RQ81" s="539" t="str">
        <f t="shared" ca="1" si="818"/>
        <v>-</v>
      </c>
      <c r="RR81" s="539" t="str">
        <f t="shared" ca="1" si="818"/>
        <v>-</v>
      </c>
      <c r="RS81" s="549" t="str">
        <f t="shared" si="819"/>
        <v>-</v>
      </c>
      <c r="RT81" s="549" t="str">
        <f t="shared" si="819"/>
        <v>-</v>
      </c>
      <c r="RU81" s="549" t="str">
        <f t="shared" si="819"/>
        <v>-</v>
      </c>
      <c r="RV81" s="549" t="str">
        <f t="shared" si="819"/>
        <v>-</v>
      </c>
      <c r="RW81" s="549" t="str">
        <f t="shared" si="819"/>
        <v>-</v>
      </c>
      <c r="RX81" s="549" t="str">
        <f t="shared" si="819"/>
        <v>-</v>
      </c>
      <c r="RY81" s="549" t="str">
        <f t="shared" si="819"/>
        <v>-</v>
      </c>
      <c r="RZ81" s="549" t="str">
        <f t="shared" si="819"/>
        <v>-</v>
      </c>
      <c r="SA81" s="549" t="str">
        <f t="shared" si="819"/>
        <v>-</v>
      </c>
      <c r="SB81" s="549" t="str">
        <f t="shared" si="819"/>
        <v>-</v>
      </c>
      <c r="SC81" s="549" t="str">
        <f t="shared" si="819"/>
        <v>-</v>
      </c>
      <c r="SD81" s="549" t="str">
        <f t="shared" si="819"/>
        <v>-</v>
      </c>
      <c r="SE81" s="549" t="str">
        <f t="shared" si="819"/>
        <v>-</v>
      </c>
      <c r="SF81" s="549" t="str">
        <f t="shared" si="819"/>
        <v>-</v>
      </c>
      <c r="SG81" s="549" t="str">
        <f t="shared" si="819"/>
        <v>-</v>
      </c>
      <c r="SH81" s="549" t="str">
        <f t="shared" si="819"/>
        <v>-</v>
      </c>
      <c r="SI81" s="549" t="str">
        <f t="shared" si="819"/>
        <v>-</v>
      </c>
      <c r="SJ81" s="549" t="str">
        <f t="shared" si="819"/>
        <v>-</v>
      </c>
      <c r="SK81" s="549" t="str">
        <f t="shared" si="819"/>
        <v>-</v>
      </c>
      <c r="SL81" s="549" t="str">
        <f t="shared" si="819"/>
        <v>-</v>
      </c>
      <c r="SM81" s="549" t="str">
        <f t="shared" si="819"/>
        <v>-</v>
      </c>
      <c r="SN81" s="549" t="str">
        <f t="shared" si="819"/>
        <v>-</v>
      </c>
      <c r="SO81" s="549" t="str">
        <f t="shared" si="819"/>
        <v>-</v>
      </c>
      <c r="SP81" s="549" t="str">
        <f t="shared" si="819"/>
        <v>-</v>
      </c>
      <c r="SQ81" s="549" t="str">
        <f t="shared" si="819"/>
        <v>-</v>
      </c>
      <c r="SR81" s="549" t="str">
        <f t="shared" si="819"/>
        <v>-</v>
      </c>
      <c r="SS81" s="539" t="b">
        <f t="shared" si="820"/>
        <v>1</v>
      </c>
      <c r="ST81" s="539" t="b">
        <f t="shared" si="820"/>
        <v>1</v>
      </c>
      <c r="SU81" s="539" t="b">
        <f t="shared" si="820"/>
        <v>1</v>
      </c>
      <c r="SV81" s="539" t="b">
        <f t="shared" si="820"/>
        <v>1</v>
      </c>
      <c r="SW81" s="539" t="b">
        <f t="shared" si="820"/>
        <v>1</v>
      </c>
      <c r="SX81" s="539" t="b">
        <f t="shared" si="820"/>
        <v>1</v>
      </c>
      <c r="SY81" s="539" t="str">
        <f t="shared" ca="1" si="820"/>
        <v>-</v>
      </c>
      <c r="SZ81" s="539" t="str">
        <f t="shared" ca="1" si="820"/>
        <v>-</v>
      </c>
      <c r="TA81" s="539" t="str">
        <f t="shared" ca="1" si="820"/>
        <v>-</v>
      </c>
      <c r="TB81" s="539" t="str">
        <f t="shared" ca="1" si="820"/>
        <v>-</v>
      </c>
      <c r="TC81" s="539" t="str">
        <f t="shared" ca="1" si="820"/>
        <v>-</v>
      </c>
      <c r="TD81" s="539" t="str">
        <f t="shared" ca="1" si="820"/>
        <v>-</v>
      </c>
      <c r="TE81" s="539" t="str">
        <f t="shared" ca="1" si="820"/>
        <v>-</v>
      </c>
      <c r="TF81" s="539" t="str">
        <f t="shared" ca="1" si="820"/>
        <v>-</v>
      </c>
      <c r="TG81" s="539" t="str">
        <f t="shared" ca="1" si="820"/>
        <v>-</v>
      </c>
      <c r="TH81" s="539" t="str">
        <f t="shared" ca="1" si="820"/>
        <v>-</v>
      </c>
      <c r="TI81" s="539" t="str">
        <f t="shared" ca="1" si="820"/>
        <v>-</v>
      </c>
      <c r="TJ81" s="539" t="str">
        <f t="shared" ca="1" si="820"/>
        <v>-</v>
      </c>
      <c r="TK81" s="539" t="str">
        <f t="shared" ca="1" si="820"/>
        <v>-</v>
      </c>
      <c r="TL81" s="539" t="str">
        <f t="shared" ca="1" si="820"/>
        <v>-</v>
      </c>
      <c r="TM81" s="539" t="str">
        <f t="shared" ca="1" si="820"/>
        <v>-</v>
      </c>
      <c r="TN81" s="539" t="str">
        <f t="shared" ca="1" si="820"/>
        <v>-</v>
      </c>
      <c r="TO81" s="539" t="str">
        <f t="shared" ca="1" si="820"/>
        <v>-</v>
      </c>
      <c r="TP81" s="539" t="str">
        <f t="shared" ca="1" si="820"/>
        <v>-</v>
      </c>
      <c r="TQ81" s="539" t="str">
        <f t="shared" ca="1" si="820"/>
        <v>-</v>
      </c>
      <c r="TR81" s="539" t="str">
        <f t="shared" ca="1" si="820"/>
        <v>-</v>
      </c>
      <c r="TS81" s="539" t="str">
        <f t="shared" ca="1" si="820"/>
        <v>-</v>
      </c>
      <c r="TT81" s="539" t="str">
        <f t="shared" ca="1" si="820"/>
        <v>-</v>
      </c>
      <c r="TU81" s="539" t="str">
        <f t="shared" ca="1" si="820"/>
        <v>-</v>
      </c>
      <c r="TV81" s="539" t="str">
        <f t="shared" ca="1" si="820"/>
        <v>-</v>
      </c>
      <c r="TW81" s="539" t="str">
        <f t="shared" ca="1" si="820"/>
        <v>-</v>
      </c>
      <c r="TX81" s="539" t="str">
        <f t="shared" ca="1" si="820"/>
        <v>-</v>
      </c>
      <c r="TY81" s="539" t="str">
        <f t="shared" ca="1" si="820"/>
        <v>-</v>
      </c>
      <c r="TZ81" s="539" t="str">
        <f t="shared" ca="1" si="820"/>
        <v>-</v>
      </c>
      <c r="UA81" s="539" t="str">
        <f t="shared" ca="1" si="820"/>
        <v>-</v>
      </c>
      <c r="UB81" s="539" t="str">
        <f t="shared" ca="1" si="820"/>
        <v>-</v>
      </c>
      <c r="UC81" s="549" t="b">
        <f t="shared" si="821"/>
        <v>1</v>
      </c>
      <c r="UD81" s="549" t="b">
        <f t="shared" si="821"/>
        <v>1</v>
      </c>
      <c r="UE81" s="549" t="b">
        <f t="shared" si="821"/>
        <v>1</v>
      </c>
      <c r="UF81" s="549" t="b">
        <f t="shared" si="821"/>
        <v>1</v>
      </c>
      <c r="UG81" s="549" t="b">
        <f t="shared" si="821"/>
        <v>1</v>
      </c>
      <c r="UH81" s="549" t="b">
        <f t="shared" si="821"/>
        <v>1</v>
      </c>
      <c r="UI81" s="549" t="b">
        <f t="shared" si="821"/>
        <v>1</v>
      </c>
      <c r="UJ81" s="549" t="b">
        <f t="shared" si="821"/>
        <v>1</v>
      </c>
      <c r="UK81" s="549" t="b">
        <f t="shared" si="821"/>
        <v>1</v>
      </c>
      <c r="UL81" s="549" t="b">
        <f t="shared" si="821"/>
        <v>1</v>
      </c>
      <c r="UM81" s="549" t="b">
        <f t="shared" si="821"/>
        <v>1</v>
      </c>
      <c r="UN81" s="549" t="b">
        <f t="shared" si="821"/>
        <v>1</v>
      </c>
      <c r="UO81" s="549" t="b">
        <f t="shared" si="821"/>
        <v>1</v>
      </c>
      <c r="UP81" s="549" t="b">
        <f t="shared" si="821"/>
        <v>1</v>
      </c>
      <c r="UQ81" s="549" t="b">
        <f t="shared" si="821"/>
        <v>1</v>
      </c>
      <c r="UR81" s="549" t="b">
        <f t="shared" si="821"/>
        <v>1</v>
      </c>
      <c r="US81" s="549" t="b">
        <f t="shared" si="821"/>
        <v>1</v>
      </c>
      <c r="UT81" s="549" t="b">
        <f t="shared" si="821"/>
        <v>1</v>
      </c>
      <c r="UU81" s="549" t="b">
        <f t="shared" si="821"/>
        <v>1</v>
      </c>
      <c r="UV81" s="549" t="b">
        <f t="shared" si="821"/>
        <v>1</v>
      </c>
      <c r="UW81" s="549" t="b">
        <f t="shared" si="821"/>
        <v>1</v>
      </c>
      <c r="UX81" s="549" t="b">
        <f t="shared" si="821"/>
        <v>1</v>
      </c>
      <c r="UY81" s="549" t="b">
        <f t="shared" si="821"/>
        <v>1</v>
      </c>
      <c r="UZ81" s="549" t="b">
        <f t="shared" si="821"/>
        <v>1</v>
      </c>
      <c r="VA81" s="549" t="b">
        <f t="shared" si="821"/>
        <v>1</v>
      </c>
      <c r="VB81" s="549" t="b">
        <f t="shared" si="821"/>
        <v>1</v>
      </c>
      <c r="VC81" s="19">
        <f t="shared" ca="1" si="756"/>
        <v>0</v>
      </c>
      <c r="VD81" s="23">
        <v>0</v>
      </c>
    </row>
    <row r="82" spans="1:576" outlineLevel="1">
      <c r="A82" s="21">
        <f t="shared" si="93"/>
        <v>77</v>
      </c>
      <c r="B82" s="21">
        <f t="shared" si="759"/>
        <v>18</v>
      </c>
      <c r="C82">
        <v>108</v>
      </c>
      <c r="D82" s="19" t="str">
        <f t="shared" ca="1" si="668"/>
        <v>SNSW</v>
      </c>
      <c r="E82" t="b">
        <v>1</v>
      </c>
      <c r="F82" t="b">
        <v>0</v>
      </c>
      <c r="G82" t="b">
        <v>1</v>
      </c>
      <c r="H82" s="215">
        <f t="shared" ca="1" si="771"/>
        <v>19</v>
      </c>
      <c r="I82" s="26">
        <v>2</v>
      </c>
      <c r="J82" s="26">
        <v>1</v>
      </c>
      <c r="K82" s="26" t="str">
        <f>""</f>
        <v/>
      </c>
      <c r="L82" s="26">
        <v>0</v>
      </c>
      <c r="M82" s="26">
        <f t="shared" si="670"/>
        <v>2</v>
      </c>
      <c r="N82" s="26">
        <v>2</v>
      </c>
      <c r="O82" s="26">
        <v>3</v>
      </c>
      <c r="P82" s="26">
        <v>2</v>
      </c>
      <c r="Q82" s="26">
        <v>0</v>
      </c>
      <c r="R82" s="26">
        <v>0</v>
      </c>
      <c r="S82" s="26">
        <v>0</v>
      </c>
      <c r="T82" s="26">
        <v>0</v>
      </c>
      <c r="U82" s="26">
        <v>1</v>
      </c>
      <c r="V82" s="116">
        <v>1</v>
      </c>
      <c r="W82" s="116">
        <v>2</v>
      </c>
      <c r="X82" s="116">
        <v>2</v>
      </c>
      <c r="Y82" s="211"/>
      <c r="Z82" s="211"/>
      <c r="AA82" s="211"/>
      <c r="AB82" s="211"/>
      <c r="AC82" s="26">
        <v>1</v>
      </c>
      <c r="AD82" s="211"/>
      <c r="AE82" s="211"/>
      <c r="AF82" s="211"/>
      <c r="AG82" s="211"/>
      <c r="AH82" s="211"/>
      <c r="AI82" s="211"/>
      <c r="AJ82" s="211"/>
      <c r="AK82" s="211"/>
      <c r="AL82" s="136">
        <f t="shared" si="671"/>
        <v>2</v>
      </c>
      <c r="AM82" s="136">
        <f>INDEX(CHOOSE($O82,DataAutumn!i.AdultDrys,DataWinter!i.AdultDrys,DataSpring!i.AdultDrys),1,$N82)</f>
        <v>3</v>
      </c>
      <c r="AN82" s="5">
        <f t="shared" si="672"/>
        <v>2</v>
      </c>
      <c r="AO82" s="5">
        <f t="shared" si="672"/>
        <v>0</v>
      </c>
      <c r="AP82" s="5">
        <f t="shared" si="673"/>
        <v>1</v>
      </c>
      <c r="AQ82" s="211"/>
      <c r="AR82" s="211"/>
      <c r="AS82" s="356" t="str">
        <f t="shared" ca="1" si="674"/>
        <v>optimum_carry 00019 SNSW MWM     pasture500 Day204 Scan2-0000 RR000p GP100p WP075p MP075p T_TRUE (F33N11)</v>
      </c>
      <c r="AT82" s="9" t="str">
        <f ca="1">IF(COUNTIF(AS$5:AS82,AS82)=1,"-","Dup")</f>
        <v>-</v>
      </c>
      <c r="AU82" s="9"/>
      <c r="AV82" s="19" t="str">
        <f t="shared" ca="1" si="675"/>
        <v>-</v>
      </c>
      <c r="AW82" s="19" t="str">
        <f t="shared" ca="1" si="675"/>
        <v>-</v>
      </c>
      <c r="AX82" s="19" t="str">
        <f t="shared" ca="1" si="675"/>
        <v>-</v>
      </c>
      <c r="AY82" s="19" t="str">
        <f t="shared" ca="1" si="675"/>
        <v>-</v>
      </c>
      <c r="AZ82" s="19" t="str">
        <f t="shared" ca="1" si="675"/>
        <v>-</v>
      </c>
      <c r="BA82" s="19" t="str">
        <f t="shared" ca="1" si="675"/>
        <v>-</v>
      </c>
      <c r="BB82" s="19" t="str">
        <f t="shared" ca="1" si="675"/>
        <v>-</v>
      </c>
      <c r="BC82" s="19" t="str">
        <f t="shared" ca="1" si="675"/>
        <v>-</v>
      </c>
      <c r="BD82" s="9"/>
      <c r="BE82" s="5" t="b">
        <f t="shared" si="676"/>
        <v>0</v>
      </c>
      <c r="BF82" s="5" t="str">
        <f t="shared" si="676"/>
        <v>-</v>
      </c>
      <c r="BG82" s="5" t="b">
        <f t="shared" si="676"/>
        <v>0</v>
      </c>
      <c r="BH82" s="5" t="b">
        <f t="shared" si="676"/>
        <v>1</v>
      </c>
      <c r="BI82" s="5" t="b">
        <f t="shared" si="676"/>
        <v>1</v>
      </c>
      <c r="BJ82" s="136">
        <f t="shared" si="676"/>
        <v>0</v>
      </c>
      <c r="BK82" s="19" t="b">
        <f t="shared" ca="1" si="677"/>
        <v>0</v>
      </c>
      <c r="BL82" s="9"/>
      <c r="BM82" s="5" t="str">
        <f t="shared" ca="1" si="678"/>
        <v>-</v>
      </c>
      <c r="BN82" s="19" t="str">
        <f t="shared" ca="1" si="679"/>
        <v>-</v>
      </c>
      <c r="BO82" s="19" t="str">
        <f t="shared" ca="1" si="679"/>
        <v>-</v>
      </c>
      <c r="BP82" s="19" t="str">
        <f t="shared" ca="1" si="679"/>
        <v>-</v>
      </c>
      <c r="BQ82" s="5" t="str">
        <f t="shared" ca="1" si="680"/>
        <v>-</v>
      </c>
      <c r="BR82" s="19" t="str">
        <f t="shared" ca="1" si="681"/>
        <v>-</v>
      </c>
      <c r="BS82" s="5" t="str">
        <f t="shared" ca="1" si="682"/>
        <v>-</v>
      </c>
      <c r="BT82" s="19" t="str">
        <f t="shared" ca="1" si="683"/>
        <v>-</v>
      </c>
      <c r="BU82" s="19" t="str">
        <f t="shared" ca="1" si="683"/>
        <v>-</v>
      </c>
      <c r="BV82" s="19" t="str">
        <f t="shared" ca="1" si="683"/>
        <v>-</v>
      </c>
      <c r="BW82" s="5" t="str">
        <f t="shared" ca="1" si="684"/>
        <v>-</v>
      </c>
      <c r="BX82" s="9"/>
      <c r="BY82" s="5" t="b">
        <f t="shared" si="685"/>
        <v>0</v>
      </c>
      <c r="BZ82" s="5" t="str">
        <f t="shared" ca="1" si="686"/>
        <v>-</v>
      </c>
      <c r="CA82" s="5" t="str">
        <f t="shared" ca="1" si="687"/>
        <v>-</v>
      </c>
      <c r="CB82" s="5" t="str">
        <f t="shared" ca="1" si="687"/>
        <v>-</v>
      </c>
      <c r="CC82" s="5" t="str">
        <f t="shared" ca="1" si="687"/>
        <v>-</v>
      </c>
      <c r="CD82" s="5" t="str">
        <f t="shared" ca="1" si="687"/>
        <v>-</v>
      </c>
      <c r="CE82" s="5" t="str">
        <f t="shared" ca="1" si="687"/>
        <v>-</v>
      </c>
      <c r="CF82" s="5" t="str">
        <f t="shared" ca="1" si="687"/>
        <v>-</v>
      </c>
      <c r="CG82" s="5" t="str">
        <f t="shared" ca="1" si="687"/>
        <v>-</v>
      </c>
      <c r="CH82" s="5" t="str">
        <f t="shared" ca="1" si="687"/>
        <v>-</v>
      </c>
      <c r="CI82" s="9"/>
      <c r="CJ82" s="12" t="b">
        <v>1</v>
      </c>
      <c r="CK82" s="12" t="b">
        <v>1</v>
      </c>
      <c r="CL82" s="12" t="b">
        <v>1</v>
      </c>
      <c r="CM82" s="12">
        <v>22312000005</v>
      </c>
      <c r="CN82" s="12" t="b">
        <v>0</v>
      </c>
      <c r="CO82" s="19" t="str">
        <f t="shared" ca="1" si="688"/>
        <v>-</v>
      </c>
      <c r="CP82" s="19" t="str">
        <f t="shared" ca="1" si="688"/>
        <v>-</v>
      </c>
      <c r="CQ82" s="19" t="str">
        <f t="shared" ca="1" si="688"/>
        <v>-</v>
      </c>
      <c r="CR82" s="433">
        <f t="shared" si="689"/>
        <v>652</v>
      </c>
      <c r="CS82" s="433">
        <f t="shared" si="689"/>
        <v>686</v>
      </c>
      <c r="CT82" s="433">
        <f t="shared" si="689"/>
        <v>721</v>
      </c>
      <c r="CU82" s="144">
        <f t="shared" si="690"/>
        <v>378</v>
      </c>
      <c r="CV82" s="144">
        <f t="shared" si="690"/>
        <v>413</v>
      </c>
      <c r="CW82" s="144">
        <f t="shared" si="690"/>
        <v>448</v>
      </c>
      <c r="CX82" s="19" t="str">
        <f t="shared" ca="1" si="809"/>
        <v>-</v>
      </c>
      <c r="CY82" s="19" t="str">
        <f t="shared" ca="1" si="809"/>
        <v>-</v>
      </c>
      <c r="CZ82" s="19" t="str">
        <f t="shared" ca="1" si="809"/>
        <v>-</v>
      </c>
      <c r="DA82" s="19" t="str">
        <f t="shared" ca="1" si="809"/>
        <v>-</v>
      </c>
      <c r="DB82" s="19" t="str">
        <f t="shared" ca="1" si="809"/>
        <v>-</v>
      </c>
      <c r="DC82" s="19" t="str">
        <f t="shared" ca="1" si="809"/>
        <v>-</v>
      </c>
      <c r="DD82" s="19">
        <f t="shared" ca="1" si="809"/>
        <v>1</v>
      </c>
      <c r="DE82" s="19">
        <f t="shared" ca="1" si="809"/>
        <v>1</v>
      </c>
      <c r="DF82" s="19">
        <f t="shared" ca="1" si="809"/>
        <v>0</v>
      </c>
      <c r="DG82" s="19" t="str">
        <f t="shared" ca="1" si="809"/>
        <v>-</v>
      </c>
      <c r="DH82" s="19" t="str">
        <f t="shared" ca="1" si="809"/>
        <v>-</v>
      </c>
      <c r="DI82" s="19" t="str">
        <f t="shared" ca="1" si="809"/>
        <v>-</v>
      </c>
      <c r="DJ82" s="19" t="str">
        <f t="shared" ca="1" si="809"/>
        <v>-</v>
      </c>
      <c r="DK82" s="19" t="str">
        <f t="shared" ca="1" si="809"/>
        <v>-</v>
      </c>
      <c r="DL82" s="19">
        <f t="shared" ca="1" si="809"/>
        <v>0</v>
      </c>
      <c r="DM82" s="19" t="str">
        <f t="shared" ca="1" si="809"/>
        <v>-</v>
      </c>
      <c r="DN82" s="19" t="str">
        <f t="shared" ca="1" si="809"/>
        <v>-</v>
      </c>
      <c r="DO82" s="19" t="str">
        <f t="shared" ca="1" si="688"/>
        <v>-</v>
      </c>
      <c r="DP82" s="19">
        <f t="shared" ca="1" si="688"/>
        <v>0</v>
      </c>
      <c r="DQ82" s="19">
        <f t="shared" ca="1" si="688"/>
        <v>0</v>
      </c>
      <c r="DR82" s="9"/>
      <c r="DS82" s="19">
        <f t="shared" ref="DS82:EE98" ca="1" si="838">OFFSET(DS$5,$B82,0)</f>
        <v>0</v>
      </c>
      <c r="DT82" s="19">
        <f t="shared" ca="1" si="838"/>
        <v>0</v>
      </c>
      <c r="DU82" s="19">
        <f t="shared" ca="1" si="838"/>
        <v>0</v>
      </c>
      <c r="DV82" s="19">
        <f t="shared" ca="1" si="838"/>
        <v>0</v>
      </c>
      <c r="DW82" s="19">
        <f t="shared" ca="1" si="838"/>
        <v>0</v>
      </c>
      <c r="DX82" s="19">
        <f t="shared" ca="1" si="838"/>
        <v>0</v>
      </c>
      <c r="DY82" s="19">
        <f t="shared" ca="1" si="838"/>
        <v>0</v>
      </c>
      <c r="DZ82" s="19">
        <f t="shared" ca="1" si="838"/>
        <v>0</v>
      </c>
      <c r="EA82" s="19">
        <f t="shared" ca="1" si="838"/>
        <v>0</v>
      </c>
      <c r="EB82" s="19">
        <f t="shared" ca="1" si="838"/>
        <v>0</v>
      </c>
      <c r="EC82" s="19">
        <f t="shared" ca="1" si="838"/>
        <v>0</v>
      </c>
      <c r="ED82" s="19">
        <f t="shared" ca="1" si="838"/>
        <v>0</v>
      </c>
      <c r="EE82" s="19">
        <f t="shared" ca="1" si="838"/>
        <v>0</v>
      </c>
      <c r="EF82" s="433">
        <f t="shared" si="693"/>
        <v>0</v>
      </c>
      <c r="EG82" s="433">
        <f t="shared" si="693"/>
        <v>0</v>
      </c>
      <c r="EH82" s="116">
        <f t="shared" si="694"/>
        <v>0</v>
      </c>
      <c r="EI82" s="116">
        <f t="shared" ca="1" si="694"/>
        <v>0</v>
      </c>
      <c r="EJ82" s="116">
        <f t="shared" ca="1" si="694"/>
        <v>0</v>
      </c>
      <c r="EK82" s="116">
        <f t="shared" ca="1" si="694"/>
        <v>0</v>
      </c>
      <c r="EL82" s="116">
        <f t="shared" ca="1" si="694"/>
        <v>0</v>
      </c>
      <c r="EM82" s="537">
        <f t="shared" ca="1" si="695"/>
        <v>0</v>
      </c>
      <c r="EN82" s="116">
        <f t="shared" ca="1" si="696"/>
        <v>0</v>
      </c>
      <c r="EO82" s="116">
        <f t="shared" ca="1" si="696"/>
        <v>0</v>
      </c>
      <c r="EP82" s="116">
        <f t="shared" ca="1" si="696"/>
        <v>0</v>
      </c>
      <c r="EQ82" s="116">
        <f t="shared" ca="1" si="696"/>
        <v>0</v>
      </c>
      <c r="ER82" s="116">
        <f t="shared" ca="1" si="696"/>
        <v>0</v>
      </c>
      <c r="ES82" s="537">
        <f t="shared" ca="1" si="697"/>
        <v>0</v>
      </c>
      <c r="ET82" s="116">
        <f t="shared" ca="1" si="698"/>
        <v>0</v>
      </c>
      <c r="EU82" s="116">
        <f t="shared" ca="1" si="698"/>
        <v>0</v>
      </c>
      <c r="EV82" s="116">
        <f t="shared" ca="1" si="698"/>
        <v>0</v>
      </c>
      <c r="EW82" s="116">
        <f t="shared" ca="1" si="698"/>
        <v>0</v>
      </c>
      <c r="EX82" s="116">
        <f t="shared" ca="1" si="698"/>
        <v>0</v>
      </c>
      <c r="EY82" s="537">
        <f t="shared" ca="1" si="699"/>
        <v>0</v>
      </c>
      <c r="EZ82" s="116">
        <f t="shared" ca="1" si="700"/>
        <v>0</v>
      </c>
      <c r="FA82" s="116">
        <f t="shared" ca="1" si="700"/>
        <v>0</v>
      </c>
      <c r="FB82" s="116">
        <f t="shared" ca="1" si="700"/>
        <v>0</v>
      </c>
      <c r="FC82" s="116">
        <f t="shared" ca="1" si="700"/>
        <v>0</v>
      </c>
      <c r="FD82" s="116">
        <f t="shared" ca="1" si="700"/>
        <v>0</v>
      </c>
      <c r="FE82" s="537">
        <f t="shared" ca="1" si="701"/>
        <v>0</v>
      </c>
      <c r="FF82" s="116">
        <f t="shared" ca="1" si="702"/>
        <v>0</v>
      </c>
      <c r="FG82" s="116">
        <f t="shared" ca="1" si="702"/>
        <v>0</v>
      </c>
      <c r="FH82" s="116">
        <f t="shared" ca="1" si="702"/>
        <v>0</v>
      </c>
      <c r="FI82" s="116">
        <f t="shared" ca="1" si="702"/>
        <v>0</v>
      </c>
      <c r="FJ82" s="116">
        <f t="shared" ca="1" si="702"/>
        <v>0</v>
      </c>
      <c r="FK82" s="537">
        <f t="shared" ca="1" si="703"/>
        <v>0</v>
      </c>
      <c r="FL82" s="116">
        <f t="shared" ca="1" si="704"/>
        <v>0</v>
      </c>
      <c r="FM82" s="116">
        <f t="shared" ca="1" si="704"/>
        <v>0</v>
      </c>
      <c r="FN82" s="116">
        <f t="shared" ca="1" si="704"/>
        <v>0</v>
      </c>
      <c r="FO82" s="116">
        <f t="shared" ca="1" si="704"/>
        <v>0</v>
      </c>
      <c r="FP82" s="116">
        <f t="shared" ca="1" si="704"/>
        <v>0</v>
      </c>
      <c r="FQ82" s="537">
        <f t="shared" ca="1" si="705"/>
        <v>0</v>
      </c>
      <c r="FR82" s="117">
        <f t="shared" ca="1" si="706"/>
        <v>0</v>
      </c>
      <c r="FS82" s="117">
        <f t="shared" ca="1" si="706"/>
        <v>0</v>
      </c>
      <c r="FT82" s="117">
        <f t="shared" ca="1" si="706"/>
        <v>0</v>
      </c>
      <c r="FU82" s="117">
        <f t="shared" ca="1" si="706"/>
        <v>0</v>
      </c>
      <c r="FV82" s="556">
        <f t="shared" ca="1" si="810"/>
        <v>0</v>
      </c>
      <c r="FW82" s="556">
        <f t="shared" ca="1" si="810"/>
        <v>0</v>
      </c>
      <c r="FX82" s="556">
        <f t="shared" ca="1" si="810"/>
        <v>0</v>
      </c>
      <c r="FY82" s="556">
        <f t="shared" ca="1" si="810"/>
        <v>0</v>
      </c>
      <c r="FZ82" s="556">
        <f t="shared" ca="1" si="810"/>
        <v>0</v>
      </c>
      <c r="GA82" s="556">
        <f t="shared" ca="1" si="810"/>
        <v>0</v>
      </c>
      <c r="GB82" s="556">
        <f t="shared" ca="1" si="810"/>
        <v>0</v>
      </c>
      <c r="GC82" s="556">
        <f t="shared" ca="1" si="810"/>
        <v>0</v>
      </c>
      <c r="GD82" s="556">
        <f t="shared" ca="1" si="810"/>
        <v>0</v>
      </c>
      <c r="GE82" s="556">
        <f t="shared" ca="1" si="810"/>
        <v>0</v>
      </c>
      <c r="GF82" s="556">
        <f t="shared" ca="1" si="810"/>
        <v>0</v>
      </c>
      <c r="GG82" s="556">
        <f t="shared" ca="1" si="810"/>
        <v>0</v>
      </c>
      <c r="GH82" s="556">
        <f t="shared" ca="1" si="810"/>
        <v>0</v>
      </c>
      <c r="GI82" s="556">
        <f t="shared" ca="1" si="810"/>
        <v>0</v>
      </c>
      <c r="GJ82" s="556">
        <f t="shared" ca="1" si="810"/>
        <v>0</v>
      </c>
      <c r="GK82" s="556">
        <f t="shared" ca="1" si="810"/>
        <v>0</v>
      </c>
      <c r="GL82" s="556">
        <f t="shared" ca="1" si="810"/>
        <v>0</v>
      </c>
      <c r="GM82" s="556">
        <f t="shared" ca="1" si="810"/>
        <v>0</v>
      </c>
      <c r="GN82" s="556">
        <f t="shared" ca="1" si="810"/>
        <v>0</v>
      </c>
      <c r="GO82" s="556">
        <f t="shared" ca="1" si="810"/>
        <v>0</v>
      </c>
      <c r="GP82" s="19">
        <f t="shared" ca="1" si="708"/>
        <v>0</v>
      </c>
      <c r="GQ82" s="116">
        <f t="shared" ca="1" si="709"/>
        <v>0</v>
      </c>
      <c r="GR82" s="116">
        <f t="shared" ca="1" si="709"/>
        <v>0</v>
      </c>
      <c r="GS82" s="116">
        <f t="shared" ca="1" si="709"/>
        <v>0</v>
      </c>
      <c r="GT82" s="116">
        <f t="shared" ca="1" si="709"/>
        <v>0</v>
      </c>
      <c r="GU82" s="116">
        <f t="shared" ca="1" si="709"/>
        <v>0</v>
      </c>
      <c r="GV82" s="537">
        <f t="shared" ca="1" si="710"/>
        <v>0</v>
      </c>
      <c r="GW82" s="116">
        <f t="shared" ca="1" si="711"/>
        <v>0</v>
      </c>
      <c r="GX82" s="116">
        <f t="shared" ca="1" si="711"/>
        <v>0</v>
      </c>
      <c r="GY82" s="116">
        <f t="shared" ca="1" si="711"/>
        <v>0</v>
      </c>
      <c r="GZ82" s="116">
        <f t="shared" ca="1" si="711"/>
        <v>0</v>
      </c>
      <c r="HA82" s="116">
        <f t="shared" ca="1" si="711"/>
        <v>0</v>
      </c>
      <c r="HB82" s="537">
        <f t="shared" ca="1" si="712"/>
        <v>0</v>
      </c>
      <c r="HC82" s="116">
        <f t="shared" ca="1" si="713"/>
        <v>0</v>
      </c>
      <c r="HD82" s="116">
        <f t="shared" ca="1" si="713"/>
        <v>0</v>
      </c>
      <c r="HE82" s="116">
        <f t="shared" ca="1" si="713"/>
        <v>0</v>
      </c>
      <c r="HF82" s="116">
        <f t="shared" ca="1" si="713"/>
        <v>0</v>
      </c>
      <c r="HG82" s="116">
        <f t="shared" ca="1" si="713"/>
        <v>0</v>
      </c>
      <c r="HH82" s="537">
        <f t="shared" ca="1" si="714"/>
        <v>0</v>
      </c>
      <c r="HI82" s="116">
        <f t="shared" ca="1" si="715"/>
        <v>0</v>
      </c>
      <c r="HJ82" s="116">
        <f t="shared" ca="1" si="715"/>
        <v>0</v>
      </c>
      <c r="HK82" s="116">
        <f t="shared" ca="1" si="715"/>
        <v>0</v>
      </c>
      <c r="HL82" s="116">
        <f t="shared" ca="1" si="715"/>
        <v>0</v>
      </c>
      <c r="HM82" s="116">
        <f t="shared" ca="1" si="715"/>
        <v>0</v>
      </c>
      <c r="HN82" s="537">
        <f t="shared" ca="1" si="716"/>
        <v>0</v>
      </c>
      <c r="HO82" s="116">
        <f t="shared" ca="1" si="717"/>
        <v>0</v>
      </c>
      <c r="HP82" s="116">
        <f t="shared" ca="1" si="717"/>
        <v>0</v>
      </c>
      <c r="HQ82" s="116">
        <f t="shared" ca="1" si="717"/>
        <v>0</v>
      </c>
      <c r="HR82" s="116">
        <f t="shared" ca="1" si="717"/>
        <v>0</v>
      </c>
      <c r="HS82" s="116">
        <f t="shared" ca="1" si="717"/>
        <v>0</v>
      </c>
      <c r="HT82" s="537">
        <f t="shared" ca="1" si="718"/>
        <v>0</v>
      </c>
      <c r="HU82" s="116">
        <f t="shared" ca="1" si="719"/>
        <v>0</v>
      </c>
      <c r="HV82" s="116">
        <f t="shared" ca="1" si="719"/>
        <v>0</v>
      </c>
      <c r="HW82" s="116">
        <f t="shared" ca="1" si="719"/>
        <v>0</v>
      </c>
      <c r="HX82" s="116">
        <f t="shared" ca="1" si="719"/>
        <v>0</v>
      </c>
      <c r="HY82" s="116">
        <f t="shared" ca="1" si="719"/>
        <v>0</v>
      </c>
      <c r="HZ82" s="537">
        <f t="shared" ca="1" si="720"/>
        <v>0</v>
      </c>
      <c r="IA82" s="117">
        <f t="shared" ca="1" si="721"/>
        <v>0</v>
      </c>
      <c r="IB82" s="117">
        <f t="shared" ca="1" si="721"/>
        <v>0</v>
      </c>
      <c r="IC82" s="117">
        <f t="shared" ca="1" si="721"/>
        <v>0</v>
      </c>
      <c r="ID82" s="117">
        <f t="shared" ca="1" si="721"/>
        <v>0</v>
      </c>
      <c r="IE82" s="556">
        <f t="shared" ca="1" si="811"/>
        <v>0</v>
      </c>
      <c r="IF82" s="556">
        <f t="shared" ca="1" si="811"/>
        <v>0</v>
      </c>
      <c r="IG82" s="556">
        <f t="shared" ca="1" si="811"/>
        <v>0</v>
      </c>
      <c r="IH82" s="556">
        <f t="shared" ca="1" si="811"/>
        <v>0</v>
      </c>
      <c r="II82" s="556">
        <f t="shared" ca="1" si="811"/>
        <v>0</v>
      </c>
      <c r="IJ82" s="556">
        <f t="shared" ca="1" si="811"/>
        <v>0</v>
      </c>
      <c r="IK82" s="556">
        <f t="shared" ca="1" si="811"/>
        <v>0</v>
      </c>
      <c r="IL82" s="556">
        <f t="shared" ca="1" si="811"/>
        <v>0</v>
      </c>
      <c r="IM82" s="556">
        <f t="shared" ca="1" si="811"/>
        <v>0</v>
      </c>
      <c r="IN82" s="556">
        <f t="shared" ca="1" si="811"/>
        <v>0</v>
      </c>
      <c r="IO82" s="556">
        <f t="shared" ca="1" si="811"/>
        <v>0</v>
      </c>
      <c r="IP82" s="556">
        <f t="shared" ca="1" si="811"/>
        <v>0</v>
      </c>
      <c r="IQ82" s="556">
        <f t="shared" ca="1" si="811"/>
        <v>0</v>
      </c>
      <c r="IR82" s="556">
        <f t="shared" ca="1" si="811"/>
        <v>0</v>
      </c>
      <c r="IS82" s="556">
        <f t="shared" ca="1" si="811"/>
        <v>0</v>
      </c>
      <c r="IT82" s="556">
        <f t="shared" ca="1" si="811"/>
        <v>0</v>
      </c>
      <c r="IU82" s="556">
        <f t="shared" ca="1" si="811"/>
        <v>0</v>
      </c>
      <c r="IV82" s="556">
        <f t="shared" ca="1" si="811"/>
        <v>0</v>
      </c>
      <c r="IW82" s="556">
        <f t="shared" ca="1" si="811"/>
        <v>0</v>
      </c>
      <c r="IX82" s="556">
        <f t="shared" ca="1" si="811"/>
        <v>0</v>
      </c>
      <c r="IY82" s="19">
        <f t="shared" ca="1" si="723"/>
        <v>0</v>
      </c>
      <c r="IZ82" s="5">
        <f t="shared" si="724"/>
        <v>67</v>
      </c>
      <c r="JA82" s="9"/>
      <c r="JB82" s="5">
        <f t="shared" si="725"/>
        <v>1</v>
      </c>
      <c r="JC82" s="5" t="b">
        <f t="shared" si="725"/>
        <v>0</v>
      </c>
      <c r="JD82" s="19">
        <f t="shared" ca="1" si="812"/>
        <v>0</v>
      </c>
      <c r="JE82" s="5">
        <f t="shared" si="727"/>
        <v>0</v>
      </c>
      <c r="JF82" s="5">
        <f t="shared" si="728"/>
        <v>1.2500000000000001E-2</v>
      </c>
      <c r="JG82" s="5">
        <f t="shared" si="729"/>
        <v>0</v>
      </c>
      <c r="JH82" s="19">
        <f t="shared" ca="1" si="812"/>
        <v>0</v>
      </c>
      <c r="JI82" s="5">
        <f t="shared" si="730"/>
        <v>60</v>
      </c>
      <c r="JJ82" s="5">
        <f t="shared" si="731"/>
        <v>1</v>
      </c>
      <c r="JK82" s="19">
        <f t="shared" ca="1" si="812"/>
        <v>0</v>
      </c>
      <c r="JL82" s="19">
        <f t="shared" ca="1" si="812"/>
        <v>0</v>
      </c>
      <c r="JM82" s="19">
        <f t="shared" ca="1" si="812"/>
        <v>0</v>
      </c>
      <c r="JN82" s="19">
        <f t="shared" ca="1" si="812"/>
        <v>0</v>
      </c>
      <c r="JO82" s="19">
        <f t="shared" ca="1" si="812"/>
        <v>0</v>
      </c>
      <c r="JP82" s="19">
        <f t="shared" ca="1" si="812"/>
        <v>0</v>
      </c>
      <c r="JQ82" s="19">
        <f t="shared" ca="1" si="812"/>
        <v>0</v>
      </c>
      <c r="JR82" s="19">
        <f t="shared" ca="1" si="812"/>
        <v>0</v>
      </c>
      <c r="JS82" s="19">
        <f t="shared" ca="1" si="812"/>
        <v>0</v>
      </c>
      <c r="JT82" s="19">
        <f t="shared" ca="1" si="812"/>
        <v>0</v>
      </c>
      <c r="JU82" s="19">
        <f t="shared" ca="1" si="812"/>
        <v>0</v>
      </c>
      <c r="JV82" s="19">
        <f t="shared" ca="1" si="812"/>
        <v>0</v>
      </c>
      <c r="JW82" s="19">
        <f t="shared" ca="1" si="812"/>
        <v>0</v>
      </c>
      <c r="JX82" s="19">
        <f t="shared" ca="1" si="812"/>
        <v>0</v>
      </c>
      <c r="JY82" s="19">
        <f t="shared" ca="1" si="812"/>
        <v>0</v>
      </c>
      <c r="JZ82" s="19">
        <f t="shared" ca="1" si="812"/>
        <v>0</v>
      </c>
      <c r="KA82" s="19">
        <f t="shared" ca="1" si="812"/>
        <v>0</v>
      </c>
      <c r="KB82" s="19">
        <f t="shared" ca="1" si="812"/>
        <v>0</v>
      </c>
      <c r="KC82" s="19">
        <f t="shared" ca="1" si="812"/>
        <v>0</v>
      </c>
      <c r="KD82" s="19">
        <f t="shared" ca="1" si="812"/>
        <v>0</v>
      </c>
      <c r="KE82" s="19">
        <f t="shared" ca="1" si="812"/>
        <v>0</v>
      </c>
      <c r="KF82" s="5">
        <f t="shared" si="732"/>
        <v>0</v>
      </c>
      <c r="KG82" s="5">
        <f t="shared" si="732"/>
        <v>6.25E-2</v>
      </c>
      <c r="KH82" s="5">
        <f t="shared" si="732"/>
        <v>6.25E-2</v>
      </c>
      <c r="KI82" s="5">
        <f t="shared" si="732"/>
        <v>6.25E-2</v>
      </c>
      <c r="KJ82" s="19">
        <f t="shared" ca="1" si="812"/>
        <v>0</v>
      </c>
      <c r="KK82" s="19">
        <f t="shared" ca="1" si="812"/>
        <v>0</v>
      </c>
      <c r="KL82" s="19">
        <f t="shared" ca="1" si="812"/>
        <v>0</v>
      </c>
      <c r="KM82" s="19">
        <f t="shared" ca="1" si="812"/>
        <v>0</v>
      </c>
      <c r="KN82" s="19">
        <f t="shared" ca="1" si="812"/>
        <v>1</v>
      </c>
      <c r="KO82" s="19">
        <f t="shared" ca="1" si="812"/>
        <v>0</v>
      </c>
      <c r="KP82" s="19">
        <f t="shared" ca="1" si="812"/>
        <v>1</v>
      </c>
      <c r="KQ82" s="9"/>
      <c r="KR82" s="5" t="b">
        <f t="shared" ca="1" si="733"/>
        <v>1</v>
      </c>
      <c r="KS82" s="5" t="b">
        <f t="shared" si="734"/>
        <v>0</v>
      </c>
      <c r="KT82" s="5" t="b">
        <f t="shared" si="734"/>
        <v>0</v>
      </c>
      <c r="KU82" s="5" t="b">
        <f t="shared" si="734"/>
        <v>1</v>
      </c>
      <c r="KV82" s="136">
        <f t="shared" si="735"/>
        <v>2</v>
      </c>
      <c r="KW82" s="136">
        <f t="shared" si="735"/>
        <v>2</v>
      </c>
      <c r="KX82" s="5" t="b">
        <f t="shared" si="736"/>
        <v>0</v>
      </c>
      <c r="KY82" s="5" t="b">
        <f t="shared" si="736"/>
        <v>1</v>
      </c>
      <c r="KZ82" s="5" t="b">
        <f t="shared" si="736"/>
        <v>1</v>
      </c>
      <c r="LA82" s="5" t="b">
        <f t="shared" si="736"/>
        <v>0</v>
      </c>
      <c r="LB82" s="5">
        <f t="shared" si="737"/>
        <v>1</v>
      </c>
      <c r="LC82" s="5">
        <f t="shared" si="737"/>
        <v>0</v>
      </c>
      <c r="LD82" s="5" t="b">
        <f t="shared" si="738"/>
        <v>0</v>
      </c>
      <c r="LE82" s="5" t="str" cm="1">
        <f t="array" aca="1" ref="LE82" ca="1">IF(OR(LF82:LM82&lt;&gt;"-"),TRUE,"-")</f>
        <v>-</v>
      </c>
      <c r="LF82" s="19" t="str">
        <f t="shared" ca="1" si="739"/>
        <v>-</v>
      </c>
      <c r="LG82" s="19" t="str">
        <f t="shared" ca="1" si="739"/>
        <v>-</v>
      </c>
      <c r="LH82" s="19" t="str">
        <f t="shared" ca="1" si="739"/>
        <v>-</v>
      </c>
      <c r="LI82" s="19" t="str">
        <f t="shared" ca="1" si="739"/>
        <v>-</v>
      </c>
      <c r="LJ82" s="19" t="str">
        <f t="shared" ca="1" si="739"/>
        <v>-</v>
      </c>
      <c r="LK82" s="19" t="str">
        <f t="shared" ca="1" si="739"/>
        <v>-</v>
      </c>
      <c r="LL82" s="19" t="str">
        <f t="shared" ca="1" si="739"/>
        <v>-</v>
      </c>
      <c r="LM82" s="19" t="str">
        <f t="shared" ca="1" si="739"/>
        <v>-</v>
      </c>
      <c r="LN82" s="466" t="str">
        <f t="shared" ca="1" si="739"/>
        <v>-</v>
      </c>
      <c r="LO82" s="5" t="b">
        <f t="array" aca="1" ref="LO82" ca="1">IF(OR(LP82:LV82&lt;&gt;"-"),TRUE,"-")</f>
        <v>1</v>
      </c>
      <c r="LP82" s="19">
        <f t="shared" ca="1" si="813"/>
        <v>0</v>
      </c>
      <c r="LQ82" s="19" t="str">
        <f t="shared" ca="1" si="813"/>
        <v>-</v>
      </c>
      <c r="LR82" s="19">
        <f t="shared" ca="1" si="813"/>
        <v>999999</v>
      </c>
      <c r="LS82" s="19">
        <f t="shared" ca="1" si="813"/>
        <v>999999</v>
      </c>
      <c r="LT82" s="19">
        <f t="shared" ca="1" si="813"/>
        <v>999999</v>
      </c>
      <c r="LU82" s="19">
        <f t="shared" ca="1" si="813"/>
        <v>999999</v>
      </c>
      <c r="LV82" s="19">
        <f t="shared" ca="1" si="813"/>
        <v>999999</v>
      </c>
      <c r="LW82" s="19" t="str">
        <f t="shared" ca="1" si="813"/>
        <v>-</v>
      </c>
      <c r="LX82" s="19" t="str">
        <f t="shared" ca="1" si="813"/>
        <v>-</v>
      </c>
      <c r="LY82" s="19" t="str">
        <f t="shared" ca="1" si="813"/>
        <v>-</v>
      </c>
      <c r="LZ82" s="19" t="b">
        <f t="shared" ca="1" si="741"/>
        <v>1</v>
      </c>
      <c r="MA82" s="19">
        <f t="shared" ca="1" si="741"/>
        <v>0</v>
      </c>
      <c r="MB82" s="5" t="str">
        <f t="shared" si="742"/>
        <v>-</v>
      </c>
      <c r="MC82" s="5" t="str">
        <f t="shared" si="742"/>
        <v>-</v>
      </c>
      <c r="MD82" s="5" t="str">
        <f t="shared" si="742"/>
        <v>-</v>
      </c>
      <c r="ME82" s="5" t="str">
        <f t="shared" si="742"/>
        <v>-</v>
      </c>
      <c r="MF82" s="19" t="str">
        <f t="shared" ca="1" si="815"/>
        <v>-</v>
      </c>
      <c r="MG82" s="19" t="str">
        <f t="shared" ca="1" si="815"/>
        <v>-</v>
      </c>
      <c r="MH82" s="19" t="str">
        <f t="shared" ca="1" si="815"/>
        <v>-</v>
      </c>
      <c r="MI82" s="19" t="str">
        <f t="shared" ca="1" si="815"/>
        <v>-</v>
      </c>
      <c r="MJ82" s="19">
        <f t="shared" ca="1" si="815"/>
        <v>0.5</v>
      </c>
      <c r="MK82" s="19">
        <f t="shared" ca="1" si="815"/>
        <v>0.5</v>
      </c>
      <c r="ML82" s="19" t="str">
        <f t="shared" ca="1" si="815"/>
        <v>-</v>
      </c>
      <c r="MM82" s="5">
        <f t="shared" si="744"/>
        <v>0</v>
      </c>
      <c r="MN82" s="5">
        <f t="shared" si="744"/>
        <v>500</v>
      </c>
      <c r="MO82" s="5">
        <f t="shared" si="744"/>
        <v>500</v>
      </c>
      <c r="MP82" s="5">
        <f t="shared" si="744"/>
        <v>575</v>
      </c>
      <c r="MQ82" s="5">
        <f t="shared" si="744"/>
        <v>240</v>
      </c>
      <c r="MR82" s="5">
        <f t="shared" si="744"/>
        <v>364</v>
      </c>
      <c r="MS82" s="5">
        <f t="shared" si="745"/>
        <v>0.5</v>
      </c>
      <c r="MT82" s="9"/>
      <c r="MU82" s="19">
        <f t="shared" ca="1" si="815"/>
        <v>70</v>
      </c>
      <c r="MV82" s="19">
        <f t="shared" ca="1" si="815"/>
        <v>50</v>
      </c>
      <c r="MW82" s="19">
        <f t="shared" ca="1" si="815"/>
        <v>75</v>
      </c>
      <c r="MX82" s="19">
        <f t="shared" ca="1" si="815"/>
        <v>50</v>
      </c>
      <c r="MY82" s="5">
        <f t="shared" si="746"/>
        <v>0.75</v>
      </c>
      <c r="MZ82" s="5">
        <f t="shared" si="747"/>
        <v>0.75</v>
      </c>
      <c r="NA82" s="5">
        <f t="shared" si="748"/>
        <v>1</v>
      </c>
      <c r="NB82" s="9"/>
      <c r="NC82" s="19" t="b">
        <f t="shared" ca="1" si="749"/>
        <v>0</v>
      </c>
      <c r="ND82" s="19" t="b">
        <f t="shared" ca="1" si="749"/>
        <v>0</v>
      </c>
      <c r="NE82" s="19">
        <f t="shared" ca="1" si="749"/>
        <v>2</v>
      </c>
      <c r="NF82" s="19">
        <f t="shared" ca="1" si="749"/>
        <v>1</v>
      </c>
      <c r="NG82" s="19">
        <f t="shared" ca="1" si="749"/>
        <v>2</v>
      </c>
      <c r="NH82" s="19">
        <f t="shared" ca="1" si="749"/>
        <v>0</v>
      </c>
      <c r="NI82" s="19" t="str">
        <f t="shared" ca="1" si="749"/>
        <v>-</v>
      </c>
      <c r="NJ82" s="466" t="b">
        <v>0</v>
      </c>
      <c r="NK82" s="466" t="s">
        <v>34</v>
      </c>
      <c r="NL82" s="466" t="b">
        <v>1</v>
      </c>
      <c r="NM82" s="466">
        <f>$NM$62*0.5</f>
        <v>500</v>
      </c>
      <c r="NN82" s="19" t="str">
        <f t="shared" ca="1" si="749"/>
        <v>-</v>
      </c>
      <c r="NO82" s="19">
        <f t="shared" ca="1" si="815"/>
        <v>1</v>
      </c>
      <c r="NP82" s="19">
        <f t="shared" ca="1" si="815"/>
        <v>1</v>
      </c>
      <c r="NQ82" s="19">
        <f t="shared" ca="1" si="815"/>
        <v>1</v>
      </c>
      <c r="NR82" s="19">
        <f t="shared" ca="1" si="815"/>
        <v>1</v>
      </c>
      <c r="NS82" s="19">
        <f t="shared" ca="1" si="815"/>
        <v>1</v>
      </c>
      <c r="NT82" s="19">
        <f t="shared" ca="1" si="815"/>
        <v>1</v>
      </c>
      <c r="NU82" s="19">
        <f t="shared" ca="1" si="815"/>
        <v>1</v>
      </c>
      <c r="NV82" s="19">
        <f t="shared" ca="1" si="815"/>
        <v>1</v>
      </c>
      <c r="NW82" s="19">
        <f t="shared" ca="1" si="815"/>
        <v>1</v>
      </c>
      <c r="NX82" s="9"/>
      <c r="NY82" s="539" t="str">
        <f t="shared" si="816"/>
        <v>-</v>
      </c>
      <c r="NZ82" s="539" t="str">
        <f t="shared" si="816"/>
        <v>-</v>
      </c>
      <c r="OA82" s="539" t="str">
        <f t="shared" si="816"/>
        <v>-</v>
      </c>
      <c r="OB82" s="539" t="str">
        <f t="shared" si="816"/>
        <v>-</v>
      </c>
      <c r="OC82" s="539" t="str">
        <f t="shared" si="816"/>
        <v>-</v>
      </c>
      <c r="OD82" s="539" t="str">
        <f t="shared" si="816"/>
        <v>-</v>
      </c>
      <c r="OE82" s="539" t="str">
        <f t="shared" ca="1" si="816"/>
        <v>-</v>
      </c>
      <c r="OF82" s="539" t="str">
        <f t="shared" ca="1" si="816"/>
        <v>-</v>
      </c>
      <c r="OG82" s="539" t="str">
        <f t="shared" ca="1" si="816"/>
        <v>-</v>
      </c>
      <c r="OH82" s="539" t="str">
        <f t="shared" ca="1" si="816"/>
        <v>-</v>
      </c>
      <c r="OI82" s="539" t="str">
        <f t="shared" ca="1" si="816"/>
        <v>-</v>
      </c>
      <c r="OJ82" s="539" t="str">
        <f t="shared" ca="1" si="816"/>
        <v>-</v>
      </c>
      <c r="OK82" s="539" t="str">
        <f t="shared" ca="1" si="816"/>
        <v>-</v>
      </c>
      <c r="OL82" s="539" t="str">
        <f t="shared" ca="1" si="816"/>
        <v>-</v>
      </c>
      <c r="OM82" s="539" t="str">
        <f t="shared" ca="1" si="816"/>
        <v>-</v>
      </c>
      <c r="ON82" s="539" t="str">
        <f t="shared" ca="1" si="816"/>
        <v>-</v>
      </c>
      <c r="OO82" s="539" t="str">
        <f t="shared" ca="1" si="816"/>
        <v>-</v>
      </c>
      <c r="OP82" s="539" t="str">
        <f t="shared" ca="1" si="816"/>
        <v>-</v>
      </c>
      <c r="OQ82" s="539" t="str">
        <f t="shared" ca="1" si="816"/>
        <v>-</v>
      </c>
      <c r="OR82" s="539" t="str">
        <f t="shared" ca="1" si="816"/>
        <v>-</v>
      </c>
      <c r="OS82" s="539" t="str">
        <f t="shared" ca="1" si="816"/>
        <v>-</v>
      </c>
      <c r="OT82" s="539" t="str">
        <f t="shared" ca="1" si="816"/>
        <v>-</v>
      </c>
      <c r="OU82" s="539" t="str">
        <f t="shared" ca="1" si="816"/>
        <v>-</v>
      </c>
      <c r="OV82" s="539" t="str">
        <f t="shared" ca="1" si="816"/>
        <v>-</v>
      </c>
      <c r="OW82" s="539" t="str">
        <f t="shared" ca="1" si="816"/>
        <v>-</v>
      </c>
      <c r="OX82" s="539" t="str">
        <f t="shared" ca="1" si="816"/>
        <v>-</v>
      </c>
      <c r="OY82" s="539" t="str">
        <f t="shared" ca="1" si="816"/>
        <v>-</v>
      </c>
      <c r="OZ82" s="539" t="str">
        <f t="shared" ca="1" si="816"/>
        <v>-</v>
      </c>
      <c r="PA82" s="539" t="str">
        <f t="shared" ca="1" si="816"/>
        <v>-</v>
      </c>
      <c r="PB82" s="539" t="str">
        <f t="shared" ca="1" si="816"/>
        <v>-</v>
      </c>
      <c r="PC82" s="539" t="str">
        <f t="shared" ca="1" si="816"/>
        <v>-</v>
      </c>
      <c r="PD82" s="539" t="str">
        <f t="shared" ca="1" si="816"/>
        <v>-</v>
      </c>
      <c r="PE82" s="539" t="str">
        <f t="shared" ca="1" si="816"/>
        <v>-</v>
      </c>
      <c r="PF82" s="539" t="str">
        <f t="shared" ca="1" si="816"/>
        <v>-</v>
      </c>
      <c r="PG82" s="539" t="str">
        <f t="shared" ca="1" si="816"/>
        <v>-</v>
      </c>
      <c r="PH82" s="539" t="str">
        <f t="shared" ca="1" si="816"/>
        <v>-</v>
      </c>
      <c r="PI82" s="549" t="str">
        <f t="shared" si="817"/>
        <v>-</v>
      </c>
      <c r="PJ82" s="549" t="str">
        <f t="shared" si="817"/>
        <v>-</v>
      </c>
      <c r="PK82" s="549" t="str">
        <f t="shared" si="817"/>
        <v>-</v>
      </c>
      <c r="PL82" s="549" t="str">
        <f t="shared" si="817"/>
        <v>-</v>
      </c>
      <c r="PM82" s="549" t="str">
        <f t="shared" si="817"/>
        <v>-</v>
      </c>
      <c r="PN82" s="549" t="str">
        <f t="shared" si="817"/>
        <v>-</v>
      </c>
      <c r="PO82" s="549" t="str">
        <f t="shared" si="817"/>
        <v>-</v>
      </c>
      <c r="PP82" s="549" t="str">
        <f t="shared" si="817"/>
        <v>-</v>
      </c>
      <c r="PQ82" s="549" t="str">
        <f t="shared" si="817"/>
        <v>-</v>
      </c>
      <c r="PR82" s="549" t="str">
        <f t="shared" si="817"/>
        <v>-</v>
      </c>
      <c r="PS82" s="549" t="str">
        <f t="shared" si="817"/>
        <v>-</v>
      </c>
      <c r="PT82" s="549" t="str">
        <f t="shared" si="817"/>
        <v>-</v>
      </c>
      <c r="PU82" s="549" t="str">
        <f t="shared" si="817"/>
        <v>-</v>
      </c>
      <c r="PV82" s="549" t="str">
        <f t="shared" si="817"/>
        <v>-</v>
      </c>
      <c r="PW82" s="549" t="str">
        <f t="shared" si="817"/>
        <v>-</v>
      </c>
      <c r="PX82" s="549" t="str">
        <f t="shared" si="817"/>
        <v>-</v>
      </c>
      <c r="PY82" s="549" t="str">
        <f t="shared" si="817"/>
        <v>-</v>
      </c>
      <c r="PZ82" s="549" t="str">
        <f t="shared" si="817"/>
        <v>-</v>
      </c>
      <c r="QA82" s="549" t="str">
        <f t="shared" si="817"/>
        <v>-</v>
      </c>
      <c r="QB82" s="549" t="str">
        <f t="shared" si="817"/>
        <v>-</v>
      </c>
      <c r="QC82" s="549" t="str">
        <f t="shared" si="817"/>
        <v>-</v>
      </c>
      <c r="QD82" s="549" t="str">
        <f t="shared" si="817"/>
        <v>-</v>
      </c>
      <c r="QE82" s="549" t="str">
        <f t="shared" si="817"/>
        <v>-</v>
      </c>
      <c r="QF82" s="549" t="str">
        <f t="shared" si="817"/>
        <v>-</v>
      </c>
      <c r="QG82" s="549" t="str">
        <f t="shared" si="817"/>
        <v>-</v>
      </c>
      <c r="QH82" s="549" t="str">
        <f t="shared" si="817"/>
        <v>-</v>
      </c>
      <c r="QI82" s="539" t="str">
        <f t="shared" si="818"/>
        <v>-</v>
      </c>
      <c r="QJ82" s="539" t="str">
        <f t="shared" si="818"/>
        <v>-</v>
      </c>
      <c r="QK82" s="539" t="str">
        <f t="shared" si="818"/>
        <v>-</v>
      </c>
      <c r="QL82" s="539" t="str">
        <f t="shared" si="818"/>
        <v>-</v>
      </c>
      <c r="QM82" s="539" t="str">
        <f t="shared" si="818"/>
        <v>-</v>
      </c>
      <c r="QN82" s="539" t="str">
        <f t="shared" si="818"/>
        <v>-</v>
      </c>
      <c r="QO82" s="539" t="str">
        <f t="shared" ca="1" si="818"/>
        <v>-</v>
      </c>
      <c r="QP82" s="539" t="str">
        <f t="shared" ca="1" si="818"/>
        <v>-</v>
      </c>
      <c r="QQ82" s="539" t="str">
        <f t="shared" ca="1" si="818"/>
        <v>-</v>
      </c>
      <c r="QR82" s="539" t="str">
        <f t="shared" ca="1" si="818"/>
        <v>-</v>
      </c>
      <c r="QS82" s="539" t="str">
        <f t="shared" ca="1" si="818"/>
        <v>-</v>
      </c>
      <c r="QT82" s="539" t="str">
        <f t="shared" ca="1" si="818"/>
        <v>-</v>
      </c>
      <c r="QU82" s="539" t="str">
        <f t="shared" ca="1" si="818"/>
        <v>-</v>
      </c>
      <c r="QV82" s="539" t="str">
        <f t="shared" ca="1" si="818"/>
        <v>-</v>
      </c>
      <c r="QW82" s="539" t="str">
        <f t="shared" ca="1" si="818"/>
        <v>-</v>
      </c>
      <c r="QX82" s="539" t="str">
        <f t="shared" ca="1" si="818"/>
        <v>-</v>
      </c>
      <c r="QY82" s="539" t="str">
        <f t="shared" ca="1" si="818"/>
        <v>-</v>
      </c>
      <c r="QZ82" s="539" t="str">
        <f t="shared" ca="1" si="818"/>
        <v>-</v>
      </c>
      <c r="RA82" s="539" t="str">
        <f t="shared" ca="1" si="818"/>
        <v>-</v>
      </c>
      <c r="RB82" s="539" t="str">
        <f t="shared" ca="1" si="818"/>
        <v>-</v>
      </c>
      <c r="RC82" s="539" t="str">
        <f t="shared" ca="1" si="818"/>
        <v>-</v>
      </c>
      <c r="RD82" s="539" t="str">
        <f t="shared" ca="1" si="818"/>
        <v>-</v>
      </c>
      <c r="RE82" s="539" t="str">
        <f t="shared" ca="1" si="818"/>
        <v>-</v>
      </c>
      <c r="RF82" s="539" t="str">
        <f t="shared" ca="1" si="818"/>
        <v>-</v>
      </c>
      <c r="RG82" s="539" t="str">
        <f t="shared" ca="1" si="818"/>
        <v>-</v>
      </c>
      <c r="RH82" s="539" t="str">
        <f t="shared" ca="1" si="818"/>
        <v>-</v>
      </c>
      <c r="RI82" s="539" t="str">
        <f t="shared" ca="1" si="818"/>
        <v>-</v>
      </c>
      <c r="RJ82" s="539" t="str">
        <f t="shared" ca="1" si="818"/>
        <v>-</v>
      </c>
      <c r="RK82" s="539" t="str">
        <f t="shared" ca="1" si="818"/>
        <v>-</v>
      </c>
      <c r="RL82" s="539" t="str">
        <f t="shared" ca="1" si="818"/>
        <v>-</v>
      </c>
      <c r="RM82" s="539" t="str">
        <f t="shared" ca="1" si="818"/>
        <v>-</v>
      </c>
      <c r="RN82" s="539" t="str">
        <f t="shared" ca="1" si="818"/>
        <v>-</v>
      </c>
      <c r="RO82" s="539" t="str">
        <f t="shared" ca="1" si="818"/>
        <v>-</v>
      </c>
      <c r="RP82" s="539" t="str">
        <f t="shared" ca="1" si="818"/>
        <v>-</v>
      </c>
      <c r="RQ82" s="539" t="str">
        <f t="shared" ca="1" si="818"/>
        <v>-</v>
      </c>
      <c r="RR82" s="539" t="str">
        <f t="shared" ca="1" si="818"/>
        <v>-</v>
      </c>
      <c r="RS82" s="549" t="str">
        <f t="shared" si="819"/>
        <v>-</v>
      </c>
      <c r="RT82" s="549" t="str">
        <f t="shared" si="819"/>
        <v>-</v>
      </c>
      <c r="RU82" s="549" t="str">
        <f t="shared" si="819"/>
        <v>-</v>
      </c>
      <c r="RV82" s="549" t="str">
        <f t="shared" si="819"/>
        <v>-</v>
      </c>
      <c r="RW82" s="549" t="str">
        <f t="shared" si="819"/>
        <v>-</v>
      </c>
      <c r="RX82" s="549" t="str">
        <f t="shared" si="819"/>
        <v>-</v>
      </c>
      <c r="RY82" s="549" t="str">
        <f t="shared" si="819"/>
        <v>-</v>
      </c>
      <c r="RZ82" s="549" t="str">
        <f t="shared" si="819"/>
        <v>-</v>
      </c>
      <c r="SA82" s="549" t="str">
        <f t="shared" si="819"/>
        <v>-</v>
      </c>
      <c r="SB82" s="549" t="str">
        <f t="shared" si="819"/>
        <v>-</v>
      </c>
      <c r="SC82" s="549" t="str">
        <f t="shared" si="819"/>
        <v>-</v>
      </c>
      <c r="SD82" s="549" t="str">
        <f t="shared" si="819"/>
        <v>-</v>
      </c>
      <c r="SE82" s="549" t="str">
        <f t="shared" si="819"/>
        <v>-</v>
      </c>
      <c r="SF82" s="549" t="str">
        <f t="shared" si="819"/>
        <v>-</v>
      </c>
      <c r="SG82" s="549" t="str">
        <f t="shared" si="819"/>
        <v>-</v>
      </c>
      <c r="SH82" s="549" t="str">
        <f t="shared" si="819"/>
        <v>-</v>
      </c>
      <c r="SI82" s="549" t="str">
        <f t="shared" si="819"/>
        <v>-</v>
      </c>
      <c r="SJ82" s="549" t="str">
        <f t="shared" si="819"/>
        <v>-</v>
      </c>
      <c r="SK82" s="549" t="str">
        <f t="shared" si="819"/>
        <v>-</v>
      </c>
      <c r="SL82" s="549" t="str">
        <f t="shared" si="819"/>
        <v>-</v>
      </c>
      <c r="SM82" s="549" t="str">
        <f t="shared" si="819"/>
        <v>-</v>
      </c>
      <c r="SN82" s="549" t="str">
        <f t="shared" si="819"/>
        <v>-</v>
      </c>
      <c r="SO82" s="549" t="str">
        <f t="shared" si="819"/>
        <v>-</v>
      </c>
      <c r="SP82" s="549" t="str">
        <f t="shared" si="819"/>
        <v>-</v>
      </c>
      <c r="SQ82" s="549" t="str">
        <f t="shared" si="819"/>
        <v>-</v>
      </c>
      <c r="SR82" s="549" t="str">
        <f t="shared" si="819"/>
        <v>-</v>
      </c>
      <c r="SS82" s="539" t="b">
        <f t="shared" si="820"/>
        <v>1</v>
      </c>
      <c r="ST82" s="539" t="b">
        <f t="shared" si="820"/>
        <v>1</v>
      </c>
      <c r="SU82" s="539" t="b">
        <f t="shared" si="820"/>
        <v>1</v>
      </c>
      <c r="SV82" s="539" t="b">
        <f t="shared" si="820"/>
        <v>1</v>
      </c>
      <c r="SW82" s="539" t="b">
        <f t="shared" si="820"/>
        <v>1</v>
      </c>
      <c r="SX82" s="539" t="b">
        <f t="shared" si="820"/>
        <v>1</v>
      </c>
      <c r="SY82" s="539" t="str">
        <f t="shared" ca="1" si="820"/>
        <v>-</v>
      </c>
      <c r="SZ82" s="539" t="str">
        <f t="shared" ca="1" si="820"/>
        <v>-</v>
      </c>
      <c r="TA82" s="539" t="str">
        <f t="shared" ca="1" si="820"/>
        <v>-</v>
      </c>
      <c r="TB82" s="539" t="str">
        <f t="shared" ca="1" si="820"/>
        <v>-</v>
      </c>
      <c r="TC82" s="539" t="str">
        <f t="shared" ca="1" si="820"/>
        <v>-</v>
      </c>
      <c r="TD82" s="539" t="str">
        <f t="shared" ca="1" si="820"/>
        <v>-</v>
      </c>
      <c r="TE82" s="539" t="str">
        <f t="shared" ca="1" si="820"/>
        <v>-</v>
      </c>
      <c r="TF82" s="539" t="str">
        <f t="shared" ca="1" si="820"/>
        <v>-</v>
      </c>
      <c r="TG82" s="539" t="str">
        <f t="shared" ca="1" si="820"/>
        <v>-</v>
      </c>
      <c r="TH82" s="539" t="str">
        <f t="shared" ca="1" si="820"/>
        <v>-</v>
      </c>
      <c r="TI82" s="539" t="str">
        <f t="shared" ca="1" si="820"/>
        <v>-</v>
      </c>
      <c r="TJ82" s="539" t="str">
        <f t="shared" ca="1" si="820"/>
        <v>-</v>
      </c>
      <c r="TK82" s="539" t="str">
        <f t="shared" ca="1" si="820"/>
        <v>-</v>
      </c>
      <c r="TL82" s="539" t="str">
        <f t="shared" ca="1" si="820"/>
        <v>-</v>
      </c>
      <c r="TM82" s="539" t="str">
        <f t="shared" ca="1" si="820"/>
        <v>-</v>
      </c>
      <c r="TN82" s="539" t="str">
        <f t="shared" ca="1" si="820"/>
        <v>-</v>
      </c>
      <c r="TO82" s="539" t="str">
        <f t="shared" ca="1" si="820"/>
        <v>-</v>
      </c>
      <c r="TP82" s="539" t="str">
        <f t="shared" ca="1" si="820"/>
        <v>-</v>
      </c>
      <c r="TQ82" s="539" t="str">
        <f t="shared" ca="1" si="820"/>
        <v>-</v>
      </c>
      <c r="TR82" s="539" t="str">
        <f t="shared" ca="1" si="820"/>
        <v>-</v>
      </c>
      <c r="TS82" s="539" t="str">
        <f t="shared" ca="1" si="820"/>
        <v>-</v>
      </c>
      <c r="TT82" s="539" t="str">
        <f t="shared" ca="1" si="820"/>
        <v>-</v>
      </c>
      <c r="TU82" s="539" t="str">
        <f t="shared" ca="1" si="820"/>
        <v>-</v>
      </c>
      <c r="TV82" s="539" t="str">
        <f t="shared" ca="1" si="820"/>
        <v>-</v>
      </c>
      <c r="TW82" s="539" t="str">
        <f t="shared" ca="1" si="820"/>
        <v>-</v>
      </c>
      <c r="TX82" s="539" t="str">
        <f t="shared" ca="1" si="820"/>
        <v>-</v>
      </c>
      <c r="TY82" s="539" t="str">
        <f t="shared" ca="1" si="820"/>
        <v>-</v>
      </c>
      <c r="TZ82" s="539" t="str">
        <f t="shared" ca="1" si="820"/>
        <v>-</v>
      </c>
      <c r="UA82" s="539" t="str">
        <f t="shared" ca="1" si="820"/>
        <v>-</v>
      </c>
      <c r="UB82" s="539" t="str">
        <f t="shared" ca="1" si="820"/>
        <v>-</v>
      </c>
      <c r="UC82" s="549" t="b">
        <f t="shared" si="821"/>
        <v>1</v>
      </c>
      <c r="UD82" s="549" t="b">
        <f t="shared" si="821"/>
        <v>1</v>
      </c>
      <c r="UE82" s="549" t="b">
        <f t="shared" si="821"/>
        <v>1</v>
      </c>
      <c r="UF82" s="549" t="b">
        <f t="shared" si="821"/>
        <v>1</v>
      </c>
      <c r="UG82" s="549" t="b">
        <f t="shared" si="821"/>
        <v>1</v>
      </c>
      <c r="UH82" s="549" t="b">
        <f t="shared" si="821"/>
        <v>1</v>
      </c>
      <c r="UI82" s="549" t="b">
        <f t="shared" si="821"/>
        <v>1</v>
      </c>
      <c r="UJ82" s="549" t="b">
        <f t="shared" si="821"/>
        <v>1</v>
      </c>
      <c r="UK82" s="549" t="b">
        <f t="shared" si="821"/>
        <v>1</v>
      </c>
      <c r="UL82" s="549" t="b">
        <f t="shared" si="821"/>
        <v>1</v>
      </c>
      <c r="UM82" s="549" t="b">
        <f t="shared" si="821"/>
        <v>1</v>
      </c>
      <c r="UN82" s="549" t="b">
        <f t="shared" si="821"/>
        <v>1</v>
      </c>
      <c r="UO82" s="549" t="b">
        <f t="shared" si="821"/>
        <v>1</v>
      </c>
      <c r="UP82" s="549" t="b">
        <f t="shared" si="821"/>
        <v>1</v>
      </c>
      <c r="UQ82" s="549" t="b">
        <f t="shared" si="821"/>
        <v>1</v>
      </c>
      <c r="UR82" s="549" t="b">
        <f t="shared" si="821"/>
        <v>1</v>
      </c>
      <c r="US82" s="549" t="b">
        <f t="shared" si="821"/>
        <v>1</v>
      </c>
      <c r="UT82" s="549" t="b">
        <f t="shared" si="821"/>
        <v>1</v>
      </c>
      <c r="UU82" s="549" t="b">
        <f t="shared" si="821"/>
        <v>1</v>
      </c>
      <c r="UV82" s="549" t="b">
        <f t="shared" si="821"/>
        <v>1</v>
      </c>
      <c r="UW82" s="549" t="b">
        <f t="shared" si="821"/>
        <v>1</v>
      </c>
      <c r="UX82" s="549" t="b">
        <f t="shared" si="821"/>
        <v>1</v>
      </c>
      <c r="UY82" s="549" t="b">
        <f t="shared" si="821"/>
        <v>1</v>
      </c>
      <c r="UZ82" s="549" t="b">
        <f t="shared" si="821"/>
        <v>1</v>
      </c>
      <c r="VA82" s="549" t="b">
        <f t="shared" si="821"/>
        <v>1</v>
      </c>
      <c r="VB82" s="549" t="b">
        <f t="shared" si="821"/>
        <v>1</v>
      </c>
      <c r="VC82" s="19">
        <f t="shared" ca="1" si="756"/>
        <v>0</v>
      </c>
      <c r="VD82" s="23">
        <v>0</v>
      </c>
    </row>
    <row r="83" spans="1:576" outlineLevel="1">
      <c r="A83" s="21">
        <f t="shared" si="93"/>
        <v>78</v>
      </c>
      <c r="B83" s="21">
        <f t="shared" si="759"/>
        <v>18</v>
      </c>
      <c r="C83">
        <v>108</v>
      </c>
      <c r="D83" s="19" t="str">
        <f t="shared" ca="1" si="668"/>
        <v>SNSW</v>
      </c>
      <c r="E83" t="b">
        <v>1</v>
      </c>
      <c r="F83" t="b">
        <v>0</v>
      </c>
      <c r="G83" t="b">
        <v>1</v>
      </c>
      <c r="H83" s="215">
        <f ca="1">OFFSET(H83,-1,0)+1</f>
        <v>20</v>
      </c>
      <c r="I83" s="26">
        <v>2</v>
      </c>
      <c r="J83" s="26">
        <v>1</v>
      </c>
      <c r="K83" s="26" t="str">
        <f>""</f>
        <v/>
      </c>
      <c r="L83" s="26">
        <v>0</v>
      </c>
      <c r="M83" s="26">
        <f t="shared" si="670"/>
        <v>2</v>
      </c>
      <c r="N83" s="26">
        <v>2</v>
      </c>
      <c r="O83" s="26">
        <v>3</v>
      </c>
      <c r="P83" s="26">
        <v>2</v>
      </c>
      <c r="Q83" s="26">
        <v>0</v>
      </c>
      <c r="R83" s="26">
        <v>0</v>
      </c>
      <c r="S83" s="26">
        <v>0</v>
      </c>
      <c r="T83" s="26">
        <v>0</v>
      </c>
      <c r="U83" s="26">
        <v>1</v>
      </c>
      <c r="V83" s="116">
        <v>1</v>
      </c>
      <c r="W83" s="116">
        <v>2</v>
      </c>
      <c r="X83" s="116">
        <v>2</v>
      </c>
      <c r="Y83" s="211"/>
      <c r="Z83" s="211"/>
      <c r="AA83" s="211"/>
      <c r="AB83" s="211"/>
      <c r="AC83" s="26">
        <v>1</v>
      </c>
      <c r="AD83" s="211"/>
      <c r="AE83" s="211"/>
      <c r="AF83" s="211"/>
      <c r="AG83" s="211"/>
      <c r="AH83" s="211"/>
      <c r="AI83" s="211"/>
      <c r="AJ83" s="211"/>
      <c r="AK83" s="211"/>
      <c r="AL83" s="136">
        <f t="shared" si="671"/>
        <v>2</v>
      </c>
      <c r="AM83" s="136">
        <f>INDEX(CHOOSE($O83,DataAutumn!i.AdultDrys,DataWinter!i.AdultDrys,DataSpring!i.AdultDrys),1,$N83)</f>
        <v>3</v>
      </c>
      <c r="AN83" s="5">
        <f t="shared" si="672"/>
        <v>2</v>
      </c>
      <c r="AO83" s="5">
        <f t="shared" si="672"/>
        <v>0</v>
      </c>
      <c r="AP83" s="5">
        <f t="shared" si="673"/>
        <v>1</v>
      </c>
      <c r="AQ83" s="211"/>
      <c r="AR83" s="211"/>
      <c r="AS83" s="356" t="str">
        <f t="shared" ca="1" si="674"/>
        <v>optimum_carry 00020 SNSW MWM     pasture600 Day204 Scan2-0000 RR000p GP100p WP075p MP075p T_TRUE (F33N11)</v>
      </c>
      <c r="AT83" s="9" t="str">
        <f ca="1">IF(COUNTIF(AS$5:AS83,AS83)=1,"-","Dup")</f>
        <v>-</v>
      </c>
      <c r="AU83" s="9"/>
      <c r="AV83" s="19" t="str">
        <f t="shared" ca="1" si="675"/>
        <v>-</v>
      </c>
      <c r="AW83" s="19" t="str">
        <f t="shared" ca="1" si="675"/>
        <v>-</v>
      </c>
      <c r="AX83" s="19" t="str">
        <f t="shared" ca="1" si="675"/>
        <v>-</v>
      </c>
      <c r="AY83" s="19" t="str">
        <f t="shared" ca="1" si="675"/>
        <v>-</v>
      </c>
      <c r="AZ83" s="19" t="str">
        <f t="shared" ca="1" si="675"/>
        <v>-</v>
      </c>
      <c r="BA83" s="19" t="str">
        <f t="shared" ca="1" si="675"/>
        <v>-</v>
      </c>
      <c r="BB83" s="19" t="str">
        <f t="shared" ca="1" si="675"/>
        <v>-</v>
      </c>
      <c r="BC83" s="19" t="str">
        <f t="shared" ca="1" si="675"/>
        <v>-</v>
      </c>
      <c r="BD83" s="9"/>
      <c r="BE83" s="5" t="b">
        <f t="shared" si="676"/>
        <v>0</v>
      </c>
      <c r="BF83" s="5" t="str">
        <f t="shared" si="676"/>
        <v>-</v>
      </c>
      <c r="BG83" s="5" t="b">
        <f t="shared" si="676"/>
        <v>0</v>
      </c>
      <c r="BH83" s="5" t="b">
        <f t="shared" si="676"/>
        <v>1</v>
      </c>
      <c r="BI83" s="5" t="b">
        <f t="shared" si="676"/>
        <v>1</v>
      </c>
      <c r="BJ83" s="136">
        <f t="shared" si="676"/>
        <v>0</v>
      </c>
      <c r="BK83" s="19" t="b">
        <f t="shared" ca="1" si="677"/>
        <v>0</v>
      </c>
      <c r="BL83" s="9"/>
      <c r="BM83" s="5" t="str">
        <f t="shared" ca="1" si="678"/>
        <v>-</v>
      </c>
      <c r="BN83" s="19" t="str">
        <f t="shared" ca="1" si="679"/>
        <v>-</v>
      </c>
      <c r="BO83" s="19" t="str">
        <f t="shared" ca="1" si="679"/>
        <v>-</v>
      </c>
      <c r="BP83" s="19" t="str">
        <f t="shared" ca="1" si="679"/>
        <v>-</v>
      </c>
      <c r="BQ83" s="5" t="str">
        <f t="shared" ca="1" si="680"/>
        <v>-</v>
      </c>
      <c r="BR83" s="19" t="str">
        <f t="shared" ca="1" si="681"/>
        <v>-</v>
      </c>
      <c r="BS83" s="5" t="str">
        <f t="shared" ca="1" si="682"/>
        <v>-</v>
      </c>
      <c r="BT83" s="19" t="str">
        <f t="shared" ca="1" si="683"/>
        <v>-</v>
      </c>
      <c r="BU83" s="19" t="str">
        <f t="shared" ca="1" si="683"/>
        <v>-</v>
      </c>
      <c r="BV83" s="19" t="str">
        <f t="shared" ca="1" si="683"/>
        <v>-</v>
      </c>
      <c r="BW83" s="5" t="str">
        <f t="shared" ca="1" si="684"/>
        <v>-</v>
      </c>
      <c r="BX83" s="9"/>
      <c r="BY83" s="5" t="b">
        <f t="shared" si="685"/>
        <v>0</v>
      </c>
      <c r="BZ83" s="5" t="str">
        <f t="shared" ca="1" si="686"/>
        <v>-</v>
      </c>
      <c r="CA83" s="5" t="str">
        <f t="shared" ca="1" si="687"/>
        <v>-</v>
      </c>
      <c r="CB83" s="5" t="str">
        <f t="shared" ca="1" si="687"/>
        <v>-</v>
      </c>
      <c r="CC83" s="5" t="str">
        <f t="shared" ca="1" si="687"/>
        <v>-</v>
      </c>
      <c r="CD83" s="5" t="str">
        <f t="shared" ca="1" si="687"/>
        <v>-</v>
      </c>
      <c r="CE83" s="5" t="str">
        <f t="shared" ca="1" si="687"/>
        <v>-</v>
      </c>
      <c r="CF83" s="5" t="str">
        <f t="shared" ca="1" si="687"/>
        <v>-</v>
      </c>
      <c r="CG83" s="5" t="str">
        <f t="shared" ca="1" si="687"/>
        <v>-</v>
      </c>
      <c r="CH83" s="5" t="str">
        <f t="shared" ca="1" si="687"/>
        <v>-</v>
      </c>
      <c r="CI83" s="9"/>
      <c r="CJ83" s="12" t="b">
        <v>1</v>
      </c>
      <c r="CK83" s="12" t="b">
        <v>1</v>
      </c>
      <c r="CL83" s="12" t="b">
        <v>1</v>
      </c>
      <c r="CM83" s="12">
        <v>22312000005</v>
      </c>
      <c r="CN83" s="12" t="b">
        <v>0</v>
      </c>
      <c r="CO83" s="19" t="str">
        <f t="shared" ca="1" si="688"/>
        <v>-</v>
      </c>
      <c r="CP83" s="19" t="str">
        <f t="shared" ca="1" si="688"/>
        <v>-</v>
      </c>
      <c r="CQ83" s="19" t="str">
        <f t="shared" ca="1" si="688"/>
        <v>-</v>
      </c>
      <c r="CR83" s="433">
        <f t="shared" si="689"/>
        <v>652</v>
      </c>
      <c r="CS83" s="433">
        <f t="shared" si="689"/>
        <v>686</v>
      </c>
      <c r="CT83" s="433">
        <f t="shared" si="689"/>
        <v>721</v>
      </c>
      <c r="CU83" s="144">
        <f t="shared" si="690"/>
        <v>378</v>
      </c>
      <c r="CV83" s="144">
        <f t="shared" si="690"/>
        <v>413</v>
      </c>
      <c r="CW83" s="144">
        <f t="shared" si="690"/>
        <v>448</v>
      </c>
      <c r="CX83" s="19" t="str">
        <f t="shared" ca="1" si="809"/>
        <v>-</v>
      </c>
      <c r="CY83" s="19" t="str">
        <f t="shared" ca="1" si="809"/>
        <v>-</v>
      </c>
      <c r="CZ83" s="19" t="str">
        <f t="shared" ca="1" si="809"/>
        <v>-</v>
      </c>
      <c r="DA83" s="19" t="str">
        <f t="shared" ca="1" si="809"/>
        <v>-</v>
      </c>
      <c r="DB83" s="19" t="str">
        <f t="shared" ca="1" si="809"/>
        <v>-</v>
      </c>
      <c r="DC83" s="19" t="str">
        <f t="shared" ca="1" si="809"/>
        <v>-</v>
      </c>
      <c r="DD83" s="19">
        <f t="shared" ca="1" si="809"/>
        <v>1</v>
      </c>
      <c r="DE83" s="19">
        <f t="shared" ca="1" si="809"/>
        <v>1</v>
      </c>
      <c r="DF83" s="19">
        <f t="shared" ca="1" si="809"/>
        <v>0</v>
      </c>
      <c r="DG83" s="19" t="str">
        <f t="shared" ca="1" si="809"/>
        <v>-</v>
      </c>
      <c r="DH83" s="19" t="str">
        <f t="shared" ca="1" si="809"/>
        <v>-</v>
      </c>
      <c r="DI83" s="19" t="str">
        <f t="shared" ca="1" si="809"/>
        <v>-</v>
      </c>
      <c r="DJ83" s="19" t="str">
        <f t="shared" ca="1" si="809"/>
        <v>-</v>
      </c>
      <c r="DK83" s="19" t="str">
        <f t="shared" ca="1" si="809"/>
        <v>-</v>
      </c>
      <c r="DL83" s="19">
        <f t="shared" ca="1" si="809"/>
        <v>0</v>
      </c>
      <c r="DM83" s="19" t="str">
        <f t="shared" ca="1" si="809"/>
        <v>-</v>
      </c>
      <c r="DN83" s="19" t="str">
        <f t="shared" ca="1" si="809"/>
        <v>-</v>
      </c>
      <c r="DO83" s="19" t="str">
        <f t="shared" ca="1" si="688"/>
        <v>-</v>
      </c>
      <c r="DP83" s="19">
        <f t="shared" ca="1" si="688"/>
        <v>0</v>
      </c>
      <c r="DQ83" s="19">
        <f t="shared" ca="1" si="688"/>
        <v>0</v>
      </c>
      <c r="DR83" s="9"/>
      <c r="DS83" s="19">
        <f t="shared" ca="1" si="838"/>
        <v>0</v>
      </c>
      <c r="DT83" s="19">
        <f t="shared" ca="1" si="838"/>
        <v>0</v>
      </c>
      <c r="DU83" s="19">
        <f t="shared" ca="1" si="838"/>
        <v>0</v>
      </c>
      <c r="DV83" s="19">
        <f t="shared" ca="1" si="838"/>
        <v>0</v>
      </c>
      <c r="DW83" s="19">
        <f t="shared" ca="1" si="838"/>
        <v>0</v>
      </c>
      <c r="DX83" s="19">
        <f t="shared" ca="1" si="838"/>
        <v>0</v>
      </c>
      <c r="DY83" s="19">
        <f t="shared" ca="1" si="838"/>
        <v>0</v>
      </c>
      <c r="DZ83" s="19">
        <f t="shared" ca="1" si="838"/>
        <v>0</v>
      </c>
      <c r="EA83" s="19">
        <f t="shared" ca="1" si="838"/>
        <v>0</v>
      </c>
      <c r="EB83" s="19">
        <f t="shared" ca="1" si="838"/>
        <v>0</v>
      </c>
      <c r="EC83" s="19">
        <f t="shared" ca="1" si="838"/>
        <v>0</v>
      </c>
      <c r="ED83" s="19">
        <f t="shared" ca="1" si="838"/>
        <v>0</v>
      </c>
      <c r="EE83" s="19">
        <f t="shared" ca="1" si="838"/>
        <v>0</v>
      </c>
      <c r="EF83" s="433">
        <f t="shared" si="693"/>
        <v>0</v>
      </c>
      <c r="EG83" s="433">
        <f t="shared" si="693"/>
        <v>0</v>
      </c>
      <c r="EH83" s="116">
        <f t="shared" si="694"/>
        <v>0</v>
      </c>
      <c r="EI83" s="116">
        <f t="shared" ca="1" si="694"/>
        <v>0</v>
      </c>
      <c r="EJ83" s="116">
        <f t="shared" ca="1" si="694"/>
        <v>0</v>
      </c>
      <c r="EK83" s="116">
        <f t="shared" ca="1" si="694"/>
        <v>0</v>
      </c>
      <c r="EL83" s="116">
        <f t="shared" ca="1" si="694"/>
        <v>0</v>
      </c>
      <c r="EM83" s="537">
        <f t="shared" ca="1" si="695"/>
        <v>0</v>
      </c>
      <c r="EN83" s="116">
        <f t="shared" ca="1" si="696"/>
        <v>0</v>
      </c>
      <c r="EO83" s="116">
        <f t="shared" ca="1" si="696"/>
        <v>0</v>
      </c>
      <c r="EP83" s="116">
        <f t="shared" ca="1" si="696"/>
        <v>0</v>
      </c>
      <c r="EQ83" s="116">
        <f t="shared" ca="1" si="696"/>
        <v>0</v>
      </c>
      <c r="ER83" s="116">
        <f t="shared" ca="1" si="696"/>
        <v>0</v>
      </c>
      <c r="ES83" s="537">
        <f t="shared" ca="1" si="697"/>
        <v>0</v>
      </c>
      <c r="ET83" s="116">
        <f t="shared" ca="1" si="698"/>
        <v>0</v>
      </c>
      <c r="EU83" s="116">
        <f t="shared" ca="1" si="698"/>
        <v>0</v>
      </c>
      <c r="EV83" s="116">
        <f t="shared" ca="1" si="698"/>
        <v>0</v>
      </c>
      <c r="EW83" s="116">
        <f t="shared" ca="1" si="698"/>
        <v>0</v>
      </c>
      <c r="EX83" s="116">
        <f t="shared" ca="1" si="698"/>
        <v>0</v>
      </c>
      <c r="EY83" s="537">
        <f t="shared" ca="1" si="699"/>
        <v>0</v>
      </c>
      <c r="EZ83" s="116">
        <f t="shared" ca="1" si="700"/>
        <v>0</v>
      </c>
      <c r="FA83" s="116">
        <f t="shared" ca="1" si="700"/>
        <v>0</v>
      </c>
      <c r="FB83" s="116">
        <f t="shared" ca="1" si="700"/>
        <v>0</v>
      </c>
      <c r="FC83" s="116">
        <f t="shared" ca="1" si="700"/>
        <v>0</v>
      </c>
      <c r="FD83" s="116">
        <f t="shared" ca="1" si="700"/>
        <v>0</v>
      </c>
      <c r="FE83" s="537">
        <f t="shared" ca="1" si="701"/>
        <v>0</v>
      </c>
      <c r="FF83" s="116">
        <f t="shared" ca="1" si="702"/>
        <v>0</v>
      </c>
      <c r="FG83" s="116">
        <f t="shared" ca="1" si="702"/>
        <v>0</v>
      </c>
      <c r="FH83" s="116">
        <f t="shared" ca="1" si="702"/>
        <v>0</v>
      </c>
      <c r="FI83" s="116">
        <f t="shared" ca="1" si="702"/>
        <v>0</v>
      </c>
      <c r="FJ83" s="116">
        <f t="shared" ca="1" si="702"/>
        <v>0</v>
      </c>
      <c r="FK83" s="537">
        <f t="shared" ca="1" si="703"/>
        <v>0</v>
      </c>
      <c r="FL83" s="116">
        <f t="shared" ca="1" si="704"/>
        <v>0</v>
      </c>
      <c r="FM83" s="116">
        <f t="shared" ca="1" si="704"/>
        <v>0</v>
      </c>
      <c r="FN83" s="116">
        <f t="shared" ca="1" si="704"/>
        <v>0</v>
      </c>
      <c r="FO83" s="116">
        <f t="shared" ca="1" si="704"/>
        <v>0</v>
      </c>
      <c r="FP83" s="116">
        <f t="shared" ca="1" si="704"/>
        <v>0</v>
      </c>
      <c r="FQ83" s="537">
        <f t="shared" ca="1" si="705"/>
        <v>0</v>
      </c>
      <c r="FR83" s="117">
        <f t="shared" ca="1" si="706"/>
        <v>0</v>
      </c>
      <c r="FS83" s="117">
        <f t="shared" ca="1" si="706"/>
        <v>0</v>
      </c>
      <c r="FT83" s="117">
        <f t="shared" ca="1" si="706"/>
        <v>0</v>
      </c>
      <c r="FU83" s="117">
        <f t="shared" ca="1" si="706"/>
        <v>0</v>
      </c>
      <c r="FV83" s="556">
        <f t="shared" ca="1" si="810"/>
        <v>0</v>
      </c>
      <c r="FW83" s="556">
        <f t="shared" ca="1" si="810"/>
        <v>0</v>
      </c>
      <c r="FX83" s="556">
        <f t="shared" ca="1" si="810"/>
        <v>0</v>
      </c>
      <c r="FY83" s="556">
        <f t="shared" ca="1" si="810"/>
        <v>0</v>
      </c>
      <c r="FZ83" s="556">
        <f t="shared" ca="1" si="810"/>
        <v>0</v>
      </c>
      <c r="GA83" s="556">
        <f t="shared" ca="1" si="810"/>
        <v>0</v>
      </c>
      <c r="GB83" s="556">
        <f t="shared" ca="1" si="810"/>
        <v>0</v>
      </c>
      <c r="GC83" s="556">
        <f t="shared" ca="1" si="810"/>
        <v>0</v>
      </c>
      <c r="GD83" s="556">
        <f t="shared" ca="1" si="810"/>
        <v>0</v>
      </c>
      <c r="GE83" s="556">
        <f t="shared" ca="1" si="810"/>
        <v>0</v>
      </c>
      <c r="GF83" s="556">
        <f t="shared" ca="1" si="810"/>
        <v>0</v>
      </c>
      <c r="GG83" s="556">
        <f t="shared" ca="1" si="810"/>
        <v>0</v>
      </c>
      <c r="GH83" s="556">
        <f t="shared" ca="1" si="810"/>
        <v>0</v>
      </c>
      <c r="GI83" s="556">
        <f t="shared" ca="1" si="810"/>
        <v>0</v>
      </c>
      <c r="GJ83" s="556">
        <f t="shared" ca="1" si="810"/>
        <v>0</v>
      </c>
      <c r="GK83" s="556">
        <f t="shared" ca="1" si="810"/>
        <v>0</v>
      </c>
      <c r="GL83" s="556">
        <f t="shared" ca="1" si="810"/>
        <v>0</v>
      </c>
      <c r="GM83" s="556">
        <f t="shared" ca="1" si="810"/>
        <v>0</v>
      </c>
      <c r="GN83" s="556">
        <f t="shared" ca="1" si="810"/>
        <v>0</v>
      </c>
      <c r="GO83" s="556">
        <f t="shared" ca="1" si="810"/>
        <v>0</v>
      </c>
      <c r="GP83" s="19">
        <f t="shared" ca="1" si="708"/>
        <v>0</v>
      </c>
      <c r="GQ83" s="116">
        <f t="shared" ca="1" si="709"/>
        <v>0</v>
      </c>
      <c r="GR83" s="116">
        <f t="shared" ca="1" si="709"/>
        <v>0</v>
      </c>
      <c r="GS83" s="116">
        <f t="shared" ca="1" si="709"/>
        <v>0</v>
      </c>
      <c r="GT83" s="116">
        <f t="shared" ca="1" si="709"/>
        <v>0</v>
      </c>
      <c r="GU83" s="116">
        <f t="shared" ca="1" si="709"/>
        <v>0</v>
      </c>
      <c r="GV83" s="537">
        <f t="shared" ca="1" si="710"/>
        <v>0</v>
      </c>
      <c r="GW83" s="116">
        <f t="shared" ca="1" si="711"/>
        <v>0</v>
      </c>
      <c r="GX83" s="116">
        <f t="shared" ca="1" si="711"/>
        <v>0</v>
      </c>
      <c r="GY83" s="116">
        <f t="shared" ca="1" si="711"/>
        <v>0</v>
      </c>
      <c r="GZ83" s="116">
        <f t="shared" ca="1" si="711"/>
        <v>0</v>
      </c>
      <c r="HA83" s="116">
        <f t="shared" ca="1" si="711"/>
        <v>0</v>
      </c>
      <c r="HB83" s="537">
        <f t="shared" ca="1" si="712"/>
        <v>0</v>
      </c>
      <c r="HC83" s="116">
        <f t="shared" ca="1" si="713"/>
        <v>0</v>
      </c>
      <c r="HD83" s="116">
        <f t="shared" ca="1" si="713"/>
        <v>0</v>
      </c>
      <c r="HE83" s="116">
        <f t="shared" ca="1" si="713"/>
        <v>0</v>
      </c>
      <c r="HF83" s="116">
        <f t="shared" ca="1" si="713"/>
        <v>0</v>
      </c>
      <c r="HG83" s="116">
        <f t="shared" ca="1" si="713"/>
        <v>0</v>
      </c>
      <c r="HH83" s="537">
        <f t="shared" ca="1" si="714"/>
        <v>0</v>
      </c>
      <c r="HI83" s="116">
        <f t="shared" ca="1" si="715"/>
        <v>0</v>
      </c>
      <c r="HJ83" s="116">
        <f t="shared" ca="1" si="715"/>
        <v>0</v>
      </c>
      <c r="HK83" s="116">
        <f t="shared" ca="1" si="715"/>
        <v>0</v>
      </c>
      <c r="HL83" s="116">
        <f t="shared" ca="1" si="715"/>
        <v>0</v>
      </c>
      <c r="HM83" s="116">
        <f t="shared" ca="1" si="715"/>
        <v>0</v>
      </c>
      <c r="HN83" s="537">
        <f t="shared" ca="1" si="716"/>
        <v>0</v>
      </c>
      <c r="HO83" s="116">
        <f t="shared" ca="1" si="717"/>
        <v>0</v>
      </c>
      <c r="HP83" s="116">
        <f t="shared" ca="1" si="717"/>
        <v>0</v>
      </c>
      <c r="HQ83" s="116">
        <f t="shared" ca="1" si="717"/>
        <v>0</v>
      </c>
      <c r="HR83" s="116">
        <f t="shared" ca="1" si="717"/>
        <v>0</v>
      </c>
      <c r="HS83" s="116">
        <f t="shared" ca="1" si="717"/>
        <v>0</v>
      </c>
      <c r="HT83" s="537">
        <f t="shared" ca="1" si="718"/>
        <v>0</v>
      </c>
      <c r="HU83" s="116">
        <f t="shared" ca="1" si="719"/>
        <v>0</v>
      </c>
      <c r="HV83" s="116">
        <f t="shared" ca="1" si="719"/>
        <v>0</v>
      </c>
      <c r="HW83" s="116">
        <f t="shared" ca="1" si="719"/>
        <v>0</v>
      </c>
      <c r="HX83" s="116">
        <f t="shared" ca="1" si="719"/>
        <v>0</v>
      </c>
      <c r="HY83" s="116">
        <f t="shared" ca="1" si="719"/>
        <v>0</v>
      </c>
      <c r="HZ83" s="537">
        <f t="shared" ca="1" si="720"/>
        <v>0</v>
      </c>
      <c r="IA83" s="117">
        <f t="shared" ca="1" si="721"/>
        <v>0</v>
      </c>
      <c r="IB83" s="117">
        <f t="shared" ca="1" si="721"/>
        <v>0</v>
      </c>
      <c r="IC83" s="117">
        <f t="shared" ca="1" si="721"/>
        <v>0</v>
      </c>
      <c r="ID83" s="117">
        <f t="shared" ca="1" si="721"/>
        <v>0</v>
      </c>
      <c r="IE83" s="556">
        <f t="shared" ca="1" si="811"/>
        <v>0</v>
      </c>
      <c r="IF83" s="556">
        <f t="shared" ca="1" si="811"/>
        <v>0</v>
      </c>
      <c r="IG83" s="556">
        <f t="shared" ca="1" si="811"/>
        <v>0</v>
      </c>
      <c r="IH83" s="556">
        <f t="shared" ca="1" si="811"/>
        <v>0</v>
      </c>
      <c r="II83" s="556">
        <f t="shared" ca="1" si="811"/>
        <v>0</v>
      </c>
      <c r="IJ83" s="556">
        <f t="shared" ca="1" si="811"/>
        <v>0</v>
      </c>
      <c r="IK83" s="556">
        <f t="shared" ca="1" si="811"/>
        <v>0</v>
      </c>
      <c r="IL83" s="556">
        <f t="shared" ca="1" si="811"/>
        <v>0</v>
      </c>
      <c r="IM83" s="556">
        <f t="shared" ca="1" si="811"/>
        <v>0</v>
      </c>
      <c r="IN83" s="556">
        <f t="shared" ca="1" si="811"/>
        <v>0</v>
      </c>
      <c r="IO83" s="556">
        <f t="shared" ca="1" si="811"/>
        <v>0</v>
      </c>
      <c r="IP83" s="556">
        <f t="shared" ca="1" si="811"/>
        <v>0</v>
      </c>
      <c r="IQ83" s="556">
        <f t="shared" ca="1" si="811"/>
        <v>0</v>
      </c>
      <c r="IR83" s="556">
        <f t="shared" ca="1" si="811"/>
        <v>0</v>
      </c>
      <c r="IS83" s="556">
        <f t="shared" ca="1" si="811"/>
        <v>0</v>
      </c>
      <c r="IT83" s="556">
        <f t="shared" ca="1" si="811"/>
        <v>0</v>
      </c>
      <c r="IU83" s="556">
        <f t="shared" ca="1" si="811"/>
        <v>0</v>
      </c>
      <c r="IV83" s="556">
        <f t="shared" ca="1" si="811"/>
        <v>0</v>
      </c>
      <c r="IW83" s="556">
        <f t="shared" ca="1" si="811"/>
        <v>0</v>
      </c>
      <c r="IX83" s="556">
        <f t="shared" ca="1" si="811"/>
        <v>0</v>
      </c>
      <c r="IY83" s="19">
        <f t="shared" ca="1" si="723"/>
        <v>0</v>
      </c>
      <c r="IZ83" s="5">
        <f t="shared" si="724"/>
        <v>67</v>
      </c>
      <c r="JA83" s="9"/>
      <c r="JB83" s="5">
        <f t="shared" si="725"/>
        <v>1</v>
      </c>
      <c r="JC83" s="5" t="b">
        <f t="shared" si="725"/>
        <v>0</v>
      </c>
      <c r="JD83" s="19">
        <f t="shared" ca="1" si="812"/>
        <v>0</v>
      </c>
      <c r="JE83" s="5">
        <f t="shared" si="727"/>
        <v>0</v>
      </c>
      <c r="JF83" s="5">
        <f t="shared" si="728"/>
        <v>1.2500000000000001E-2</v>
      </c>
      <c r="JG83" s="5">
        <f t="shared" si="729"/>
        <v>0</v>
      </c>
      <c r="JH83" s="19">
        <f t="shared" ca="1" si="812"/>
        <v>0</v>
      </c>
      <c r="JI83" s="5">
        <f t="shared" si="730"/>
        <v>60</v>
      </c>
      <c r="JJ83" s="5">
        <f t="shared" si="731"/>
        <v>1</v>
      </c>
      <c r="JK83" s="19">
        <f t="shared" ca="1" si="812"/>
        <v>0</v>
      </c>
      <c r="JL83" s="19">
        <f t="shared" ca="1" si="812"/>
        <v>0</v>
      </c>
      <c r="JM83" s="19">
        <f t="shared" ca="1" si="812"/>
        <v>0</v>
      </c>
      <c r="JN83" s="19">
        <f t="shared" ca="1" si="812"/>
        <v>0</v>
      </c>
      <c r="JO83" s="19">
        <f t="shared" ca="1" si="812"/>
        <v>0</v>
      </c>
      <c r="JP83" s="19">
        <f t="shared" ca="1" si="812"/>
        <v>0</v>
      </c>
      <c r="JQ83" s="19">
        <f t="shared" ca="1" si="812"/>
        <v>0</v>
      </c>
      <c r="JR83" s="19">
        <f t="shared" ca="1" si="812"/>
        <v>0</v>
      </c>
      <c r="JS83" s="19">
        <f t="shared" ca="1" si="812"/>
        <v>0</v>
      </c>
      <c r="JT83" s="19">
        <f t="shared" ca="1" si="812"/>
        <v>0</v>
      </c>
      <c r="JU83" s="19">
        <f t="shared" ca="1" si="812"/>
        <v>0</v>
      </c>
      <c r="JV83" s="19">
        <f t="shared" ca="1" si="812"/>
        <v>0</v>
      </c>
      <c r="JW83" s="19">
        <f t="shared" ca="1" si="812"/>
        <v>0</v>
      </c>
      <c r="JX83" s="19">
        <f t="shared" ca="1" si="812"/>
        <v>0</v>
      </c>
      <c r="JY83" s="19">
        <f t="shared" ca="1" si="812"/>
        <v>0</v>
      </c>
      <c r="JZ83" s="19">
        <f t="shared" ca="1" si="812"/>
        <v>0</v>
      </c>
      <c r="KA83" s="19">
        <f t="shared" ca="1" si="812"/>
        <v>0</v>
      </c>
      <c r="KB83" s="19">
        <f t="shared" ca="1" si="812"/>
        <v>0</v>
      </c>
      <c r="KC83" s="19">
        <f t="shared" ca="1" si="812"/>
        <v>0</v>
      </c>
      <c r="KD83" s="19">
        <f t="shared" ca="1" si="812"/>
        <v>0</v>
      </c>
      <c r="KE83" s="19">
        <f t="shared" ca="1" si="812"/>
        <v>0</v>
      </c>
      <c r="KF83" s="5">
        <f t="shared" si="732"/>
        <v>0</v>
      </c>
      <c r="KG83" s="5">
        <f t="shared" si="732"/>
        <v>6.25E-2</v>
      </c>
      <c r="KH83" s="5">
        <f t="shared" si="732"/>
        <v>6.25E-2</v>
      </c>
      <c r="KI83" s="5">
        <f t="shared" si="732"/>
        <v>6.25E-2</v>
      </c>
      <c r="KJ83" s="19">
        <f t="shared" ca="1" si="812"/>
        <v>0</v>
      </c>
      <c r="KK83" s="19">
        <f t="shared" ca="1" si="812"/>
        <v>0</v>
      </c>
      <c r="KL83" s="19">
        <f t="shared" ca="1" si="812"/>
        <v>0</v>
      </c>
      <c r="KM83" s="19">
        <f t="shared" ca="1" si="812"/>
        <v>0</v>
      </c>
      <c r="KN83" s="19">
        <f t="shared" ca="1" si="812"/>
        <v>1</v>
      </c>
      <c r="KO83" s="19">
        <f t="shared" ca="1" si="812"/>
        <v>0</v>
      </c>
      <c r="KP83" s="19">
        <f t="shared" ca="1" si="812"/>
        <v>1</v>
      </c>
      <c r="KQ83" s="9"/>
      <c r="KR83" s="5" t="b">
        <f t="shared" ca="1" si="733"/>
        <v>1</v>
      </c>
      <c r="KS83" s="5" t="b">
        <f t="shared" si="734"/>
        <v>0</v>
      </c>
      <c r="KT83" s="5" t="b">
        <f t="shared" si="734"/>
        <v>0</v>
      </c>
      <c r="KU83" s="5" t="b">
        <f t="shared" si="734"/>
        <v>1</v>
      </c>
      <c r="KV83" s="136">
        <f t="shared" si="735"/>
        <v>2</v>
      </c>
      <c r="KW83" s="136">
        <f t="shared" si="735"/>
        <v>2</v>
      </c>
      <c r="KX83" s="5" t="b">
        <f t="shared" si="736"/>
        <v>0</v>
      </c>
      <c r="KY83" s="5" t="b">
        <f t="shared" si="736"/>
        <v>1</v>
      </c>
      <c r="KZ83" s="5" t="b">
        <f t="shared" si="736"/>
        <v>1</v>
      </c>
      <c r="LA83" s="5" t="b">
        <f t="shared" si="736"/>
        <v>0</v>
      </c>
      <c r="LB83" s="5">
        <f t="shared" si="737"/>
        <v>1</v>
      </c>
      <c r="LC83" s="5">
        <f t="shared" si="737"/>
        <v>0</v>
      </c>
      <c r="LD83" s="5" t="b">
        <f t="shared" si="738"/>
        <v>0</v>
      </c>
      <c r="LE83" s="5" t="str" cm="1">
        <f t="array" aca="1" ref="LE83" ca="1">IF(OR(LF83:LM83&lt;&gt;"-"),TRUE,"-")</f>
        <v>-</v>
      </c>
      <c r="LF83" s="19" t="str">
        <f t="shared" ca="1" si="739"/>
        <v>-</v>
      </c>
      <c r="LG83" s="19" t="str">
        <f t="shared" ca="1" si="739"/>
        <v>-</v>
      </c>
      <c r="LH83" s="19" t="str">
        <f t="shared" ca="1" si="739"/>
        <v>-</v>
      </c>
      <c r="LI83" s="19" t="str">
        <f t="shared" ca="1" si="739"/>
        <v>-</v>
      </c>
      <c r="LJ83" s="19" t="str">
        <f t="shared" ca="1" si="739"/>
        <v>-</v>
      </c>
      <c r="LK83" s="19" t="str">
        <f t="shared" ca="1" si="739"/>
        <v>-</v>
      </c>
      <c r="LL83" s="19" t="str">
        <f t="shared" ca="1" si="739"/>
        <v>-</v>
      </c>
      <c r="LM83" s="19" t="str">
        <f t="shared" ca="1" si="739"/>
        <v>-</v>
      </c>
      <c r="LN83" s="466" t="str">
        <f t="shared" ca="1" si="739"/>
        <v>-</v>
      </c>
      <c r="LO83" s="5" t="b">
        <f t="array" aca="1" ref="LO83" ca="1">IF(OR(LP83:LV83&lt;&gt;"-"),TRUE,"-")</f>
        <v>1</v>
      </c>
      <c r="LP83" s="19">
        <f t="shared" ca="1" si="813"/>
        <v>0</v>
      </c>
      <c r="LQ83" s="19" t="str">
        <f t="shared" ca="1" si="813"/>
        <v>-</v>
      </c>
      <c r="LR83" s="19">
        <f t="shared" ca="1" si="813"/>
        <v>999999</v>
      </c>
      <c r="LS83" s="19">
        <f t="shared" ca="1" si="813"/>
        <v>999999</v>
      </c>
      <c r="LT83" s="19">
        <f t="shared" ca="1" si="813"/>
        <v>999999</v>
      </c>
      <c r="LU83" s="19">
        <f t="shared" ca="1" si="813"/>
        <v>999999</v>
      </c>
      <c r="LV83" s="19">
        <f t="shared" ca="1" si="813"/>
        <v>999999</v>
      </c>
      <c r="LW83" s="19" t="str">
        <f t="shared" ca="1" si="813"/>
        <v>-</v>
      </c>
      <c r="LX83" s="19" t="str">
        <f t="shared" ca="1" si="813"/>
        <v>-</v>
      </c>
      <c r="LY83" s="19" t="str">
        <f t="shared" ca="1" si="813"/>
        <v>-</v>
      </c>
      <c r="LZ83" s="19" t="b">
        <f t="shared" ca="1" si="741"/>
        <v>1</v>
      </c>
      <c r="MA83" s="19">
        <f t="shared" ca="1" si="741"/>
        <v>0</v>
      </c>
      <c r="MB83" s="5" t="str">
        <f t="shared" si="742"/>
        <v>-</v>
      </c>
      <c r="MC83" s="5" t="str">
        <f t="shared" si="742"/>
        <v>-</v>
      </c>
      <c r="MD83" s="5" t="str">
        <f t="shared" si="742"/>
        <v>-</v>
      </c>
      <c r="ME83" s="5" t="str">
        <f t="shared" si="742"/>
        <v>-</v>
      </c>
      <c r="MF83" s="19" t="str">
        <f t="shared" ca="1" si="815"/>
        <v>-</v>
      </c>
      <c r="MG83" s="19" t="str">
        <f t="shared" ca="1" si="815"/>
        <v>-</v>
      </c>
      <c r="MH83" s="19" t="str">
        <f t="shared" ca="1" si="815"/>
        <v>-</v>
      </c>
      <c r="MI83" s="19" t="str">
        <f t="shared" ca="1" si="815"/>
        <v>-</v>
      </c>
      <c r="MJ83" s="19">
        <f t="shared" ca="1" si="815"/>
        <v>0.5</v>
      </c>
      <c r="MK83" s="19">
        <f t="shared" ca="1" si="815"/>
        <v>0.5</v>
      </c>
      <c r="ML83" s="19" t="str">
        <f t="shared" ca="1" si="815"/>
        <v>-</v>
      </c>
      <c r="MM83" s="5">
        <f t="shared" si="744"/>
        <v>0</v>
      </c>
      <c r="MN83" s="5">
        <f t="shared" si="744"/>
        <v>500</v>
      </c>
      <c r="MO83" s="5">
        <f t="shared" si="744"/>
        <v>500</v>
      </c>
      <c r="MP83" s="5">
        <f t="shared" si="744"/>
        <v>575</v>
      </c>
      <c r="MQ83" s="5">
        <f t="shared" si="744"/>
        <v>240</v>
      </c>
      <c r="MR83" s="5">
        <f t="shared" si="744"/>
        <v>364</v>
      </c>
      <c r="MS83" s="5">
        <f t="shared" si="745"/>
        <v>0.5</v>
      </c>
      <c r="MT83" s="9"/>
      <c r="MU83" s="19">
        <f t="shared" ca="1" si="815"/>
        <v>70</v>
      </c>
      <c r="MV83" s="19">
        <f t="shared" ca="1" si="815"/>
        <v>50</v>
      </c>
      <c r="MW83" s="19">
        <f t="shared" ca="1" si="815"/>
        <v>75</v>
      </c>
      <c r="MX83" s="19">
        <f t="shared" ca="1" si="815"/>
        <v>50</v>
      </c>
      <c r="MY83" s="5">
        <f t="shared" si="746"/>
        <v>0.75</v>
      </c>
      <c r="MZ83" s="5">
        <f t="shared" si="747"/>
        <v>0.75</v>
      </c>
      <c r="NA83" s="5">
        <f t="shared" si="748"/>
        <v>1</v>
      </c>
      <c r="NB83" s="9"/>
      <c r="NC83" s="19" t="b">
        <f t="shared" ca="1" si="749"/>
        <v>0</v>
      </c>
      <c r="ND83" s="19" t="b">
        <f t="shared" ca="1" si="749"/>
        <v>0</v>
      </c>
      <c r="NE83" s="19">
        <f t="shared" ca="1" si="749"/>
        <v>2</v>
      </c>
      <c r="NF83" s="19">
        <f t="shared" ca="1" si="749"/>
        <v>1</v>
      </c>
      <c r="NG83" s="19">
        <f t="shared" ca="1" si="749"/>
        <v>2</v>
      </c>
      <c r="NH83" s="19">
        <f t="shared" ca="1" si="749"/>
        <v>0</v>
      </c>
      <c r="NI83" s="19" t="str">
        <f t="shared" ca="1" si="749"/>
        <v>-</v>
      </c>
      <c r="NJ83" s="466" t="b">
        <v>0</v>
      </c>
      <c r="NK83" s="466" t="s">
        <v>34</v>
      </c>
      <c r="NL83" s="466" t="b">
        <v>1</v>
      </c>
      <c r="NM83" s="466">
        <f>$NM$62*0.6</f>
        <v>600</v>
      </c>
      <c r="NN83" s="19" t="str">
        <f t="shared" ca="1" si="749"/>
        <v>-</v>
      </c>
      <c r="NO83" s="19">
        <f t="shared" ca="1" si="815"/>
        <v>1</v>
      </c>
      <c r="NP83" s="19">
        <f t="shared" ca="1" si="815"/>
        <v>1</v>
      </c>
      <c r="NQ83" s="19">
        <f t="shared" ca="1" si="815"/>
        <v>1</v>
      </c>
      <c r="NR83" s="19">
        <f t="shared" ca="1" si="815"/>
        <v>1</v>
      </c>
      <c r="NS83" s="19">
        <f t="shared" ca="1" si="815"/>
        <v>1</v>
      </c>
      <c r="NT83" s="19">
        <f t="shared" ca="1" si="815"/>
        <v>1</v>
      </c>
      <c r="NU83" s="19">
        <f t="shared" ca="1" si="815"/>
        <v>1</v>
      </c>
      <c r="NV83" s="19">
        <f t="shared" ca="1" si="815"/>
        <v>1</v>
      </c>
      <c r="NW83" s="19">
        <f t="shared" ca="1" si="815"/>
        <v>1</v>
      </c>
      <c r="NX83" s="9"/>
      <c r="NY83" s="539" t="str">
        <f t="shared" si="816"/>
        <v>-</v>
      </c>
      <c r="NZ83" s="539" t="str">
        <f t="shared" si="816"/>
        <v>-</v>
      </c>
      <c r="OA83" s="539" t="str">
        <f t="shared" si="816"/>
        <v>-</v>
      </c>
      <c r="OB83" s="539" t="str">
        <f t="shared" si="816"/>
        <v>-</v>
      </c>
      <c r="OC83" s="539" t="str">
        <f t="shared" si="816"/>
        <v>-</v>
      </c>
      <c r="OD83" s="539" t="str">
        <f t="shared" si="816"/>
        <v>-</v>
      </c>
      <c r="OE83" s="539" t="str">
        <f t="shared" ca="1" si="816"/>
        <v>-</v>
      </c>
      <c r="OF83" s="539" t="str">
        <f t="shared" ca="1" si="816"/>
        <v>-</v>
      </c>
      <c r="OG83" s="539" t="str">
        <f t="shared" ca="1" si="816"/>
        <v>-</v>
      </c>
      <c r="OH83" s="539" t="str">
        <f t="shared" ca="1" si="816"/>
        <v>-</v>
      </c>
      <c r="OI83" s="539" t="str">
        <f t="shared" ca="1" si="816"/>
        <v>-</v>
      </c>
      <c r="OJ83" s="539" t="str">
        <f t="shared" ca="1" si="816"/>
        <v>-</v>
      </c>
      <c r="OK83" s="539" t="str">
        <f t="shared" ca="1" si="816"/>
        <v>-</v>
      </c>
      <c r="OL83" s="539" t="str">
        <f t="shared" ca="1" si="816"/>
        <v>-</v>
      </c>
      <c r="OM83" s="539" t="str">
        <f t="shared" ca="1" si="816"/>
        <v>-</v>
      </c>
      <c r="ON83" s="539" t="str">
        <f t="shared" ca="1" si="816"/>
        <v>-</v>
      </c>
      <c r="OO83" s="539" t="str">
        <f t="shared" ca="1" si="816"/>
        <v>-</v>
      </c>
      <c r="OP83" s="539" t="str">
        <f t="shared" ca="1" si="816"/>
        <v>-</v>
      </c>
      <c r="OQ83" s="539" t="str">
        <f t="shared" ca="1" si="816"/>
        <v>-</v>
      </c>
      <c r="OR83" s="539" t="str">
        <f t="shared" ca="1" si="816"/>
        <v>-</v>
      </c>
      <c r="OS83" s="539" t="str">
        <f t="shared" ca="1" si="816"/>
        <v>-</v>
      </c>
      <c r="OT83" s="539" t="str">
        <f t="shared" ca="1" si="816"/>
        <v>-</v>
      </c>
      <c r="OU83" s="539" t="str">
        <f t="shared" ca="1" si="816"/>
        <v>-</v>
      </c>
      <c r="OV83" s="539" t="str">
        <f t="shared" ca="1" si="816"/>
        <v>-</v>
      </c>
      <c r="OW83" s="539" t="str">
        <f t="shared" ca="1" si="816"/>
        <v>-</v>
      </c>
      <c r="OX83" s="539" t="str">
        <f t="shared" ca="1" si="816"/>
        <v>-</v>
      </c>
      <c r="OY83" s="539" t="str">
        <f t="shared" ca="1" si="816"/>
        <v>-</v>
      </c>
      <c r="OZ83" s="539" t="str">
        <f t="shared" ca="1" si="816"/>
        <v>-</v>
      </c>
      <c r="PA83" s="539" t="str">
        <f t="shared" ca="1" si="816"/>
        <v>-</v>
      </c>
      <c r="PB83" s="539" t="str">
        <f t="shared" ca="1" si="816"/>
        <v>-</v>
      </c>
      <c r="PC83" s="539" t="str">
        <f t="shared" ca="1" si="816"/>
        <v>-</v>
      </c>
      <c r="PD83" s="539" t="str">
        <f t="shared" ca="1" si="816"/>
        <v>-</v>
      </c>
      <c r="PE83" s="539" t="str">
        <f t="shared" ca="1" si="816"/>
        <v>-</v>
      </c>
      <c r="PF83" s="539" t="str">
        <f t="shared" ca="1" si="816"/>
        <v>-</v>
      </c>
      <c r="PG83" s="539" t="str">
        <f t="shared" ca="1" si="816"/>
        <v>-</v>
      </c>
      <c r="PH83" s="539" t="str">
        <f t="shared" ca="1" si="816"/>
        <v>-</v>
      </c>
      <c r="PI83" s="549" t="str">
        <f t="shared" si="817"/>
        <v>-</v>
      </c>
      <c r="PJ83" s="549" t="str">
        <f t="shared" si="817"/>
        <v>-</v>
      </c>
      <c r="PK83" s="549" t="str">
        <f t="shared" si="817"/>
        <v>-</v>
      </c>
      <c r="PL83" s="549" t="str">
        <f t="shared" si="817"/>
        <v>-</v>
      </c>
      <c r="PM83" s="549" t="str">
        <f t="shared" si="817"/>
        <v>-</v>
      </c>
      <c r="PN83" s="549" t="str">
        <f t="shared" si="817"/>
        <v>-</v>
      </c>
      <c r="PO83" s="549" t="str">
        <f t="shared" si="817"/>
        <v>-</v>
      </c>
      <c r="PP83" s="549" t="str">
        <f t="shared" si="817"/>
        <v>-</v>
      </c>
      <c r="PQ83" s="549" t="str">
        <f t="shared" si="817"/>
        <v>-</v>
      </c>
      <c r="PR83" s="549" t="str">
        <f t="shared" si="817"/>
        <v>-</v>
      </c>
      <c r="PS83" s="549" t="str">
        <f t="shared" si="817"/>
        <v>-</v>
      </c>
      <c r="PT83" s="549" t="str">
        <f t="shared" si="817"/>
        <v>-</v>
      </c>
      <c r="PU83" s="549" t="str">
        <f t="shared" si="817"/>
        <v>-</v>
      </c>
      <c r="PV83" s="549" t="str">
        <f t="shared" si="817"/>
        <v>-</v>
      </c>
      <c r="PW83" s="549" t="str">
        <f t="shared" si="817"/>
        <v>-</v>
      </c>
      <c r="PX83" s="549" t="str">
        <f t="shared" si="817"/>
        <v>-</v>
      </c>
      <c r="PY83" s="549" t="str">
        <f t="shared" si="817"/>
        <v>-</v>
      </c>
      <c r="PZ83" s="549" t="str">
        <f t="shared" si="817"/>
        <v>-</v>
      </c>
      <c r="QA83" s="549" t="str">
        <f t="shared" si="817"/>
        <v>-</v>
      </c>
      <c r="QB83" s="549" t="str">
        <f t="shared" si="817"/>
        <v>-</v>
      </c>
      <c r="QC83" s="549" t="str">
        <f t="shared" si="817"/>
        <v>-</v>
      </c>
      <c r="QD83" s="549" t="str">
        <f t="shared" si="817"/>
        <v>-</v>
      </c>
      <c r="QE83" s="549" t="str">
        <f t="shared" si="817"/>
        <v>-</v>
      </c>
      <c r="QF83" s="549" t="str">
        <f t="shared" si="817"/>
        <v>-</v>
      </c>
      <c r="QG83" s="549" t="str">
        <f t="shared" si="817"/>
        <v>-</v>
      </c>
      <c r="QH83" s="549" t="str">
        <f t="shared" si="817"/>
        <v>-</v>
      </c>
      <c r="QI83" s="539" t="str">
        <f t="shared" si="818"/>
        <v>-</v>
      </c>
      <c r="QJ83" s="539" t="str">
        <f t="shared" si="818"/>
        <v>-</v>
      </c>
      <c r="QK83" s="539" t="str">
        <f t="shared" si="818"/>
        <v>-</v>
      </c>
      <c r="QL83" s="539" t="str">
        <f t="shared" si="818"/>
        <v>-</v>
      </c>
      <c r="QM83" s="539" t="str">
        <f t="shared" si="818"/>
        <v>-</v>
      </c>
      <c r="QN83" s="539" t="str">
        <f t="shared" si="818"/>
        <v>-</v>
      </c>
      <c r="QO83" s="539" t="str">
        <f t="shared" ca="1" si="818"/>
        <v>-</v>
      </c>
      <c r="QP83" s="539" t="str">
        <f t="shared" ca="1" si="818"/>
        <v>-</v>
      </c>
      <c r="QQ83" s="539" t="str">
        <f t="shared" ca="1" si="818"/>
        <v>-</v>
      </c>
      <c r="QR83" s="539" t="str">
        <f t="shared" ca="1" si="818"/>
        <v>-</v>
      </c>
      <c r="QS83" s="539" t="str">
        <f t="shared" ca="1" si="818"/>
        <v>-</v>
      </c>
      <c r="QT83" s="539" t="str">
        <f t="shared" ca="1" si="818"/>
        <v>-</v>
      </c>
      <c r="QU83" s="539" t="str">
        <f t="shared" ca="1" si="818"/>
        <v>-</v>
      </c>
      <c r="QV83" s="539" t="str">
        <f t="shared" ca="1" si="818"/>
        <v>-</v>
      </c>
      <c r="QW83" s="539" t="str">
        <f t="shared" ca="1" si="818"/>
        <v>-</v>
      </c>
      <c r="QX83" s="539" t="str">
        <f t="shared" ca="1" si="818"/>
        <v>-</v>
      </c>
      <c r="QY83" s="539" t="str">
        <f t="shared" ca="1" si="818"/>
        <v>-</v>
      </c>
      <c r="QZ83" s="539" t="str">
        <f t="shared" ca="1" si="818"/>
        <v>-</v>
      </c>
      <c r="RA83" s="539" t="str">
        <f t="shared" ca="1" si="818"/>
        <v>-</v>
      </c>
      <c r="RB83" s="539" t="str">
        <f t="shared" ca="1" si="818"/>
        <v>-</v>
      </c>
      <c r="RC83" s="539" t="str">
        <f t="shared" ca="1" si="818"/>
        <v>-</v>
      </c>
      <c r="RD83" s="539" t="str">
        <f t="shared" ca="1" si="818"/>
        <v>-</v>
      </c>
      <c r="RE83" s="539" t="str">
        <f t="shared" ca="1" si="818"/>
        <v>-</v>
      </c>
      <c r="RF83" s="539" t="str">
        <f t="shared" ca="1" si="818"/>
        <v>-</v>
      </c>
      <c r="RG83" s="539" t="str">
        <f t="shared" ca="1" si="818"/>
        <v>-</v>
      </c>
      <c r="RH83" s="539" t="str">
        <f t="shared" ca="1" si="818"/>
        <v>-</v>
      </c>
      <c r="RI83" s="539" t="str">
        <f t="shared" ca="1" si="818"/>
        <v>-</v>
      </c>
      <c r="RJ83" s="539" t="str">
        <f t="shared" ca="1" si="818"/>
        <v>-</v>
      </c>
      <c r="RK83" s="539" t="str">
        <f t="shared" ca="1" si="818"/>
        <v>-</v>
      </c>
      <c r="RL83" s="539" t="str">
        <f t="shared" ca="1" si="818"/>
        <v>-</v>
      </c>
      <c r="RM83" s="539" t="str">
        <f t="shared" ca="1" si="818"/>
        <v>-</v>
      </c>
      <c r="RN83" s="539" t="str">
        <f t="shared" ca="1" si="818"/>
        <v>-</v>
      </c>
      <c r="RO83" s="539" t="str">
        <f t="shared" ca="1" si="818"/>
        <v>-</v>
      </c>
      <c r="RP83" s="539" t="str">
        <f t="shared" ca="1" si="818"/>
        <v>-</v>
      </c>
      <c r="RQ83" s="539" t="str">
        <f t="shared" ca="1" si="818"/>
        <v>-</v>
      </c>
      <c r="RR83" s="539" t="str">
        <f t="shared" ca="1" si="818"/>
        <v>-</v>
      </c>
      <c r="RS83" s="549" t="str">
        <f t="shared" si="819"/>
        <v>-</v>
      </c>
      <c r="RT83" s="549" t="str">
        <f t="shared" si="819"/>
        <v>-</v>
      </c>
      <c r="RU83" s="549" t="str">
        <f t="shared" si="819"/>
        <v>-</v>
      </c>
      <c r="RV83" s="549" t="str">
        <f t="shared" si="819"/>
        <v>-</v>
      </c>
      <c r="RW83" s="549" t="str">
        <f t="shared" si="819"/>
        <v>-</v>
      </c>
      <c r="RX83" s="549" t="str">
        <f t="shared" si="819"/>
        <v>-</v>
      </c>
      <c r="RY83" s="549" t="str">
        <f t="shared" si="819"/>
        <v>-</v>
      </c>
      <c r="RZ83" s="549" t="str">
        <f t="shared" si="819"/>
        <v>-</v>
      </c>
      <c r="SA83" s="549" t="str">
        <f t="shared" si="819"/>
        <v>-</v>
      </c>
      <c r="SB83" s="549" t="str">
        <f t="shared" si="819"/>
        <v>-</v>
      </c>
      <c r="SC83" s="549" t="str">
        <f t="shared" si="819"/>
        <v>-</v>
      </c>
      <c r="SD83" s="549" t="str">
        <f t="shared" si="819"/>
        <v>-</v>
      </c>
      <c r="SE83" s="549" t="str">
        <f t="shared" si="819"/>
        <v>-</v>
      </c>
      <c r="SF83" s="549" t="str">
        <f t="shared" si="819"/>
        <v>-</v>
      </c>
      <c r="SG83" s="549" t="str">
        <f t="shared" si="819"/>
        <v>-</v>
      </c>
      <c r="SH83" s="549" t="str">
        <f t="shared" si="819"/>
        <v>-</v>
      </c>
      <c r="SI83" s="549" t="str">
        <f t="shared" si="819"/>
        <v>-</v>
      </c>
      <c r="SJ83" s="549" t="str">
        <f t="shared" si="819"/>
        <v>-</v>
      </c>
      <c r="SK83" s="549" t="str">
        <f t="shared" si="819"/>
        <v>-</v>
      </c>
      <c r="SL83" s="549" t="str">
        <f t="shared" si="819"/>
        <v>-</v>
      </c>
      <c r="SM83" s="549" t="str">
        <f t="shared" si="819"/>
        <v>-</v>
      </c>
      <c r="SN83" s="549" t="str">
        <f t="shared" si="819"/>
        <v>-</v>
      </c>
      <c r="SO83" s="549" t="str">
        <f t="shared" si="819"/>
        <v>-</v>
      </c>
      <c r="SP83" s="549" t="str">
        <f t="shared" si="819"/>
        <v>-</v>
      </c>
      <c r="SQ83" s="549" t="str">
        <f t="shared" si="819"/>
        <v>-</v>
      </c>
      <c r="SR83" s="549" t="str">
        <f t="shared" si="819"/>
        <v>-</v>
      </c>
      <c r="SS83" s="539" t="b">
        <f t="shared" si="820"/>
        <v>1</v>
      </c>
      <c r="ST83" s="539" t="b">
        <f t="shared" si="820"/>
        <v>1</v>
      </c>
      <c r="SU83" s="539" t="b">
        <f t="shared" si="820"/>
        <v>1</v>
      </c>
      <c r="SV83" s="539" t="b">
        <f t="shared" si="820"/>
        <v>1</v>
      </c>
      <c r="SW83" s="539" t="b">
        <f t="shared" si="820"/>
        <v>1</v>
      </c>
      <c r="SX83" s="539" t="b">
        <f t="shared" si="820"/>
        <v>1</v>
      </c>
      <c r="SY83" s="539" t="str">
        <f t="shared" ca="1" si="820"/>
        <v>-</v>
      </c>
      <c r="SZ83" s="539" t="str">
        <f t="shared" ca="1" si="820"/>
        <v>-</v>
      </c>
      <c r="TA83" s="539" t="str">
        <f t="shared" ca="1" si="820"/>
        <v>-</v>
      </c>
      <c r="TB83" s="539" t="str">
        <f t="shared" ca="1" si="820"/>
        <v>-</v>
      </c>
      <c r="TC83" s="539" t="str">
        <f t="shared" ca="1" si="820"/>
        <v>-</v>
      </c>
      <c r="TD83" s="539" t="str">
        <f t="shared" ca="1" si="820"/>
        <v>-</v>
      </c>
      <c r="TE83" s="539" t="str">
        <f t="shared" ca="1" si="820"/>
        <v>-</v>
      </c>
      <c r="TF83" s="539" t="str">
        <f t="shared" ca="1" si="820"/>
        <v>-</v>
      </c>
      <c r="TG83" s="539" t="str">
        <f t="shared" ca="1" si="820"/>
        <v>-</v>
      </c>
      <c r="TH83" s="539" t="str">
        <f t="shared" ca="1" si="820"/>
        <v>-</v>
      </c>
      <c r="TI83" s="539" t="str">
        <f t="shared" ca="1" si="820"/>
        <v>-</v>
      </c>
      <c r="TJ83" s="539" t="str">
        <f t="shared" ca="1" si="820"/>
        <v>-</v>
      </c>
      <c r="TK83" s="539" t="str">
        <f t="shared" ca="1" si="820"/>
        <v>-</v>
      </c>
      <c r="TL83" s="539" t="str">
        <f t="shared" ca="1" si="820"/>
        <v>-</v>
      </c>
      <c r="TM83" s="539" t="str">
        <f t="shared" ca="1" si="820"/>
        <v>-</v>
      </c>
      <c r="TN83" s="539" t="str">
        <f t="shared" ca="1" si="820"/>
        <v>-</v>
      </c>
      <c r="TO83" s="539" t="str">
        <f t="shared" ca="1" si="820"/>
        <v>-</v>
      </c>
      <c r="TP83" s="539" t="str">
        <f t="shared" ca="1" si="820"/>
        <v>-</v>
      </c>
      <c r="TQ83" s="539" t="str">
        <f t="shared" ca="1" si="820"/>
        <v>-</v>
      </c>
      <c r="TR83" s="539" t="str">
        <f t="shared" ca="1" si="820"/>
        <v>-</v>
      </c>
      <c r="TS83" s="539" t="str">
        <f t="shared" ca="1" si="820"/>
        <v>-</v>
      </c>
      <c r="TT83" s="539" t="str">
        <f t="shared" ca="1" si="820"/>
        <v>-</v>
      </c>
      <c r="TU83" s="539" t="str">
        <f t="shared" ca="1" si="820"/>
        <v>-</v>
      </c>
      <c r="TV83" s="539" t="str">
        <f t="shared" ca="1" si="820"/>
        <v>-</v>
      </c>
      <c r="TW83" s="539" t="str">
        <f t="shared" ca="1" si="820"/>
        <v>-</v>
      </c>
      <c r="TX83" s="539" t="str">
        <f t="shared" ca="1" si="820"/>
        <v>-</v>
      </c>
      <c r="TY83" s="539" t="str">
        <f t="shared" ca="1" si="820"/>
        <v>-</v>
      </c>
      <c r="TZ83" s="539" t="str">
        <f t="shared" ca="1" si="820"/>
        <v>-</v>
      </c>
      <c r="UA83" s="539" t="str">
        <f t="shared" ca="1" si="820"/>
        <v>-</v>
      </c>
      <c r="UB83" s="539" t="str">
        <f t="shared" ca="1" si="820"/>
        <v>-</v>
      </c>
      <c r="UC83" s="549" t="b">
        <f t="shared" si="821"/>
        <v>1</v>
      </c>
      <c r="UD83" s="549" t="b">
        <f t="shared" si="821"/>
        <v>1</v>
      </c>
      <c r="UE83" s="549" t="b">
        <f t="shared" si="821"/>
        <v>1</v>
      </c>
      <c r="UF83" s="549" t="b">
        <f t="shared" si="821"/>
        <v>1</v>
      </c>
      <c r="UG83" s="549" t="b">
        <f t="shared" si="821"/>
        <v>1</v>
      </c>
      <c r="UH83" s="549" t="b">
        <f t="shared" si="821"/>
        <v>1</v>
      </c>
      <c r="UI83" s="549" t="b">
        <f t="shared" si="821"/>
        <v>1</v>
      </c>
      <c r="UJ83" s="549" t="b">
        <f t="shared" si="821"/>
        <v>1</v>
      </c>
      <c r="UK83" s="549" t="b">
        <f t="shared" si="821"/>
        <v>1</v>
      </c>
      <c r="UL83" s="549" t="b">
        <f t="shared" si="821"/>
        <v>1</v>
      </c>
      <c r="UM83" s="549" t="b">
        <f t="shared" si="821"/>
        <v>1</v>
      </c>
      <c r="UN83" s="549" t="b">
        <f t="shared" si="821"/>
        <v>1</v>
      </c>
      <c r="UO83" s="549" t="b">
        <f t="shared" si="821"/>
        <v>1</v>
      </c>
      <c r="UP83" s="549" t="b">
        <f t="shared" si="821"/>
        <v>1</v>
      </c>
      <c r="UQ83" s="549" t="b">
        <f t="shared" si="821"/>
        <v>1</v>
      </c>
      <c r="UR83" s="549" t="b">
        <f t="shared" si="821"/>
        <v>1</v>
      </c>
      <c r="US83" s="549" t="b">
        <f t="shared" si="821"/>
        <v>1</v>
      </c>
      <c r="UT83" s="549" t="b">
        <f t="shared" si="821"/>
        <v>1</v>
      </c>
      <c r="UU83" s="549" t="b">
        <f t="shared" si="821"/>
        <v>1</v>
      </c>
      <c r="UV83" s="549" t="b">
        <f t="shared" si="821"/>
        <v>1</v>
      </c>
      <c r="UW83" s="549" t="b">
        <f t="shared" si="821"/>
        <v>1</v>
      </c>
      <c r="UX83" s="549" t="b">
        <f t="shared" si="821"/>
        <v>1</v>
      </c>
      <c r="UY83" s="549" t="b">
        <f t="shared" si="821"/>
        <v>1</v>
      </c>
      <c r="UZ83" s="549" t="b">
        <f t="shared" si="821"/>
        <v>1</v>
      </c>
      <c r="VA83" s="549" t="b">
        <f t="shared" si="821"/>
        <v>1</v>
      </c>
      <c r="VB83" s="549" t="b">
        <f t="shared" si="821"/>
        <v>1</v>
      </c>
      <c r="VC83" s="19">
        <f t="shared" ca="1" si="756"/>
        <v>0</v>
      </c>
      <c r="VD83" s="23">
        <v>0</v>
      </c>
    </row>
    <row r="84" spans="1:576" outlineLevel="1">
      <c r="A84" s="21">
        <f t="shared" si="93"/>
        <v>79</v>
      </c>
      <c r="B84" s="21">
        <f t="shared" si="759"/>
        <v>18</v>
      </c>
      <c r="C84">
        <v>108</v>
      </c>
      <c r="D84" s="19" t="str">
        <f t="shared" ca="1" si="668"/>
        <v>SNSW</v>
      </c>
      <c r="E84" t="b">
        <v>1</v>
      </c>
      <c r="F84" t="b">
        <v>0</v>
      </c>
      <c r="G84" t="b">
        <v>1</v>
      </c>
      <c r="H84" s="215">
        <f t="shared" ca="1" si="771"/>
        <v>21</v>
      </c>
      <c r="I84" s="26">
        <v>2</v>
      </c>
      <c r="J84" s="26">
        <v>1</v>
      </c>
      <c r="K84" s="26" t="str">
        <f>""</f>
        <v/>
      </c>
      <c r="L84" s="26">
        <v>0</v>
      </c>
      <c r="M84" s="26">
        <f t="shared" si="670"/>
        <v>2</v>
      </c>
      <c r="N84" s="26">
        <v>2</v>
      </c>
      <c r="O84" s="26">
        <v>3</v>
      </c>
      <c r="P84" s="26">
        <v>2</v>
      </c>
      <c r="Q84" s="26">
        <v>0</v>
      </c>
      <c r="R84" s="26">
        <v>0</v>
      </c>
      <c r="S84" s="26">
        <v>0</v>
      </c>
      <c r="T84" s="26">
        <v>0</v>
      </c>
      <c r="U84" s="26">
        <v>1</v>
      </c>
      <c r="V84" s="116">
        <v>1</v>
      </c>
      <c r="W84" s="116">
        <v>2</v>
      </c>
      <c r="X84" s="116">
        <v>2</v>
      </c>
      <c r="Y84" s="211"/>
      <c r="Z84" s="211"/>
      <c r="AA84" s="211"/>
      <c r="AB84" s="211"/>
      <c r="AC84" s="26">
        <v>1</v>
      </c>
      <c r="AD84" s="211"/>
      <c r="AE84" s="211"/>
      <c r="AF84" s="211"/>
      <c r="AG84" s="211"/>
      <c r="AH84" s="211"/>
      <c r="AI84" s="211"/>
      <c r="AJ84" s="211"/>
      <c r="AK84" s="211"/>
      <c r="AL84" s="136">
        <f t="shared" si="671"/>
        <v>2</v>
      </c>
      <c r="AM84" s="136">
        <f>INDEX(CHOOSE($O84,DataAutumn!i.AdultDrys,DataWinter!i.AdultDrys,DataSpring!i.AdultDrys),1,$N84)</f>
        <v>3</v>
      </c>
      <c r="AN84" s="5">
        <f t="shared" si="672"/>
        <v>2</v>
      </c>
      <c r="AO84" s="5">
        <f t="shared" si="672"/>
        <v>0</v>
      </c>
      <c r="AP84" s="5">
        <f t="shared" si="673"/>
        <v>1</v>
      </c>
      <c r="AQ84" s="211"/>
      <c r="AR84" s="211"/>
      <c r="AS84" s="356" t="str">
        <f t="shared" ca="1" si="674"/>
        <v>optimum_carry 00021 SNSW MWM     pasture700 Day204 Scan2-0000 RR000p GP100p WP075p MP075p T_TRUE (F33N11)</v>
      </c>
      <c r="AT84" s="9" t="str">
        <f ca="1">IF(COUNTIF(AS$5:AS84,AS84)=1,"-","Dup")</f>
        <v>-</v>
      </c>
      <c r="AU84" s="9"/>
      <c r="AV84" s="19" t="str">
        <f t="shared" ca="1" si="675"/>
        <v>-</v>
      </c>
      <c r="AW84" s="19" t="str">
        <f t="shared" ca="1" si="675"/>
        <v>-</v>
      </c>
      <c r="AX84" s="19" t="str">
        <f t="shared" ca="1" si="675"/>
        <v>-</v>
      </c>
      <c r="AY84" s="19" t="str">
        <f t="shared" ca="1" si="675"/>
        <v>-</v>
      </c>
      <c r="AZ84" s="19" t="str">
        <f t="shared" ca="1" si="675"/>
        <v>-</v>
      </c>
      <c r="BA84" s="19" t="str">
        <f t="shared" ca="1" si="675"/>
        <v>-</v>
      </c>
      <c r="BB84" s="19" t="str">
        <f t="shared" ca="1" si="675"/>
        <v>-</v>
      </c>
      <c r="BC84" s="19" t="str">
        <f t="shared" ca="1" si="675"/>
        <v>-</v>
      </c>
      <c r="BD84" s="9"/>
      <c r="BE84" s="5" t="b">
        <f t="shared" si="676"/>
        <v>0</v>
      </c>
      <c r="BF84" s="5" t="str">
        <f t="shared" si="676"/>
        <v>-</v>
      </c>
      <c r="BG84" s="5" t="b">
        <f t="shared" si="676"/>
        <v>0</v>
      </c>
      <c r="BH84" s="5" t="b">
        <f t="shared" si="676"/>
        <v>1</v>
      </c>
      <c r="BI84" s="5" t="b">
        <f t="shared" si="676"/>
        <v>1</v>
      </c>
      <c r="BJ84" s="136">
        <f t="shared" si="676"/>
        <v>0</v>
      </c>
      <c r="BK84" s="19" t="b">
        <f t="shared" ca="1" si="677"/>
        <v>0</v>
      </c>
      <c r="BL84" s="9"/>
      <c r="BM84" s="5" t="str">
        <f t="shared" ca="1" si="678"/>
        <v>-</v>
      </c>
      <c r="BN84" s="19" t="str">
        <f t="shared" ca="1" si="679"/>
        <v>-</v>
      </c>
      <c r="BO84" s="19" t="str">
        <f t="shared" ca="1" si="679"/>
        <v>-</v>
      </c>
      <c r="BP84" s="19" t="str">
        <f t="shared" ca="1" si="679"/>
        <v>-</v>
      </c>
      <c r="BQ84" s="5" t="str">
        <f t="shared" ca="1" si="680"/>
        <v>-</v>
      </c>
      <c r="BR84" s="19" t="str">
        <f t="shared" ca="1" si="681"/>
        <v>-</v>
      </c>
      <c r="BS84" s="5" t="str">
        <f t="shared" ca="1" si="682"/>
        <v>-</v>
      </c>
      <c r="BT84" s="19" t="str">
        <f t="shared" ca="1" si="683"/>
        <v>-</v>
      </c>
      <c r="BU84" s="19" t="str">
        <f t="shared" ca="1" si="683"/>
        <v>-</v>
      </c>
      <c r="BV84" s="19" t="str">
        <f t="shared" ca="1" si="683"/>
        <v>-</v>
      </c>
      <c r="BW84" s="5" t="str">
        <f t="shared" ca="1" si="684"/>
        <v>-</v>
      </c>
      <c r="BX84" s="9"/>
      <c r="BY84" s="5" t="b">
        <f t="shared" si="685"/>
        <v>0</v>
      </c>
      <c r="BZ84" s="5" t="str">
        <f t="shared" ca="1" si="686"/>
        <v>-</v>
      </c>
      <c r="CA84" s="5" t="str">
        <f t="shared" ca="1" si="687"/>
        <v>-</v>
      </c>
      <c r="CB84" s="5" t="str">
        <f t="shared" ca="1" si="687"/>
        <v>-</v>
      </c>
      <c r="CC84" s="5" t="str">
        <f t="shared" ca="1" si="687"/>
        <v>-</v>
      </c>
      <c r="CD84" s="5" t="str">
        <f t="shared" ca="1" si="687"/>
        <v>-</v>
      </c>
      <c r="CE84" s="5" t="str">
        <f t="shared" ca="1" si="687"/>
        <v>-</v>
      </c>
      <c r="CF84" s="5" t="str">
        <f t="shared" ca="1" si="687"/>
        <v>-</v>
      </c>
      <c r="CG84" s="5" t="str">
        <f t="shared" ca="1" si="687"/>
        <v>-</v>
      </c>
      <c r="CH84" s="5" t="str">
        <f t="shared" ca="1" si="687"/>
        <v>-</v>
      </c>
      <c r="CI84" s="9"/>
      <c r="CJ84" s="12" t="b">
        <v>1</v>
      </c>
      <c r="CK84" s="12" t="b">
        <v>1</v>
      </c>
      <c r="CL84" s="12" t="b">
        <v>1</v>
      </c>
      <c r="CM84" s="12">
        <v>22312000005</v>
      </c>
      <c r="CN84" s="12" t="b">
        <v>0</v>
      </c>
      <c r="CO84" s="19" t="str">
        <f t="shared" ca="1" si="688"/>
        <v>-</v>
      </c>
      <c r="CP84" s="19" t="str">
        <f t="shared" ca="1" si="688"/>
        <v>-</v>
      </c>
      <c r="CQ84" s="19" t="str">
        <f t="shared" ca="1" si="688"/>
        <v>-</v>
      </c>
      <c r="CR84" s="433">
        <f t="shared" si="689"/>
        <v>652</v>
      </c>
      <c r="CS84" s="433">
        <f t="shared" si="689"/>
        <v>686</v>
      </c>
      <c r="CT84" s="433">
        <f t="shared" si="689"/>
        <v>721</v>
      </c>
      <c r="CU84" s="144">
        <f t="shared" si="690"/>
        <v>378</v>
      </c>
      <c r="CV84" s="144">
        <f t="shared" si="690"/>
        <v>413</v>
      </c>
      <c r="CW84" s="144">
        <f t="shared" si="690"/>
        <v>448</v>
      </c>
      <c r="CX84" s="19" t="str">
        <f t="shared" ca="1" si="809"/>
        <v>-</v>
      </c>
      <c r="CY84" s="19" t="str">
        <f t="shared" ca="1" si="809"/>
        <v>-</v>
      </c>
      <c r="CZ84" s="19" t="str">
        <f t="shared" ca="1" si="809"/>
        <v>-</v>
      </c>
      <c r="DA84" s="19" t="str">
        <f t="shared" ca="1" si="809"/>
        <v>-</v>
      </c>
      <c r="DB84" s="19" t="str">
        <f t="shared" ca="1" si="809"/>
        <v>-</v>
      </c>
      <c r="DC84" s="19" t="str">
        <f t="shared" ca="1" si="809"/>
        <v>-</v>
      </c>
      <c r="DD84" s="19">
        <f t="shared" ca="1" si="809"/>
        <v>1</v>
      </c>
      <c r="DE84" s="19">
        <f t="shared" ca="1" si="809"/>
        <v>1</v>
      </c>
      <c r="DF84" s="19">
        <f t="shared" ca="1" si="809"/>
        <v>0</v>
      </c>
      <c r="DG84" s="19" t="str">
        <f t="shared" ca="1" si="809"/>
        <v>-</v>
      </c>
      <c r="DH84" s="19" t="str">
        <f t="shared" ca="1" si="809"/>
        <v>-</v>
      </c>
      <c r="DI84" s="19" t="str">
        <f t="shared" ca="1" si="809"/>
        <v>-</v>
      </c>
      <c r="DJ84" s="19" t="str">
        <f t="shared" ca="1" si="809"/>
        <v>-</v>
      </c>
      <c r="DK84" s="19" t="str">
        <f t="shared" ca="1" si="809"/>
        <v>-</v>
      </c>
      <c r="DL84" s="19">
        <f t="shared" ca="1" si="809"/>
        <v>0</v>
      </c>
      <c r="DM84" s="19" t="str">
        <f t="shared" ca="1" si="809"/>
        <v>-</v>
      </c>
      <c r="DN84" s="19" t="str">
        <f t="shared" ca="1" si="809"/>
        <v>-</v>
      </c>
      <c r="DO84" s="19" t="str">
        <f t="shared" ca="1" si="688"/>
        <v>-</v>
      </c>
      <c r="DP84" s="19">
        <f t="shared" ca="1" si="688"/>
        <v>0</v>
      </c>
      <c r="DQ84" s="19">
        <f t="shared" ca="1" si="688"/>
        <v>0</v>
      </c>
      <c r="DR84" s="9"/>
      <c r="DS84" s="19">
        <f t="shared" ca="1" si="838"/>
        <v>0</v>
      </c>
      <c r="DT84" s="19">
        <f t="shared" ca="1" si="838"/>
        <v>0</v>
      </c>
      <c r="DU84" s="19">
        <f t="shared" ca="1" si="838"/>
        <v>0</v>
      </c>
      <c r="DV84" s="19">
        <f t="shared" ca="1" si="838"/>
        <v>0</v>
      </c>
      <c r="DW84" s="19">
        <f t="shared" ca="1" si="838"/>
        <v>0</v>
      </c>
      <c r="DX84" s="19">
        <f t="shared" ca="1" si="838"/>
        <v>0</v>
      </c>
      <c r="DY84" s="19">
        <f t="shared" ca="1" si="838"/>
        <v>0</v>
      </c>
      <c r="DZ84" s="19">
        <f t="shared" ca="1" si="838"/>
        <v>0</v>
      </c>
      <c r="EA84" s="19">
        <f t="shared" ca="1" si="838"/>
        <v>0</v>
      </c>
      <c r="EB84" s="19">
        <f t="shared" ca="1" si="838"/>
        <v>0</v>
      </c>
      <c r="EC84" s="19">
        <f t="shared" ca="1" si="838"/>
        <v>0</v>
      </c>
      <c r="ED84" s="19">
        <f t="shared" ca="1" si="838"/>
        <v>0</v>
      </c>
      <c r="EE84" s="19">
        <f t="shared" ca="1" si="838"/>
        <v>0</v>
      </c>
      <c r="EF84" s="433">
        <f t="shared" si="693"/>
        <v>0</v>
      </c>
      <c r="EG84" s="433">
        <f t="shared" si="693"/>
        <v>0</v>
      </c>
      <c r="EH84" s="116">
        <f t="shared" si="694"/>
        <v>0</v>
      </c>
      <c r="EI84" s="116">
        <f t="shared" ca="1" si="694"/>
        <v>0</v>
      </c>
      <c r="EJ84" s="116">
        <f t="shared" ca="1" si="694"/>
        <v>0</v>
      </c>
      <c r="EK84" s="116">
        <f t="shared" ca="1" si="694"/>
        <v>0</v>
      </c>
      <c r="EL84" s="116">
        <f t="shared" ca="1" si="694"/>
        <v>0</v>
      </c>
      <c r="EM84" s="537">
        <f t="shared" ca="1" si="695"/>
        <v>0</v>
      </c>
      <c r="EN84" s="116">
        <f t="shared" ca="1" si="696"/>
        <v>0</v>
      </c>
      <c r="EO84" s="116">
        <f t="shared" ca="1" si="696"/>
        <v>0</v>
      </c>
      <c r="EP84" s="116">
        <f t="shared" ca="1" si="696"/>
        <v>0</v>
      </c>
      <c r="EQ84" s="116">
        <f t="shared" ca="1" si="696"/>
        <v>0</v>
      </c>
      <c r="ER84" s="116">
        <f t="shared" ca="1" si="696"/>
        <v>0</v>
      </c>
      <c r="ES84" s="537">
        <f t="shared" ca="1" si="697"/>
        <v>0</v>
      </c>
      <c r="ET84" s="116">
        <f t="shared" ca="1" si="698"/>
        <v>0</v>
      </c>
      <c r="EU84" s="116">
        <f t="shared" ca="1" si="698"/>
        <v>0</v>
      </c>
      <c r="EV84" s="116">
        <f t="shared" ca="1" si="698"/>
        <v>0</v>
      </c>
      <c r="EW84" s="116">
        <f t="shared" ca="1" si="698"/>
        <v>0</v>
      </c>
      <c r="EX84" s="116">
        <f t="shared" ca="1" si="698"/>
        <v>0</v>
      </c>
      <c r="EY84" s="537">
        <f t="shared" ca="1" si="699"/>
        <v>0</v>
      </c>
      <c r="EZ84" s="116">
        <f t="shared" ca="1" si="700"/>
        <v>0</v>
      </c>
      <c r="FA84" s="116">
        <f t="shared" ca="1" si="700"/>
        <v>0</v>
      </c>
      <c r="FB84" s="116">
        <f t="shared" ca="1" si="700"/>
        <v>0</v>
      </c>
      <c r="FC84" s="116">
        <f t="shared" ca="1" si="700"/>
        <v>0</v>
      </c>
      <c r="FD84" s="116">
        <f t="shared" ca="1" si="700"/>
        <v>0</v>
      </c>
      <c r="FE84" s="537">
        <f t="shared" ca="1" si="701"/>
        <v>0</v>
      </c>
      <c r="FF84" s="116">
        <f t="shared" ca="1" si="702"/>
        <v>0</v>
      </c>
      <c r="FG84" s="116">
        <f t="shared" ca="1" si="702"/>
        <v>0</v>
      </c>
      <c r="FH84" s="116">
        <f t="shared" ca="1" si="702"/>
        <v>0</v>
      </c>
      <c r="FI84" s="116">
        <f t="shared" ca="1" si="702"/>
        <v>0</v>
      </c>
      <c r="FJ84" s="116">
        <f t="shared" ca="1" si="702"/>
        <v>0</v>
      </c>
      <c r="FK84" s="537">
        <f t="shared" ca="1" si="703"/>
        <v>0</v>
      </c>
      <c r="FL84" s="116">
        <f t="shared" ca="1" si="704"/>
        <v>0</v>
      </c>
      <c r="FM84" s="116">
        <f t="shared" ca="1" si="704"/>
        <v>0</v>
      </c>
      <c r="FN84" s="116">
        <f t="shared" ca="1" si="704"/>
        <v>0</v>
      </c>
      <c r="FO84" s="116">
        <f t="shared" ca="1" si="704"/>
        <v>0</v>
      </c>
      <c r="FP84" s="116">
        <f t="shared" ca="1" si="704"/>
        <v>0</v>
      </c>
      <c r="FQ84" s="537">
        <f t="shared" ca="1" si="705"/>
        <v>0</v>
      </c>
      <c r="FR84" s="117">
        <f t="shared" ca="1" si="706"/>
        <v>0</v>
      </c>
      <c r="FS84" s="117">
        <f t="shared" ca="1" si="706"/>
        <v>0</v>
      </c>
      <c r="FT84" s="117">
        <f t="shared" ca="1" si="706"/>
        <v>0</v>
      </c>
      <c r="FU84" s="117">
        <f t="shared" ca="1" si="706"/>
        <v>0</v>
      </c>
      <c r="FV84" s="556">
        <f t="shared" ca="1" si="810"/>
        <v>0</v>
      </c>
      <c r="FW84" s="556">
        <f t="shared" ca="1" si="810"/>
        <v>0</v>
      </c>
      <c r="FX84" s="556">
        <f t="shared" ca="1" si="810"/>
        <v>0</v>
      </c>
      <c r="FY84" s="556">
        <f t="shared" ca="1" si="810"/>
        <v>0</v>
      </c>
      <c r="FZ84" s="556">
        <f t="shared" ca="1" si="810"/>
        <v>0</v>
      </c>
      <c r="GA84" s="556">
        <f t="shared" ca="1" si="810"/>
        <v>0</v>
      </c>
      <c r="GB84" s="556">
        <f t="shared" ca="1" si="810"/>
        <v>0</v>
      </c>
      <c r="GC84" s="556">
        <f t="shared" ca="1" si="810"/>
        <v>0</v>
      </c>
      <c r="GD84" s="556">
        <f t="shared" ca="1" si="810"/>
        <v>0</v>
      </c>
      <c r="GE84" s="556">
        <f t="shared" ca="1" si="810"/>
        <v>0</v>
      </c>
      <c r="GF84" s="556">
        <f t="shared" ca="1" si="810"/>
        <v>0</v>
      </c>
      <c r="GG84" s="556">
        <f t="shared" ca="1" si="810"/>
        <v>0</v>
      </c>
      <c r="GH84" s="556">
        <f t="shared" ca="1" si="810"/>
        <v>0</v>
      </c>
      <c r="GI84" s="556">
        <f t="shared" ca="1" si="810"/>
        <v>0</v>
      </c>
      <c r="GJ84" s="556">
        <f t="shared" ca="1" si="810"/>
        <v>0</v>
      </c>
      <c r="GK84" s="556">
        <f t="shared" ca="1" si="810"/>
        <v>0</v>
      </c>
      <c r="GL84" s="556">
        <f t="shared" ca="1" si="810"/>
        <v>0</v>
      </c>
      <c r="GM84" s="556">
        <f t="shared" ca="1" si="810"/>
        <v>0</v>
      </c>
      <c r="GN84" s="556">
        <f t="shared" ca="1" si="810"/>
        <v>0</v>
      </c>
      <c r="GO84" s="556">
        <f t="shared" ca="1" si="810"/>
        <v>0</v>
      </c>
      <c r="GP84" s="19">
        <f t="shared" ca="1" si="708"/>
        <v>0</v>
      </c>
      <c r="GQ84" s="116">
        <f t="shared" ca="1" si="709"/>
        <v>0</v>
      </c>
      <c r="GR84" s="116">
        <f t="shared" ca="1" si="709"/>
        <v>0</v>
      </c>
      <c r="GS84" s="116">
        <f t="shared" ca="1" si="709"/>
        <v>0</v>
      </c>
      <c r="GT84" s="116">
        <f t="shared" ca="1" si="709"/>
        <v>0</v>
      </c>
      <c r="GU84" s="116">
        <f t="shared" ca="1" si="709"/>
        <v>0</v>
      </c>
      <c r="GV84" s="537">
        <f t="shared" ca="1" si="710"/>
        <v>0</v>
      </c>
      <c r="GW84" s="116">
        <f t="shared" ca="1" si="711"/>
        <v>0</v>
      </c>
      <c r="GX84" s="116">
        <f t="shared" ca="1" si="711"/>
        <v>0</v>
      </c>
      <c r="GY84" s="116">
        <f t="shared" ca="1" si="711"/>
        <v>0</v>
      </c>
      <c r="GZ84" s="116">
        <f t="shared" ca="1" si="711"/>
        <v>0</v>
      </c>
      <c r="HA84" s="116">
        <f t="shared" ca="1" si="711"/>
        <v>0</v>
      </c>
      <c r="HB84" s="537">
        <f t="shared" ca="1" si="712"/>
        <v>0</v>
      </c>
      <c r="HC84" s="116">
        <f t="shared" ca="1" si="713"/>
        <v>0</v>
      </c>
      <c r="HD84" s="116">
        <f t="shared" ca="1" si="713"/>
        <v>0</v>
      </c>
      <c r="HE84" s="116">
        <f t="shared" ca="1" si="713"/>
        <v>0</v>
      </c>
      <c r="HF84" s="116">
        <f t="shared" ca="1" si="713"/>
        <v>0</v>
      </c>
      <c r="HG84" s="116">
        <f t="shared" ca="1" si="713"/>
        <v>0</v>
      </c>
      <c r="HH84" s="537">
        <f t="shared" ca="1" si="714"/>
        <v>0</v>
      </c>
      <c r="HI84" s="116">
        <f t="shared" ca="1" si="715"/>
        <v>0</v>
      </c>
      <c r="HJ84" s="116">
        <f t="shared" ca="1" si="715"/>
        <v>0</v>
      </c>
      <c r="HK84" s="116">
        <f t="shared" ca="1" si="715"/>
        <v>0</v>
      </c>
      <c r="HL84" s="116">
        <f t="shared" ca="1" si="715"/>
        <v>0</v>
      </c>
      <c r="HM84" s="116">
        <f t="shared" ca="1" si="715"/>
        <v>0</v>
      </c>
      <c r="HN84" s="537">
        <f t="shared" ca="1" si="716"/>
        <v>0</v>
      </c>
      <c r="HO84" s="116">
        <f t="shared" ca="1" si="717"/>
        <v>0</v>
      </c>
      <c r="HP84" s="116">
        <f t="shared" ca="1" si="717"/>
        <v>0</v>
      </c>
      <c r="HQ84" s="116">
        <f t="shared" ca="1" si="717"/>
        <v>0</v>
      </c>
      <c r="HR84" s="116">
        <f t="shared" ca="1" si="717"/>
        <v>0</v>
      </c>
      <c r="HS84" s="116">
        <f t="shared" ca="1" si="717"/>
        <v>0</v>
      </c>
      <c r="HT84" s="537">
        <f t="shared" ca="1" si="718"/>
        <v>0</v>
      </c>
      <c r="HU84" s="116">
        <f t="shared" ca="1" si="719"/>
        <v>0</v>
      </c>
      <c r="HV84" s="116">
        <f t="shared" ca="1" si="719"/>
        <v>0</v>
      </c>
      <c r="HW84" s="116">
        <f t="shared" ca="1" si="719"/>
        <v>0</v>
      </c>
      <c r="HX84" s="116">
        <f t="shared" ca="1" si="719"/>
        <v>0</v>
      </c>
      <c r="HY84" s="116">
        <f t="shared" ca="1" si="719"/>
        <v>0</v>
      </c>
      <c r="HZ84" s="537">
        <f t="shared" ca="1" si="720"/>
        <v>0</v>
      </c>
      <c r="IA84" s="117">
        <f t="shared" ca="1" si="721"/>
        <v>0</v>
      </c>
      <c r="IB84" s="117">
        <f t="shared" ca="1" si="721"/>
        <v>0</v>
      </c>
      <c r="IC84" s="117">
        <f t="shared" ca="1" si="721"/>
        <v>0</v>
      </c>
      <c r="ID84" s="117">
        <f t="shared" ca="1" si="721"/>
        <v>0</v>
      </c>
      <c r="IE84" s="556">
        <f t="shared" ca="1" si="811"/>
        <v>0</v>
      </c>
      <c r="IF84" s="556">
        <f t="shared" ca="1" si="811"/>
        <v>0</v>
      </c>
      <c r="IG84" s="556">
        <f t="shared" ca="1" si="811"/>
        <v>0</v>
      </c>
      <c r="IH84" s="556">
        <f t="shared" ca="1" si="811"/>
        <v>0</v>
      </c>
      <c r="II84" s="556">
        <f t="shared" ca="1" si="811"/>
        <v>0</v>
      </c>
      <c r="IJ84" s="556">
        <f t="shared" ca="1" si="811"/>
        <v>0</v>
      </c>
      <c r="IK84" s="556">
        <f t="shared" ca="1" si="811"/>
        <v>0</v>
      </c>
      <c r="IL84" s="556">
        <f t="shared" ca="1" si="811"/>
        <v>0</v>
      </c>
      <c r="IM84" s="556">
        <f t="shared" ca="1" si="811"/>
        <v>0</v>
      </c>
      <c r="IN84" s="556">
        <f t="shared" ca="1" si="811"/>
        <v>0</v>
      </c>
      <c r="IO84" s="556">
        <f t="shared" ca="1" si="811"/>
        <v>0</v>
      </c>
      <c r="IP84" s="556">
        <f t="shared" ca="1" si="811"/>
        <v>0</v>
      </c>
      <c r="IQ84" s="556">
        <f t="shared" ca="1" si="811"/>
        <v>0</v>
      </c>
      <c r="IR84" s="556">
        <f t="shared" ca="1" si="811"/>
        <v>0</v>
      </c>
      <c r="IS84" s="556">
        <f t="shared" ca="1" si="811"/>
        <v>0</v>
      </c>
      <c r="IT84" s="556">
        <f t="shared" ca="1" si="811"/>
        <v>0</v>
      </c>
      <c r="IU84" s="556">
        <f t="shared" ca="1" si="811"/>
        <v>0</v>
      </c>
      <c r="IV84" s="556">
        <f t="shared" ca="1" si="811"/>
        <v>0</v>
      </c>
      <c r="IW84" s="556">
        <f t="shared" ca="1" si="811"/>
        <v>0</v>
      </c>
      <c r="IX84" s="556">
        <f t="shared" ca="1" si="811"/>
        <v>0</v>
      </c>
      <c r="IY84" s="19">
        <f t="shared" ca="1" si="723"/>
        <v>0</v>
      </c>
      <c r="IZ84" s="5">
        <f t="shared" si="724"/>
        <v>67</v>
      </c>
      <c r="JA84" s="9"/>
      <c r="JB84" s="5">
        <f t="shared" si="725"/>
        <v>1</v>
      </c>
      <c r="JC84" s="5" t="b">
        <f t="shared" si="725"/>
        <v>0</v>
      </c>
      <c r="JD84" s="19">
        <f t="shared" ca="1" si="812"/>
        <v>0</v>
      </c>
      <c r="JE84" s="5">
        <f t="shared" si="727"/>
        <v>0</v>
      </c>
      <c r="JF84" s="5">
        <f t="shared" si="728"/>
        <v>1.2500000000000001E-2</v>
      </c>
      <c r="JG84" s="5">
        <f t="shared" si="729"/>
        <v>0</v>
      </c>
      <c r="JH84" s="19">
        <f t="shared" ca="1" si="812"/>
        <v>0</v>
      </c>
      <c r="JI84" s="5">
        <f t="shared" si="730"/>
        <v>60</v>
      </c>
      <c r="JJ84" s="5">
        <f t="shared" si="731"/>
        <v>1</v>
      </c>
      <c r="JK84" s="19">
        <f t="shared" ca="1" si="812"/>
        <v>0</v>
      </c>
      <c r="JL84" s="19">
        <f t="shared" ca="1" si="812"/>
        <v>0</v>
      </c>
      <c r="JM84" s="19">
        <f t="shared" ca="1" si="812"/>
        <v>0</v>
      </c>
      <c r="JN84" s="19">
        <f t="shared" ca="1" si="812"/>
        <v>0</v>
      </c>
      <c r="JO84" s="19">
        <f t="shared" ca="1" si="812"/>
        <v>0</v>
      </c>
      <c r="JP84" s="19">
        <f t="shared" ca="1" si="812"/>
        <v>0</v>
      </c>
      <c r="JQ84" s="19">
        <f t="shared" ca="1" si="812"/>
        <v>0</v>
      </c>
      <c r="JR84" s="19">
        <f t="shared" ca="1" si="812"/>
        <v>0</v>
      </c>
      <c r="JS84" s="19">
        <f t="shared" ca="1" si="812"/>
        <v>0</v>
      </c>
      <c r="JT84" s="19">
        <f t="shared" ca="1" si="812"/>
        <v>0</v>
      </c>
      <c r="JU84" s="19">
        <f t="shared" ca="1" si="812"/>
        <v>0</v>
      </c>
      <c r="JV84" s="19">
        <f t="shared" ca="1" si="812"/>
        <v>0</v>
      </c>
      <c r="JW84" s="19">
        <f t="shared" ca="1" si="812"/>
        <v>0</v>
      </c>
      <c r="JX84" s="19">
        <f t="shared" ca="1" si="812"/>
        <v>0</v>
      </c>
      <c r="JY84" s="19">
        <f t="shared" ca="1" si="812"/>
        <v>0</v>
      </c>
      <c r="JZ84" s="19">
        <f t="shared" ca="1" si="812"/>
        <v>0</v>
      </c>
      <c r="KA84" s="19">
        <f t="shared" ca="1" si="812"/>
        <v>0</v>
      </c>
      <c r="KB84" s="19">
        <f t="shared" ca="1" si="812"/>
        <v>0</v>
      </c>
      <c r="KC84" s="19">
        <f t="shared" ca="1" si="812"/>
        <v>0</v>
      </c>
      <c r="KD84" s="19">
        <f t="shared" ca="1" si="812"/>
        <v>0</v>
      </c>
      <c r="KE84" s="19">
        <f t="shared" ca="1" si="812"/>
        <v>0</v>
      </c>
      <c r="KF84" s="5">
        <f t="shared" si="732"/>
        <v>0</v>
      </c>
      <c r="KG84" s="5">
        <f t="shared" si="732"/>
        <v>6.25E-2</v>
      </c>
      <c r="KH84" s="5">
        <f t="shared" si="732"/>
        <v>6.25E-2</v>
      </c>
      <c r="KI84" s="5">
        <f t="shared" si="732"/>
        <v>6.25E-2</v>
      </c>
      <c r="KJ84" s="19">
        <f t="shared" ca="1" si="812"/>
        <v>0</v>
      </c>
      <c r="KK84" s="19">
        <f t="shared" ca="1" si="812"/>
        <v>0</v>
      </c>
      <c r="KL84" s="19">
        <f t="shared" ca="1" si="812"/>
        <v>0</v>
      </c>
      <c r="KM84" s="19">
        <f t="shared" ca="1" si="812"/>
        <v>0</v>
      </c>
      <c r="KN84" s="19">
        <f t="shared" ca="1" si="812"/>
        <v>1</v>
      </c>
      <c r="KO84" s="19">
        <f t="shared" ca="1" si="812"/>
        <v>0</v>
      </c>
      <c r="KP84" s="19">
        <f t="shared" ca="1" si="812"/>
        <v>1</v>
      </c>
      <c r="KQ84" s="9"/>
      <c r="KR84" s="5" t="b">
        <f t="shared" ca="1" si="733"/>
        <v>1</v>
      </c>
      <c r="KS84" s="5" t="b">
        <f t="shared" si="734"/>
        <v>0</v>
      </c>
      <c r="KT84" s="5" t="b">
        <f t="shared" si="734"/>
        <v>0</v>
      </c>
      <c r="KU84" s="5" t="b">
        <f t="shared" si="734"/>
        <v>1</v>
      </c>
      <c r="KV84" s="136">
        <f t="shared" si="735"/>
        <v>2</v>
      </c>
      <c r="KW84" s="136">
        <f t="shared" si="735"/>
        <v>2</v>
      </c>
      <c r="KX84" s="5" t="b">
        <f t="shared" si="736"/>
        <v>0</v>
      </c>
      <c r="KY84" s="5" t="b">
        <f t="shared" si="736"/>
        <v>1</v>
      </c>
      <c r="KZ84" s="5" t="b">
        <f t="shared" si="736"/>
        <v>1</v>
      </c>
      <c r="LA84" s="5" t="b">
        <f t="shared" si="736"/>
        <v>0</v>
      </c>
      <c r="LB84" s="5">
        <f t="shared" si="737"/>
        <v>1</v>
      </c>
      <c r="LC84" s="5">
        <f t="shared" si="737"/>
        <v>0</v>
      </c>
      <c r="LD84" s="5" t="b">
        <f t="shared" si="738"/>
        <v>0</v>
      </c>
      <c r="LE84" s="5" t="str" cm="1">
        <f t="array" aca="1" ref="LE84" ca="1">IF(OR(LF84:LM84&lt;&gt;"-"),TRUE,"-")</f>
        <v>-</v>
      </c>
      <c r="LF84" s="19" t="str">
        <f t="shared" ca="1" si="739"/>
        <v>-</v>
      </c>
      <c r="LG84" s="19" t="str">
        <f t="shared" ca="1" si="739"/>
        <v>-</v>
      </c>
      <c r="LH84" s="19" t="str">
        <f t="shared" ca="1" si="739"/>
        <v>-</v>
      </c>
      <c r="LI84" s="19" t="str">
        <f t="shared" ca="1" si="739"/>
        <v>-</v>
      </c>
      <c r="LJ84" s="19" t="str">
        <f t="shared" ca="1" si="739"/>
        <v>-</v>
      </c>
      <c r="LK84" s="19" t="str">
        <f t="shared" ca="1" si="739"/>
        <v>-</v>
      </c>
      <c r="LL84" s="19" t="str">
        <f t="shared" ca="1" si="739"/>
        <v>-</v>
      </c>
      <c r="LM84" s="19" t="str">
        <f t="shared" ca="1" si="739"/>
        <v>-</v>
      </c>
      <c r="LN84" s="466" t="str">
        <f t="shared" ca="1" si="739"/>
        <v>-</v>
      </c>
      <c r="LO84" s="5" t="b">
        <f t="array" aca="1" ref="LO84" ca="1">IF(OR(LP84:LV84&lt;&gt;"-"),TRUE,"-")</f>
        <v>1</v>
      </c>
      <c r="LP84" s="19">
        <f t="shared" ca="1" si="813"/>
        <v>0</v>
      </c>
      <c r="LQ84" s="19" t="str">
        <f t="shared" ca="1" si="813"/>
        <v>-</v>
      </c>
      <c r="LR84" s="19">
        <f t="shared" ca="1" si="813"/>
        <v>999999</v>
      </c>
      <c r="LS84" s="19">
        <f t="shared" ca="1" si="813"/>
        <v>999999</v>
      </c>
      <c r="LT84" s="19">
        <f t="shared" ca="1" si="813"/>
        <v>999999</v>
      </c>
      <c r="LU84" s="19">
        <f t="shared" ca="1" si="813"/>
        <v>999999</v>
      </c>
      <c r="LV84" s="19">
        <f t="shared" ca="1" si="813"/>
        <v>999999</v>
      </c>
      <c r="LW84" s="19" t="str">
        <f t="shared" ca="1" si="813"/>
        <v>-</v>
      </c>
      <c r="LX84" s="19" t="str">
        <f t="shared" ca="1" si="813"/>
        <v>-</v>
      </c>
      <c r="LY84" s="19" t="str">
        <f t="shared" ca="1" si="813"/>
        <v>-</v>
      </c>
      <c r="LZ84" s="19" t="b">
        <f t="shared" ca="1" si="741"/>
        <v>1</v>
      </c>
      <c r="MA84" s="19">
        <f t="shared" ca="1" si="741"/>
        <v>0</v>
      </c>
      <c r="MB84" s="5" t="str">
        <f t="shared" si="742"/>
        <v>-</v>
      </c>
      <c r="MC84" s="5" t="str">
        <f t="shared" si="742"/>
        <v>-</v>
      </c>
      <c r="MD84" s="5" t="str">
        <f t="shared" si="742"/>
        <v>-</v>
      </c>
      <c r="ME84" s="5" t="str">
        <f t="shared" si="742"/>
        <v>-</v>
      </c>
      <c r="MF84" s="19" t="str">
        <f t="shared" ca="1" si="815"/>
        <v>-</v>
      </c>
      <c r="MG84" s="19" t="str">
        <f t="shared" ca="1" si="815"/>
        <v>-</v>
      </c>
      <c r="MH84" s="19" t="str">
        <f t="shared" ca="1" si="815"/>
        <v>-</v>
      </c>
      <c r="MI84" s="19" t="str">
        <f t="shared" ca="1" si="815"/>
        <v>-</v>
      </c>
      <c r="MJ84" s="19">
        <f t="shared" ca="1" si="815"/>
        <v>0.5</v>
      </c>
      <c r="MK84" s="19">
        <f t="shared" ca="1" si="815"/>
        <v>0.5</v>
      </c>
      <c r="ML84" s="19" t="str">
        <f t="shared" ca="1" si="815"/>
        <v>-</v>
      </c>
      <c r="MM84" s="5">
        <f t="shared" si="744"/>
        <v>0</v>
      </c>
      <c r="MN84" s="5">
        <f t="shared" si="744"/>
        <v>500</v>
      </c>
      <c r="MO84" s="5">
        <f t="shared" si="744"/>
        <v>500</v>
      </c>
      <c r="MP84" s="5">
        <f t="shared" si="744"/>
        <v>575</v>
      </c>
      <c r="MQ84" s="5">
        <f t="shared" si="744"/>
        <v>240</v>
      </c>
      <c r="MR84" s="5">
        <f t="shared" si="744"/>
        <v>364</v>
      </c>
      <c r="MS84" s="5">
        <f t="shared" si="745"/>
        <v>0.5</v>
      </c>
      <c r="MT84" s="9"/>
      <c r="MU84" s="19">
        <f t="shared" ca="1" si="815"/>
        <v>70</v>
      </c>
      <c r="MV84" s="19">
        <f t="shared" ca="1" si="815"/>
        <v>50</v>
      </c>
      <c r="MW84" s="19">
        <f t="shared" ca="1" si="815"/>
        <v>75</v>
      </c>
      <c r="MX84" s="19">
        <f t="shared" ca="1" si="815"/>
        <v>50</v>
      </c>
      <c r="MY84" s="5">
        <f t="shared" si="746"/>
        <v>0.75</v>
      </c>
      <c r="MZ84" s="5">
        <f t="shared" si="747"/>
        <v>0.75</v>
      </c>
      <c r="NA84" s="5">
        <f t="shared" si="748"/>
        <v>1</v>
      </c>
      <c r="NB84" s="9"/>
      <c r="NC84" s="19" t="b">
        <f t="shared" ca="1" si="749"/>
        <v>0</v>
      </c>
      <c r="ND84" s="19" t="b">
        <f t="shared" ca="1" si="749"/>
        <v>0</v>
      </c>
      <c r="NE84" s="19">
        <f t="shared" ca="1" si="749"/>
        <v>2</v>
      </c>
      <c r="NF84" s="19">
        <f t="shared" ca="1" si="749"/>
        <v>1</v>
      </c>
      <c r="NG84" s="19">
        <f t="shared" ca="1" si="749"/>
        <v>2</v>
      </c>
      <c r="NH84" s="19">
        <f t="shared" ca="1" si="749"/>
        <v>0</v>
      </c>
      <c r="NI84" s="19" t="str">
        <f t="shared" ca="1" si="749"/>
        <v>-</v>
      </c>
      <c r="NJ84" s="466" t="b">
        <v>0</v>
      </c>
      <c r="NK84" s="466" t="s">
        <v>34</v>
      </c>
      <c r="NL84" s="466" t="b">
        <v>1</v>
      </c>
      <c r="NM84" s="466">
        <f>$NM$62*0.7</f>
        <v>700</v>
      </c>
      <c r="NN84" s="19" t="str">
        <f t="shared" ca="1" si="749"/>
        <v>-</v>
      </c>
      <c r="NO84" s="19">
        <f t="shared" ca="1" si="815"/>
        <v>1</v>
      </c>
      <c r="NP84" s="19">
        <f t="shared" ca="1" si="815"/>
        <v>1</v>
      </c>
      <c r="NQ84" s="19">
        <f t="shared" ca="1" si="815"/>
        <v>1</v>
      </c>
      <c r="NR84" s="19">
        <f t="shared" ca="1" si="815"/>
        <v>1</v>
      </c>
      <c r="NS84" s="19">
        <f t="shared" ca="1" si="815"/>
        <v>1</v>
      </c>
      <c r="NT84" s="19">
        <f t="shared" ca="1" si="815"/>
        <v>1</v>
      </c>
      <c r="NU84" s="19">
        <f t="shared" ca="1" si="815"/>
        <v>1</v>
      </c>
      <c r="NV84" s="19">
        <f t="shared" ca="1" si="815"/>
        <v>1</v>
      </c>
      <c r="NW84" s="19">
        <f t="shared" ca="1" si="815"/>
        <v>1</v>
      </c>
      <c r="NX84" s="9"/>
      <c r="NY84" s="539" t="str">
        <f t="shared" si="816"/>
        <v>-</v>
      </c>
      <c r="NZ84" s="539" t="str">
        <f t="shared" si="816"/>
        <v>-</v>
      </c>
      <c r="OA84" s="539" t="str">
        <f t="shared" si="816"/>
        <v>-</v>
      </c>
      <c r="OB84" s="539" t="str">
        <f t="shared" si="816"/>
        <v>-</v>
      </c>
      <c r="OC84" s="539" t="str">
        <f t="shared" si="816"/>
        <v>-</v>
      </c>
      <c r="OD84" s="539" t="str">
        <f t="shared" si="816"/>
        <v>-</v>
      </c>
      <c r="OE84" s="539" t="str">
        <f t="shared" ca="1" si="816"/>
        <v>-</v>
      </c>
      <c r="OF84" s="539" t="str">
        <f t="shared" ca="1" si="816"/>
        <v>-</v>
      </c>
      <c r="OG84" s="539" t="str">
        <f t="shared" ca="1" si="816"/>
        <v>-</v>
      </c>
      <c r="OH84" s="539" t="str">
        <f t="shared" ca="1" si="816"/>
        <v>-</v>
      </c>
      <c r="OI84" s="539" t="str">
        <f t="shared" ca="1" si="816"/>
        <v>-</v>
      </c>
      <c r="OJ84" s="539" t="str">
        <f t="shared" ca="1" si="816"/>
        <v>-</v>
      </c>
      <c r="OK84" s="539" t="str">
        <f t="shared" ca="1" si="816"/>
        <v>-</v>
      </c>
      <c r="OL84" s="539" t="str">
        <f t="shared" ca="1" si="816"/>
        <v>-</v>
      </c>
      <c r="OM84" s="539" t="str">
        <f t="shared" ca="1" si="816"/>
        <v>-</v>
      </c>
      <c r="ON84" s="539" t="str">
        <f t="shared" ca="1" si="816"/>
        <v>-</v>
      </c>
      <c r="OO84" s="539" t="str">
        <f t="shared" ca="1" si="816"/>
        <v>-</v>
      </c>
      <c r="OP84" s="539" t="str">
        <f t="shared" ca="1" si="816"/>
        <v>-</v>
      </c>
      <c r="OQ84" s="539" t="str">
        <f t="shared" ca="1" si="816"/>
        <v>-</v>
      </c>
      <c r="OR84" s="539" t="str">
        <f t="shared" ca="1" si="816"/>
        <v>-</v>
      </c>
      <c r="OS84" s="539" t="str">
        <f t="shared" ca="1" si="816"/>
        <v>-</v>
      </c>
      <c r="OT84" s="539" t="str">
        <f t="shared" ca="1" si="816"/>
        <v>-</v>
      </c>
      <c r="OU84" s="539" t="str">
        <f t="shared" ca="1" si="816"/>
        <v>-</v>
      </c>
      <c r="OV84" s="539" t="str">
        <f t="shared" ca="1" si="816"/>
        <v>-</v>
      </c>
      <c r="OW84" s="539" t="str">
        <f t="shared" ca="1" si="816"/>
        <v>-</v>
      </c>
      <c r="OX84" s="539" t="str">
        <f t="shared" ca="1" si="816"/>
        <v>-</v>
      </c>
      <c r="OY84" s="539" t="str">
        <f t="shared" ca="1" si="816"/>
        <v>-</v>
      </c>
      <c r="OZ84" s="539" t="str">
        <f t="shared" ca="1" si="816"/>
        <v>-</v>
      </c>
      <c r="PA84" s="539" t="str">
        <f t="shared" ca="1" si="816"/>
        <v>-</v>
      </c>
      <c r="PB84" s="539" t="str">
        <f t="shared" ca="1" si="816"/>
        <v>-</v>
      </c>
      <c r="PC84" s="539" t="str">
        <f t="shared" ca="1" si="816"/>
        <v>-</v>
      </c>
      <c r="PD84" s="539" t="str">
        <f t="shared" ca="1" si="816"/>
        <v>-</v>
      </c>
      <c r="PE84" s="539" t="str">
        <f t="shared" ca="1" si="816"/>
        <v>-</v>
      </c>
      <c r="PF84" s="539" t="str">
        <f t="shared" ca="1" si="816"/>
        <v>-</v>
      </c>
      <c r="PG84" s="539" t="str">
        <f t="shared" ca="1" si="816"/>
        <v>-</v>
      </c>
      <c r="PH84" s="539" t="str">
        <f t="shared" ca="1" si="816"/>
        <v>-</v>
      </c>
      <c r="PI84" s="549" t="str">
        <f t="shared" si="817"/>
        <v>-</v>
      </c>
      <c r="PJ84" s="549" t="str">
        <f t="shared" si="817"/>
        <v>-</v>
      </c>
      <c r="PK84" s="549" t="str">
        <f t="shared" si="817"/>
        <v>-</v>
      </c>
      <c r="PL84" s="549" t="str">
        <f t="shared" si="817"/>
        <v>-</v>
      </c>
      <c r="PM84" s="549" t="str">
        <f t="shared" si="817"/>
        <v>-</v>
      </c>
      <c r="PN84" s="549" t="str">
        <f t="shared" si="817"/>
        <v>-</v>
      </c>
      <c r="PO84" s="549" t="str">
        <f t="shared" si="817"/>
        <v>-</v>
      </c>
      <c r="PP84" s="549" t="str">
        <f t="shared" si="817"/>
        <v>-</v>
      </c>
      <c r="PQ84" s="549" t="str">
        <f t="shared" si="817"/>
        <v>-</v>
      </c>
      <c r="PR84" s="549" t="str">
        <f t="shared" si="817"/>
        <v>-</v>
      </c>
      <c r="PS84" s="549" t="str">
        <f t="shared" si="817"/>
        <v>-</v>
      </c>
      <c r="PT84" s="549" t="str">
        <f t="shared" si="817"/>
        <v>-</v>
      </c>
      <c r="PU84" s="549" t="str">
        <f t="shared" si="817"/>
        <v>-</v>
      </c>
      <c r="PV84" s="549" t="str">
        <f t="shared" si="817"/>
        <v>-</v>
      </c>
      <c r="PW84" s="549" t="str">
        <f t="shared" si="817"/>
        <v>-</v>
      </c>
      <c r="PX84" s="549" t="str">
        <f t="shared" si="817"/>
        <v>-</v>
      </c>
      <c r="PY84" s="549" t="str">
        <f t="shared" si="817"/>
        <v>-</v>
      </c>
      <c r="PZ84" s="549" t="str">
        <f t="shared" si="817"/>
        <v>-</v>
      </c>
      <c r="QA84" s="549" t="str">
        <f t="shared" si="817"/>
        <v>-</v>
      </c>
      <c r="QB84" s="549" t="str">
        <f t="shared" si="817"/>
        <v>-</v>
      </c>
      <c r="QC84" s="549" t="str">
        <f t="shared" si="817"/>
        <v>-</v>
      </c>
      <c r="QD84" s="549" t="str">
        <f t="shared" si="817"/>
        <v>-</v>
      </c>
      <c r="QE84" s="549" t="str">
        <f t="shared" si="817"/>
        <v>-</v>
      </c>
      <c r="QF84" s="549" t="str">
        <f t="shared" si="817"/>
        <v>-</v>
      </c>
      <c r="QG84" s="549" t="str">
        <f t="shared" si="817"/>
        <v>-</v>
      </c>
      <c r="QH84" s="549" t="str">
        <f t="shared" si="817"/>
        <v>-</v>
      </c>
      <c r="QI84" s="539" t="str">
        <f t="shared" si="818"/>
        <v>-</v>
      </c>
      <c r="QJ84" s="539" t="str">
        <f t="shared" si="818"/>
        <v>-</v>
      </c>
      <c r="QK84" s="539" t="str">
        <f t="shared" si="818"/>
        <v>-</v>
      </c>
      <c r="QL84" s="539" t="str">
        <f t="shared" si="818"/>
        <v>-</v>
      </c>
      <c r="QM84" s="539" t="str">
        <f t="shared" si="818"/>
        <v>-</v>
      </c>
      <c r="QN84" s="539" t="str">
        <f t="shared" si="818"/>
        <v>-</v>
      </c>
      <c r="QO84" s="539" t="str">
        <f t="shared" ca="1" si="818"/>
        <v>-</v>
      </c>
      <c r="QP84" s="539" t="str">
        <f t="shared" ca="1" si="818"/>
        <v>-</v>
      </c>
      <c r="QQ84" s="539" t="str">
        <f t="shared" ca="1" si="818"/>
        <v>-</v>
      </c>
      <c r="QR84" s="539" t="str">
        <f t="shared" ca="1" si="818"/>
        <v>-</v>
      </c>
      <c r="QS84" s="539" t="str">
        <f t="shared" ca="1" si="818"/>
        <v>-</v>
      </c>
      <c r="QT84" s="539" t="str">
        <f t="shared" ca="1" si="818"/>
        <v>-</v>
      </c>
      <c r="QU84" s="539" t="str">
        <f t="shared" ca="1" si="818"/>
        <v>-</v>
      </c>
      <c r="QV84" s="539" t="str">
        <f t="shared" ca="1" si="818"/>
        <v>-</v>
      </c>
      <c r="QW84" s="539" t="str">
        <f t="shared" ca="1" si="818"/>
        <v>-</v>
      </c>
      <c r="QX84" s="539" t="str">
        <f t="shared" ca="1" si="818"/>
        <v>-</v>
      </c>
      <c r="QY84" s="539" t="str">
        <f t="shared" ca="1" si="818"/>
        <v>-</v>
      </c>
      <c r="QZ84" s="539" t="str">
        <f t="shared" ca="1" si="818"/>
        <v>-</v>
      </c>
      <c r="RA84" s="539" t="str">
        <f t="shared" ca="1" si="818"/>
        <v>-</v>
      </c>
      <c r="RB84" s="539" t="str">
        <f t="shared" ca="1" si="818"/>
        <v>-</v>
      </c>
      <c r="RC84" s="539" t="str">
        <f t="shared" ca="1" si="818"/>
        <v>-</v>
      </c>
      <c r="RD84" s="539" t="str">
        <f t="shared" ca="1" si="818"/>
        <v>-</v>
      </c>
      <c r="RE84" s="539" t="str">
        <f t="shared" ca="1" si="818"/>
        <v>-</v>
      </c>
      <c r="RF84" s="539" t="str">
        <f t="shared" ca="1" si="818"/>
        <v>-</v>
      </c>
      <c r="RG84" s="539" t="str">
        <f t="shared" ca="1" si="818"/>
        <v>-</v>
      </c>
      <c r="RH84" s="539" t="str">
        <f t="shared" ca="1" si="818"/>
        <v>-</v>
      </c>
      <c r="RI84" s="539" t="str">
        <f t="shared" ca="1" si="818"/>
        <v>-</v>
      </c>
      <c r="RJ84" s="539" t="str">
        <f t="shared" ca="1" si="818"/>
        <v>-</v>
      </c>
      <c r="RK84" s="539" t="str">
        <f t="shared" ca="1" si="818"/>
        <v>-</v>
      </c>
      <c r="RL84" s="539" t="str">
        <f t="shared" ca="1" si="818"/>
        <v>-</v>
      </c>
      <c r="RM84" s="539" t="str">
        <f t="shared" ca="1" si="818"/>
        <v>-</v>
      </c>
      <c r="RN84" s="539" t="str">
        <f t="shared" ca="1" si="818"/>
        <v>-</v>
      </c>
      <c r="RO84" s="539" t="str">
        <f t="shared" ca="1" si="818"/>
        <v>-</v>
      </c>
      <c r="RP84" s="539" t="str">
        <f t="shared" ca="1" si="818"/>
        <v>-</v>
      </c>
      <c r="RQ84" s="539" t="str">
        <f t="shared" ca="1" si="818"/>
        <v>-</v>
      </c>
      <c r="RR84" s="539" t="str">
        <f t="shared" ca="1" si="818"/>
        <v>-</v>
      </c>
      <c r="RS84" s="549" t="str">
        <f t="shared" si="819"/>
        <v>-</v>
      </c>
      <c r="RT84" s="549" t="str">
        <f t="shared" si="819"/>
        <v>-</v>
      </c>
      <c r="RU84" s="549" t="str">
        <f t="shared" si="819"/>
        <v>-</v>
      </c>
      <c r="RV84" s="549" t="str">
        <f t="shared" si="819"/>
        <v>-</v>
      </c>
      <c r="RW84" s="549" t="str">
        <f t="shared" si="819"/>
        <v>-</v>
      </c>
      <c r="RX84" s="549" t="str">
        <f t="shared" si="819"/>
        <v>-</v>
      </c>
      <c r="RY84" s="549" t="str">
        <f t="shared" si="819"/>
        <v>-</v>
      </c>
      <c r="RZ84" s="549" t="str">
        <f t="shared" si="819"/>
        <v>-</v>
      </c>
      <c r="SA84" s="549" t="str">
        <f t="shared" si="819"/>
        <v>-</v>
      </c>
      <c r="SB84" s="549" t="str">
        <f t="shared" si="819"/>
        <v>-</v>
      </c>
      <c r="SC84" s="549" t="str">
        <f t="shared" si="819"/>
        <v>-</v>
      </c>
      <c r="SD84" s="549" t="str">
        <f t="shared" si="819"/>
        <v>-</v>
      </c>
      <c r="SE84" s="549" t="str">
        <f t="shared" si="819"/>
        <v>-</v>
      </c>
      <c r="SF84" s="549" t="str">
        <f t="shared" si="819"/>
        <v>-</v>
      </c>
      <c r="SG84" s="549" t="str">
        <f t="shared" si="819"/>
        <v>-</v>
      </c>
      <c r="SH84" s="549" t="str">
        <f t="shared" si="819"/>
        <v>-</v>
      </c>
      <c r="SI84" s="549" t="str">
        <f t="shared" si="819"/>
        <v>-</v>
      </c>
      <c r="SJ84" s="549" t="str">
        <f t="shared" si="819"/>
        <v>-</v>
      </c>
      <c r="SK84" s="549" t="str">
        <f t="shared" si="819"/>
        <v>-</v>
      </c>
      <c r="SL84" s="549" t="str">
        <f t="shared" si="819"/>
        <v>-</v>
      </c>
      <c r="SM84" s="549" t="str">
        <f t="shared" si="819"/>
        <v>-</v>
      </c>
      <c r="SN84" s="549" t="str">
        <f t="shared" si="819"/>
        <v>-</v>
      </c>
      <c r="SO84" s="549" t="str">
        <f t="shared" si="819"/>
        <v>-</v>
      </c>
      <c r="SP84" s="549" t="str">
        <f t="shared" si="819"/>
        <v>-</v>
      </c>
      <c r="SQ84" s="549" t="str">
        <f t="shared" si="819"/>
        <v>-</v>
      </c>
      <c r="SR84" s="549" t="str">
        <f t="shared" si="819"/>
        <v>-</v>
      </c>
      <c r="SS84" s="539" t="b">
        <f t="shared" si="820"/>
        <v>1</v>
      </c>
      <c r="ST84" s="539" t="b">
        <f t="shared" si="820"/>
        <v>1</v>
      </c>
      <c r="SU84" s="539" t="b">
        <f t="shared" si="820"/>
        <v>1</v>
      </c>
      <c r="SV84" s="539" t="b">
        <f t="shared" si="820"/>
        <v>1</v>
      </c>
      <c r="SW84" s="539" t="b">
        <f t="shared" si="820"/>
        <v>1</v>
      </c>
      <c r="SX84" s="539" t="b">
        <f t="shared" si="820"/>
        <v>1</v>
      </c>
      <c r="SY84" s="539" t="str">
        <f t="shared" ca="1" si="820"/>
        <v>-</v>
      </c>
      <c r="SZ84" s="539" t="str">
        <f t="shared" ca="1" si="820"/>
        <v>-</v>
      </c>
      <c r="TA84" s="539" t="str">
        <f t="shared" ca="1" si="820"/>
        <v>-</v>
      </c>
      <c r="TB84" s="539" t="str">
        <f t="shared" ca="1" si="820"/>
        <v>-</v>
      </c>
      <c r="TC84" s="539" t="str">
        <f t="shared" ca="1" si="820"/>
        <v>-</v>
      </c>
      <c r="TD84" s="539" t="str">
        <f t="shared" ca="1" si="820"/>
        <v>-</v>
      </c>
      <c r="TE84" s="539" t="str">
        <f t="shared" ca="1" si="820"/>
        <v>-</v>
      </c>
      <c r="TF84" s="539" t="str">
        <f t="shared" ca="1" si="820"/>
        <v>-</v>
      </c>
      <c r="TG84" s="539" t="str">
        <f t="shared" ca="1" si="820"/>
        <v>-</v>
      </c>
      <c r="TH84" s="539" t="str">
        <f t="shared" ca="1" si="820"/>
        <v>-</v>
      </c>
      <c r="TI84" s="539" t="str">
        <f t="shared" ca="1" si="820"/>
        <v>-</v>
      </c>
      <c r="TJ84" s="539" t="str">
        <f t="shared" ca="1" si="820"/>
        <v>-</v>
      </c>
      <c r="TK84" s="539" t="str">
        <f t="shared" ca="1" si="820"/>
        <v>-</v>
      </c>
      <c r="TL84" s="539" t="str">
        <f t="shared" ca="1" si="820"/>
        <v>-</v>
      </c>
      <c r="TM84" s="539" t="str">
        <f t="shared" ca="1" si="820"/>
        <v>-</v>
      </c>
      <c r="TN84" s="539" t="str">
        <f t="shared" ca="1" si="820"/>
        <v>-</v>
      </c>
      <c r="TO84" s="539" t="str">
        <f t="shared" ca="1" si="820"/>
        <v>-</v>
      </c>
      <c r="TP84" s="539" t="str">
        <f t="shared" ca="1" si="820"/>
        <v>-</v>
      </c>
      <c r="TQ84" s="539" t="str">
        <f t="shared" ca="1" si="820"/>
        <v>-</v>
      </c>
      <c r="TR84" s="539" t="str">
        <f t="shared" ca="1" si="820"/>
        <v>-</v>
      </c>
      <c r="TS84" s="539" t="str">
        <f t="shared" ca="1" si="820"/>
        <v>-</v>
      </c>
      <c r="TT84" s="539" t="str">
        <f t="shared" ca="1" si="820"/>
        <v>-</v>
      </c>
      <c r="TU84" s="539" t="str">
        <f t="shared" ca="1" si="820"/>
        <v>-</v>
      </c>
      <c r="TV84" s="539" t="str">
        <f t="shared" ca="1" si="820"/>
        <v>-</v>
      </c>
      <c r="TW84" s="539" t="str">
        <f t="shared" ca="1" si="820"/>
        <v>-</v>
      </c>
      <c r="TX84" s="539" t="str">
        <f t="shared" ca="1" si="820"/>
        <v>-</v>
      </c>
      <c r="TY84" s="539" t="str">
        <f t="shared" ca="1" si="820"/>
        <v>-</v>
      </c>
      <c r="TZ84" s="539" t="str">
        <f t="shared" ca="1" si="820"/>
        <v>-</v>
      </c>
      <c r="UA84" s="539" t="str">
        <f t="shared" ca="1" si="820"/>
        <v>-</v>
      </c>
      <c r="UB84" s="539" t="str">
        <f t="shared" ca="1" si="820"/>
        <v>-</v>
      </c>
      <c r="UC84" s="549" t="b">
        <f t="shared" si="821"/>
        <v>1</v>
      </c>
      <c r="UD84" s="549" t="b">
        <f t="shared" si="821"/>
        <v>1</v>
      </c>
      <c r="UE84" s="549" t="b">
        <f t="shared" si="821"/>
        <v>1</v>
      </c>
      <c r="UF84" s="549" t="b">
        <f t="shared" si="821"/>
        <v>1</v>
      </c>
      <c r="UG84" s="549" t="b">
        <f t="shared" si="821"/>
        <v>1</v>
      </c>
      <c r="UH84" s="549" t="b">
        <f t="shared" si="821"/>
        <v>1</v>
      </c>
      <c r="UI84" s="549" t="b">
        <f t="shared" si="821"/>
        <v>1</v>
      </c>
      <c r="UJ84" s="549" t="b">
        <f t="shared" si="821"/>
        <v>1</v>
      </c>
      <c r="UK84" s="549" t="b">
        <f t="shared" si="821"/>
        <v>1</v>
      </c>
      <c r="UL84" s="549" t="b">
        <f t="shared" si="821"/>
        <v>1</v>
      </c>
      <c r="UM84" s="549" t="b">
        <f t="shared" si="821"/>
        <v>1</v>
      </c>
      <c r="UN84" s="549" t="b">
        <f t="shared" si="821"/>
        <v>1</v>
      </c>
      <c r="UO84" s="549" t="b">
        <f t="shared" si="821"/>
        <v>1</v>
      </c>
      <c r="UP84" s="549" t="b">
        <f t="shared" si="821"/>
        <v>1</v>
      </c>
      <c r="UQ84" s="549" t="b">
        <f t="shared" si="821"/>
        <v>1</v>
      </c>
      <c r="UR84" s="549" t="b">
        <f t="shared" si="821"/>
        <v>1</v>
      </c>
      <c r="US84" s="549" t="b">
        <f t="shared" si="821"/>
        <v>1</v>
      </c>
      <c r="UT84" s="549" t="b">
        <f t="shared" si="821"/>
        <v>1</v>
      </c>
      <c r="UU84" s="549" t="b">
        <f t="shared" si="821"/>
        <v>1</v>
      </c>
      <c r="UV84" s="549" t="b">
        <f t="shared" si="821"/>
        <v>1</v>
      </c>
      <c r="UW84" s="549" t="b">
        <f t="shared" si="821"/>
        <v>1</v>
      </c>
      <c r="UX84" s="549" t="b">
        <f t="shared" si="821"/>
        <v>1</v>
      </c>
      <c r="UY84" s="549" t="b">
        <f t="shared" si="821"/>
        <v>1</v>
      </c>
      <c r="UZ84" s="549" t="b">
        <f t="shared" si="821"/>
        <v>1</v>
      </c>
      <c r="VA84" s="549" t="b">
        <f t="shared" si="821"/>
        <v>1</v>
      </c>
      <c r="VB84" s="549" t="b">
        <f t="shared" si="821"/>
        <v>1</v>
      </c>
      <c r="VC84" s="19">
        <f t="shared" ca="1" si="756"/>
        <v>0</v>
      </c>
      <c r="VD84" s="23">
        <v>0</v>
      </c>
    </row>
    <row r="85" spans="1:576" outlineLevel="1">
      <c r="A85" s="21">
        <f t="shared" si="93"/>
        <v>80</v>
      </c>
      <c r="B85" s="21">
        <f>$A$23</f>
        <v>18</v>
      </c>
      <c r="C85">
        <v>108</v>
      </c>
      <c r="D85" s="19" t="str">
        <f t="shared" ca="1" si="668"/>
        <v>SNSW</v>
      </c>
      <c r="E85" t="b">
        <v>1</v>
      </c>
      <c r="F85" t="b">
        <v>0</v>
      </c>
      <c r="G85" t="b">
        <v>1</v>
      </c>
      <c r="H85" s="215">
        <f t="shared" ca="1" si="771"/>
        <v>22</v>
      </c>
      <c r="I85" s="26">
        <v>2</v>
      </c>
      <c r="J85" s="26">
        <v>1</v>
      </c>
      <c r="K85" s="26" t="str">
        <f>""</f>
        <v/>
      </c>
      <c r="L85" s="26">
        <v>0</v>
      </c>
      <c r="M85" s="26">
        <f t="shared" si="670"/>
        <v>2</v>
      </c>
      <c r="N85" s="26">
        <v>2</v>
      </c>
      <c r="O85" s="26">
        <v>3</v>
      </c>
      <c r="P85" s="26">
        <v>2</v>
      </c>
      <c r="Q85" s="26">
        <v>0</v>
      </c>
      <c r="R85" s="26">
        <v>0</v>
      </c>
      <c r="S85" s="26">
        <v>0</v>
      </c>
      <c r="T85" s="26">
        <v>0</v>
      </c>
      <c r="U85" s="26">
        <v>1</v>
      </c>
      <c r="V85" s="116">
        <v>1</v>
      </c>
      <c r="W85" s="116">
        <v>1</v>
      </c>
      <c r="X85" s="116">
        <v>1</v>
      </c>
      <c r="Y85" s="211"/>
      <c r="Z85" s="211"/>
      <c r="AA85" s="211"/>
      <c r="AB85" s="211"/>
      <c r="AC85" s="26">
        <v>1</v>
      </c>
      <c r="AD85" s="211"/>
      <c r="AE85" s="211"/>
      <c r="AF85" s="211"/>
      <c r="AG85" s="211"/>
      <c r="AH85" s="211"/>
      <c r="AI85" s="211"/>
      <c r="AJ85" s="211"/>
      <c r="AK85" s="211"/>
      <c r="AL85" s="136">
        <f t="shared" si="671"/>
        <v>2</v>
      </c>
      <c r="AM85" s="136">
        <f>INDEX(CHOOSE($O85,DataAutumn!i.AdultDrys,DataWinter!i.AdultDrys,DataSpring!i.AdultDrys),1,$N85)</f>
        <v>3</v>
      </c>
      <c r="AN85" s="5">
        <f t="shared" si="672"/>
        <v>2</v>
      </c>
      <c r="AO85" s="5">
        <f t="shared" si="672"/>
        <v>0</v>
      </c>
      <c r="AP85" s="5">
        <f t="shared" si="673"/>
        <v>1</v>
      </c>
      <c r="AQ85" s="211"/>
      <c r="AR85" s="211"/>
      <c r="AS85" s="356" t="str">
        <f t="shared" ca="1" si="674"/>
        <v>optimum_carry 00022 SNSW MWM     pasture100 Day204 Scan2-0000 RR000p GP100p WP100p MP100p T_TRUE (F33N11)</v>
      </c>
      <c r="AT85" s="9" t="str">
        <f ca="1">IF(COUNTIF(AS$5:AS85,AS85)=1,"-","Dup")</f>
        <v>-</v>
      </c>
      <c r="AU85" s="9"/>
      <c r="AV85" s="19" t="str">
        <f t="shared" ca="1" si="675"/>
        <v>-</v>
      </c>
      <c r="AW85" s="19" t="str">
        <f t="shared" ca="1" si="675"/>
        <v>-</v>
      </c>
      <c r="AX85" s="19" t="str">
        <f t="shared" ca="1" si="675"/>
        <v>-</v>
      </c>
      <c r="AY85" s="19" t="str">
        <f t="shared" ca="1" si="675"/>
        <v>-</v>
      </c>
      <c r="AZ85" s="19" t="str">
        <f t="shared" ca="1" si="675"/>
        <v>-</v>
      </c>
      <c r="BA85" s="19" t="str">
        <f t="shared" ca="1" si="675"/>
        <v>-</v>
      </c>
      <c r="BB85" s="19" t="str">
        <f t="shared" ca="1" si="675"/>
        <v>-</v>
      </c>
      <c r="BC85" s="19" t="str">
        <f t="shared" ca="1" si="675"/>
        <v>-</v>
      </c>
      <c r="BD85" s="9"/>
      <c r="BE85" s="5" t="b">
        <f t="shared" si="676"/>
        <v>0</v>
      </c>
      <c r="BF85" s="5" t="str">
        <f t="shared" si="676"/>
        <v>-</v>
      </c>
      <c r="BG85" s="5" t="b">
        <f t="shared" si="676"/>
        <v>0</v>
      </c>
      <c r="BH85" s="5" t="b">
        <f t="shared" si="676"/>
        <v>1</v>
      </c>
      <c r="BI85" s="5" t="b">
        <f t="shared" si="676"/>
        <v>1</v>
      </c>
      <c r="BJ85" s="136">
        <f t="shared" si="676"/>
        <v>0</v>
      </c>
      <c r="BK85" s="19" t="b">
        <f t="shared" ca="1" si="677"/>
        <v>0</v>
      </c>
      <c r="BL85" s="9"/>
      <c r="BM85" s="5" t="str">
        <f t="shared" ca="1" si="678"/>
        <v>-</v>
      </c>
      <c r="BN85" s="19" t="str">
        <f t="shared" ca="1" si="679"/>
        <v>-</v>
      </c>
      <c r="BO85" s="19" t="str">
        <f t="shared" ca="1" si="679"/>
        <v>-</v>
      </c>
      <c r="BP85" s="19" t="str">
        <f t="shared" ca="1" si="679"/>
        <v>-</v>
      </c>
      <c r="BQ85" s="5" t="str">
        <f t="shared" ca="1" si="680"/>
        <v>-</v>
      </c>
      <c r="BR85" s="19" t="str">
        <f t="shared" ca="1" si="681"/>
        <v>-</v>
      </c>
      <c r="BS85" s="5" t="str">
        <f t="shared" ca="1" si="682"/>
        <v>-</v>
      </c>
      <c r="BT85" s="19" t="str">
        <f t="shared" ca="1" si="683"/>
        <v>-</v>
      </c>
      <c r="BU85" s="19" t="str">
        <f t="shared" ca="1" si="683"/>
        <v>-</v>
      </c>
      <c r="BV85" s="19" t="str">
        <f t="shared" ca="1" si="683"/>
        <v>-</v>
      </c>
      <c r="BW85" s="5" t="str">
        <f t="shared" ca="1" si="684"/>
        <v>-</v>
      </c>
      <c r="BX85" s="9"/>
      <c r="BY85" s="5" t="b">
        <f t="shared" si="685"/>
        <v>0</v>
      </c>
      <c r="BZ85" s="5" t="str">
        <f t="shared" ca="1" si="686"/>
        <v>-</v>
      </c>
      <c r="CA85" s="5" t="str">
        <f t="shared" ca="1" si="687"/>
        <v>-</v>
      </c>
      <c r="CB85" s="5" t="str">
        <f t="shared" ca="1" si="687"/>
        <v>-</v>
      </c>
      <c r="CC85" s="5" t="str">
        <f t="shared" ca="1" si="687"/>
        <v>-</v>
      </c>
      <c r="CD85" s="5" t="str">
        <f t="shared" ca="1" si="687"/>
        <v>-</v>
      </c>
      <c r="CE85" s="5" t="str">
        <f t="shared" ca="1" si="687"/>
        <v>-</v>
      </c>
      <c r="CF85" s="5" t="str">
        <f t="shared" ca="1" si="687"/>
        <v>-</v>
      </c>
      <c r="CG85" s="5" t="str">
        <f t="shared" ca="1" si="687"/>
        <v>-</v>
      </c>
      <c r="CH85" s="5" t="str">
        <f t="shared" ca="1" si="687"/>
        <v>-</v>
      </c>
      <c r="CI85" s="9"/>
      <c r="CJ85" s="12" t="b">
        <v>1</v>
      </c>
      <c r="CK85" s="12" t="b">
        <v>1</v>
      </c>
      <c r="CL85" s="12" t="b">
        <v>1</v>
      </c>
      <c r="CM85" s="12">
        <v>22312000005</v>
      </c>
      <c r="CN85" s="12" t="b">
        <v>0</v>
      </c>
      <c r="CO85" s="19" t="str">
        <f t="shared" ca="1" si="688"/>
        <v>-</v>
      </c>
      <c r="CP85" s="19" t="str">
        <f t="shared" ca="1" si="688"/>
        <v>-</v>
      </c>
      <c r="CQ85" s="19" t="str">
        <f t="shared" ca="1" si="688"/>
        <v>-</v>
      </c>
      <c r="CR85" s="433">
        <f t="shared" si="689"/>
        <v>652</v>
      </c>
      <c r="CS85" s="433">
        <f t="shared" si="689"/>
        <v>686</v>
      </c>
      <c r="CT85" s="433">
        <f t="shared" si="689"/>
        <v>721</v>
      </c>
      <c r="CU85" s="144">
        <f t="shared" si="690"/>
        <v>378</v>
      </c>
      <c r="CV85" s="144">
        <f t="shared" si="690"/>
        <v>413</v>
      </c>
      <c r="CW85" s="144">
        <f t="shared" si="690"/>
        <v>448</v>
      </c>
      <c r="CX85" s="19" t="str">
        <f t="shared" ca="1" si="809"/>
        <v>-</v>
      </c>
      <c r="CY85" s="19" t="str">
        <f t="shared" ca="1" si="809"/>
        <v>-</v>
      </c>
      <c r="CZ85" s="19" t="str">
        <f t="shared" ca="1" si="809"/>
        <v>-</v>
      </c>
      <c r="DA85" s="19" t="str">
        <f t="shared" ca="1" si="809"/>
        <v>-</v>
      </c>
      <c r="DB85" s="19" t="str">
        <f t="shared" ca="1" si="809"/>
        <v>-</v>
      </c>
      <c r="DC85" s="19" t="str">
        <f t="shared" ca="1" si="809"/>
        <v>-</v>
      </c>
      <c r="DD85" s="19">
        <f t="shared" ca="1" si="809"/>
        <v>1</v>
      </c>
      <c r="DE85" s="19">
        <f t="shared" ca="1" si="809"/>
        <v>1</v>
      </c>
      <c r="DF85" s="19">
        <f t="shared" ca="1" si="809"/>
        <v>0</v>
      </c>
      <c r="DG85" s="19" t="str">
        <f t="shared" ca="1" si="809"/>
        <v>-</v>
      </c>
      <c r="DH85" s="19" t="str">
        <f t="shared" ca="1" si="809"/>
        <v>-</v>
      </c>
      <c r="DI85" s="19" t="str">
        <f t="shared" ca="1" si="809"/>
        <v>-</v>
      </c>
      <c r="DJ85" s="19" t="str">
        <f t="shared" ca="1" si="809"/>
        <v>-</v>
      </c>
      <c r="DK85" s="19" t="str">
        <f t="shared" ca="1" si="809"/>
        <v>-</v>
      </c>
      <c r="DL85" s="19">
        <f t="shared" ca="1" si="809"/>
        <v>0</v>
      </c>
      <c r="DM85" s="19" t="str">
        <f t="shared" ca="1" si="809"/>
        <v>-</v>
      </c>
      <c r="DN85" s="19" t="str">
        <f t="shared" ca="1" si="809"/>
        <v>-</v>
      </c>
      <c r="DO85" s="19" t="str">
        <f t="shared" ca="1" si="688"/>
        <v>-</v>
      </c>
      <c r="DP85" s="19">
        <f t="shared" ca="1" si="688"/>
        <v>0</v>
      </c>
      <c r="DQ85" s="19">
        <f t="shared" ca="1" si="688"/>
        <v>0</v>
      </c>
      <c r="DR85" s="9"/>
      <c r="DS85" s="19">
        <f t="shared" ca="1" si="838"/>
        <v>0</v>
      </c>
      <c r="DT85" s="19">
        <f t="shared" ca="1" si="838"/>
        <v>0</v>
      </c>
      <c r="DU85" s="19">
        <f t="shared" ca="1" si="838"/>
        <v>0</v>
      </c>
      <c r="DV85" s="19">
        <f t="shared" ca="1" si="838"/>
        <v>0</v>
      </c>
      <c r="DW85" s="19">
        <f t="shared" ca="1" si="838"/>
        <v>0</v>
      </c>
      <c r="DX85" s="19">
        <f t="shared" ca="1" si="838"/>
        <v>0</v>
      </c>
      <c r="DY85" s="19">
        <f t="shared" ca="1" si="838"/>
        <v>0</v>
      </c>
      <c r="DZ85" s="19">
        <f t="shared" ca="1" si="838"/>
        <v>0</v>
      </c>
      <c r="EA85" s="19">
        <f t="shared" ca="1" si="838"/>
        <v>0</v>
      </c>
      <c r="EB85" s="19">
        <f t="shared" ca="1" si="838"/>
        <v>0</v>
      </c>
      <c r="EC85" s="19">
        <f t="shared" ca="1" si="838"/>
        <v>0</v>
      </c>
      <c r="ED85" s="19">
        <f t="shared" ca="1" si="838"/>
        <v>0</v>
      </c>
      <c r="EE85" s="19">
        <f t="shared" ca="1" si="838"/>
        <v>0</v>
      </c>
      <c r="EF85" s="433">
        <f t="shared" si="693"/>
        <v>0</v>
      </c>
      <c r="EG85" s="433">
        <f t="shared" si="693"/>
        <v>0</v>
      </c>
      <c r="EH85" s="116">
        <f t="shared" si="694"/>
        <v>0</v>
      </c>
      <c r="EI85" s="116">
        <f t="shared" ca="1" si="694"/>
        <v>0</v>
      </c>
      <c r="EJ85" s="116">
        <f t="shared" ca="1" si="694"/>
        <v>0</v>
      </c>
      <c r="EK85" s="116">
        <f t="shared" ca="1" si="694"/>
        <v>0</v>
      </c>
      <c r="EL85" s="116">
        <f t="shared" ca="1" si="694"/>
        <v>0</v>
      </c>
      <c r="EM85" s="537">
        <f t="shared" ca="1" si="695"/>
        <v>0</v>
      </c>
      <c r="EN85" s="116">
        <f t="shared" ca="1" si="696"/>
        <v>0</v>
      </c>
      <c r="EO85" s="116">
        <f t="shared" ca="1" si="696"/>
        <v>0</v>
      </c>
      <c r="EP85" s="116">
        <f t="shared" ca="1" si="696"/>
        <v>0</v>
      </c>
      <c r="EQ85" s="116">
        <f t="shared" ca="1" si="696"/>
        <v>0</v>
      </c>
      <c r="ER85" s="116">
        <f t="shared" ca="1" si="696"/>
        <v>0</v>
      </c>
      <c r="ES85" s="537">
        <f t="shared" ca="1" si="697"/>
        <v>0</v>
      </c>
      <c r="ET85" s="116">
        <f t="shared" ca="1" si="698"/>
        <v>0</v>
      </c>
      <c r="EU85" s="116">
        <f t="shared" ca="1" si="698"/>
        <v>0</v>
      </c>
      <c r="EV85" s="116">
        <f t="shared" ca="1" si="698"/>
        <v>0</v>
      </c>
      <c r="EW85" s="116">
        <f t="shared" ca="1" si="698"/>
        <v>0</v>
      </c>
      <c r="EX85" s="116">
        <f t="shared" ca="1" si="698"/>
        <v>0</v>
      </c>
      <c r="EY85" s="537">
        <f t="shared" ca="1" si="699"/>
        <v>0</v>
      </c>
      <c r="EZ85" s="116">
        <f t="shared" ca="1" si="700"/>
        <v>0</v>
      </c>
      <c r="FA85" s="116">
        <f t="shared" ca="1" si="700"/>
        <v>0</v>
      </c>
      <c r="FB85" s="116">
        <f t="shared" ca="1" si="700"/>
        <v>0</v>
      </c>
      <c r="FC85" s="116">
        <f t="shared" ca="1" si="700"/>
        <v>0</v>
      </c>
      <c r="FD85" s="116">
        <f t="shared" ca="1" si="700"/>
        <v>0</v>
      </c>
      <c r="FE85" s="537">
        <f t="shared" ca="1" si="701"/>
        <v>0</v>
      </c>
      <c r="FF85" s="116">
        <f t="shared" ca="1" si="702"/>
        <v>0</v>
      </c>
      <c r="FG85" s="116">
        <f t="shared" ca="1" si="702"/>
        <v>0</v>
      </c>
      <c r="FH85" s="116">
        <f t="shared" ca="1" si="702"/>
        <v>0</v>
      </c>
      <c r="FI85" s="116">
        <f t="shared" ca="1" si="702"/>
        <v>0</v>
      </c>
      <c r="FJ85" s="116">
        <f t="shared" ca="1" si="702"/>
        <v>0</v>
      </c>
      <c r="FK85" s="537">
        <f t="shared" ca="1" si="703"/>
        <v>0</v>
      </c>
      <c r="FL85" s="116">
        <f t="shared" ca="1" si="704"/>
        <v>0</v>
      </c>
      <c r="FM85" s="116">
        <f t="shared" ca="1" si="704"/>
        <v>0</v>
      </c>
      <c r="FN85" s="116">
        <f t="shared" ca="1" si="704"/>
        <v>0</v>
      </c>
      <c r="FO85" s="116">
        <f t="shared" ca="1" si="704"/>
        <v>0</v>
      </c>
      <c r="FP85" s="116">
        <f t="shared" ca="1" si="704"/>
        <v>0</v>
      </c>
      <c r="FQ85" s="537">
        <f t="shared" ca="1" si="705"/>
        <v>0</v>
      </c>
      <c r="FR85" s="117">
        <f t="shared" ca="1" si="706"/>
        <v>0</v>
      </c>
      <c r="FS85" s="117">
        <f t="shared" ca="1" si="706"/>
        <v>0</v>
      </c>
      <c r="FT85" s="117">
        <f t="shared" ca="1" si="706"/>
        <v>0</v>
      </c>
      <c r="FU85" s="117">
        <f t="shared" ca="1" si="706"/>
        <v>0</v>
      </c>
      <c r="FV85" s="556">
        <f t="shared" ca="1" si="810"/>
        <v>0</v>
      </c>
      <c r="FW85" s="556">
        <f t="shared" ca="1" si="810"/>
        <v>0</v>
      </c>
      <c r="FX85" s="556">
        <f t="shared" ca="1" si="810"/>
        <v>0</v>
      </c>
      <c r="FY85" s="556">
        <f t="shared" ca="1" si="810"/>
        <v>0</v>
      </c>
      <c r="FZ85" s="556">
        <f t="shared" ca="1" si="810"/>
        <v>0</v>
      </c>
      <c r="GA85" s="556">
        <f t="shared" ca="1" si="810"/>
        <v>0</v>
      </c>
      <c r="GB85" s="556">
        <f t="shared" ca="1" si="810"/>
        <v>0</v>
      </c>
      <c r="GC85" s="556">
        <f t="shared" ca="1" si="810"/>
        <v>0</v>
      </c>
      <c r="GD85" s="556">
        <f t="shared" ca="1" si="810"/>
        <v>0</v>
      </c>
      <c r="GE85" s="556">
        <f t="shared" ca="1" si="810"/>
        <v>0</v>
      </c>
      <c r="GF85" s="556">
        <f t="shared" ca="1" si="810"/>
        <v>0</v>
      </c>
      <c r="GG85" s="556">
        <f t="shared" ca="1" si="810"/>
        <v>0</v>
      </c>
      <c r="GH85" s="556">
        <f t="shared" ca="1" si="810"/>
        <v>0</v>
      </c>
      <c r="GI85" s="556">
        <f t="shared" ca="1" si="810"/>
        <v>0</v>
      </c>
      <c r="GJ85" s="556">
        <f t="shared" ca="1" si="810"/>
        <v>0</v>
      </c>
      <c r="GK85" s="556">
        <f t="shared" ca="1" si="810"/>
        <v>0</v>
      </c>
      <c r="GL85" s="556">
        <f t="shared" ca="1" si="810"/>
        <v>0</v>
      </c>
      <c r="GM85" s="556">
        <f t="shared" ca="1" si="810"/>
        <v>0</v>
      </c>
      <c r="GN85" s="556">
        <f t="shared" ca="1" si="810"/>
        <v>0</v>
      </c>
      <c r="GO85" s="556">
        <f t="shared" ca="1" si="810"/>
        <v>0</v>
      </c>
      <c r="GP85" s="19">
        <f t="shared" ca="1" si="708"/>
        <v>0</v>
      </c>
      <c r="GQ85" s="116">
        <f t="shared" ca="1" si="709"/>
        <v>0</v>
      </c>
      <c r="GR85" s="116">
        <f t="shared" ca="1" si="709"/>
        <v>0</v>
      </c>
      <c r="GS85" s="116">
        <f t="shared" ca="1" si="709"/>
        <v>0</v>
      </c>
      <c r="GT85" s="116">
        <f t="shared" ca="1" si="709"/>
        <v>0</v>
      </c>
      <c r="GU85" s="116">
        <f t="shared" ca="1" si="709"/>
        <v>0</v>
      </c>
      <c r="GV85" s="537">
        <f t="shared" ca="1" si="710"/>
        <v>0</v>
      </c>
      <c r="GW85" s="116">
        <f t="shared" ca="1" si="711"/>
        <v>0</v>
      </c>
      <c r="GX85" s="116">
        <f t="shared" ca="1" si="711"/>
        <v>0</v>
      </c>
      <c r="GY85" s="116">
        <f t="shared" ca="1" si="711"/>
        <v>0</v>
      </c>
      <c r="GZ85" s="116">
        <f t="shared" ca="1" si="711"/>
        <v>0</v>
      </c>
      <c r="HA85" s="116">
        <f t="shared" ca="1" si="711"/>
        <v>0</v>
      </c>
      <c r="HB85" s="537">
        <f t="shared" ca="1" si="712"/>
        <v>0</v>
      </c>
      <c r="HC85" s="116">
        <f t="shared" ca="1" si="713"/>
        <v>0</v>
      </c>
      <c r="HD85" s="116">
        <f t="shared" ca="1" si="713"/>
        <v>0</v>
      </c>
      <c r="HE85" s="116">
        <f t="shared" ca="1" si="713"/>
        <v>0</v>
      </c>
      <c r="HF85" s="116">
        <f t="shared" ca="1" si="713"/>
        <v>0</v>
      </c>
      <c r="HG85" s="116">
        <f t="shared" ca="1" si="713"/>
        <v>0</v>
      </c>
      <c r="HH85" s="537">
        <f t="shared" ca="1" si="714"/>
        <v>0</v>
      </c>
      <c r="HI85" s="116">
        <f t="shared" ca="1" si="715"/>
        <v>0</v>
      </c>
      <c r="HJ85" s="116">
        <f t="shared" ca="1" si="715"/>
        <v>0</v>
      </c>
      <c r="HK85" s="116">
        <f t="shared" ca="1" si="715"/>
        <v>0</v>
      </c>
      <c r="HL85" s="116">
        <f t="shared" ca="1" si="715"/>
        <v>0</v>
      </c>
      <c r="HM85" s="116">
        <f t="shared" ca="1" si="715"/>
        <v>0</v>
      </c>
      <c r="HN85" s="537">
        <f t="shared" ca="1" si="716"/>
        <v>0</v>
      </c>
      <c r="HO85" s="116">
        <f t="shared" ca="1" si="717"/>
        <v>0</v>
      </c>
      <c r="HP85" s="116">
        <f t="shared" ca="1" si="717"/>
        <v>0</v>
      </c>
      <c r="HQ85" s="116">
        <f t="shared" ca="1" si="717"/>
        <v>0</v>
      </c>
      <c r="HR85" s="116">
        <f t="shared" ca="1" si="717"/>
        <v>0</v>
      </c>
      <c r="HS85" s="116">
        <f t="shared" ca="1" si="717"/>
        <v>0</v>
      </c>
      <c r="HT85" s="537">
        <f t="shared" ca="1" si="718"/>
        <v>0</v>
      </c>
      <c r="HU85" s="116">
        <f t="shared" ca="1" si="719"/>
        <v>0</v>
      </c>
      <c r="HV85" s="116">
        <f t="shared" ca="1" si="719"/>
        <v>0</v>
      </c>
      <c r="HW85" s="116">
        <f t="shared" ca="1" si="719"/>
        <v>0</v>
      </c>
      <c r="HX85" s="116">
        <f t="shared" ca="1" si="719"/>
        <v>0</v>
      </c>
      <c r="HY85" s="116">
        <f t="shared" ca="1" si="719"/>
        <v>0</v>
      </c>
      <c r="HZ85" s="537">
        <f t="shared" ca="1" si="720"/>
        <v>0</v>
      </c>
      <c r="IA85" s="117">
        <f t="shared" ca="1" si="721"/>
        <v>0</v>
      </c>
      <c r="IB85" s="117">
        <f t="shared" ca="1" si="721"/>
        <v>0</v>
      </c>
      <c r="IC85" s="117">
        <f t="shared" ca="1" si="721"/>
        <v>0</v>
      </c>
      <c r="ID85" s="117">
        <f t="shared" ca="1" si="721"/>
        <v>0</v>
      </c>
      <c r="IE85" s="556">
        <f t="shared" ca="1" si="811"/>
        <v>0</v>
      </c>
      <c r="IF85" s="556">
        <f t="shared" ca="1" si="811"/>
        <v>0</v>
      </c>
      <c r="IG85" s="556">
        <f t="shared" ca="1" si="811"/>
        <v>0</v>
      </c>
      <c r="IH85" s="556">
        <f t="shared" ca="1" si="811"/>
        <v>0</v>
      </c>
      <c r="II85" s="556">
        <f t="shared" ca="1" si="811"/>
        <v>0</v>
      </c>
      <c r="IJ85" s="556">
        <f t="shared" ca="1" si="811"/>
        <v>0</v>
      </c>
      <c r="IK85" s="556">
        <f t="shared" ca="1" si="811"/>
        <v>0</v>
      </c>
      <c r="IL85" s="556">
        <f t="shared" ca="1" si="811"/>
        <v>0</v>
      </c>
      <c r="IM85" s="556">
        <f t="shared" ca="1" si="811"/>
        <v>0</v>
      </c>
      <c r="IN85" s="556">
        <f t="shared" ca="1" si="811"/>
        <v>0</v>
      </c>
      <c r="IO85" s="556">
        <f t="shared" ca="1" si="811"/>
        <v>0</v>
      </c>
      <c r="IP85" s="556">
        <f t="shared" ca="1" si="811"/>
        <v>0</v>
      </c>
      <c r="IQ85" s="556">
        <f t="shared" ca="1" si="811"/>
        <v>0</v>
      </c>
      <c r="IR85" s="556">
        <f t="shared" ca="1" si="811"/>
        <v>0</v>
      </c>
      <c r="IS85" s="556">
        <f t="shared" ca="1" si="811"/>
        <v>0</v>
      </c>
      <c r="IT85" s="556">
        <f t="shared" ca="1" si="811"/>
        <v>0</v>
      </c>
      <c r="IU85" s="556">
        <f t="shared" ca="1" si="811"/>
        <v>0</v>
      </c>
      <c r="IV85" s="556">
        <f t="shared" ca="1" si="811"/>
        <v>0</v>
      </c>
      <c r="IW85" s="556">
        <f t="shared" ca="1" si="811"/>
        <v>0</v>
      </c>
      <c r="IX85" s="556">
        <f t="shared" ca="1" si="811"/>
        <v>0</v>
      </c>
      <c r="IY85" s="19">
        <f t="shared" ca="1" si="723"/>
        <v>0</v>
      </c>
      <c r="IZ85" s="5">
        <f t="shared" si="724"/>
        <v>67</v>
      </c>
      <c r="JA85" s="9"/>
      <c r="JB85" s="5">
        <f t="shared" si="725"/>
        <v>1</v>
      </c>
      <c r="JC85" s="5" t="b">
        <f t="shared" si="725"/>
        <v>0</v>
      </c>
      <c r="JD85" s="19">
        <f t="shared" ca="1" si="812"/>
        <v>0</v>
      </c>
      <c r="JE85" s="5">
        <f t="shared" si="727"/>
        <v>0</v>
      </c>
      <c r="JF85" s="5">
        <f t="shared" si="728"/>
        <v>1.2500000000000001E-2</v>
      </c>
      <c r="JG85" s="5">
        <f t="shared" si="729"/>
        <v>0</v>
      </c>
      <c r="JH85" s="19">
        <f t="shared" ca="1" si="812"/>
        <v>0</v>
      </c>
      <c r="JI85" s="5">
        <f t="shared" si="730"/>
        <v>60</v>
      </c>
      <c r="JJ85" s="5">
        <f t="shared" si="731"/>
        <v>1</v>
      </c>
      <c r="JK85" s="19">
        <f t="shared" ca="1" si="812"/>
        <v>0</v>
      </c>
      <c r="JL85" s="19">
        <f t="shared" ca="1" si="812"/>
        <v>0</v>
      </c>
      <c r="JM85" s="19">
        <f t="shared" ca="1" si="812"/>
        <v>0</v>
      </c>
      <c r="JN85" s="19">
        <f t="shared" ca="1" si="812"/>
        <v>0</v>
      </c>
      <c r="JO85" s="19">
        <f t="shared" ca="1" si="812"/>
        <v>0</v>
      </c>
      <c r="JP85" s="19">
        <f t="shared" ca="1" si="812"/>
        <v>0</v>
      </c>
      <c r="JQ85" s="19">
        <f t="shared" ca="1" si="812"/>
        <v>0</v>
      </c>
      <c r="JR85" s="19">
        <f t="shared" ca="1" si="812"/>
        <v>0</v>
      </c>
      <c r="JS85" s="19">
        <f t="shared" ca="1" si="812"/>
        <v>0</v>
      </c>
      <c r="JT85" s="19">
        <f t="shared" ca="1" si="812"/>
        <v>0</v>
      </c>
      <c r="JU85" s="19">
        <f t="shared" ca="1" si="812"/>
        <v>0</v>
      </c>
      <c r="JV85" s="19">
        <f t="shared" ca="1" si="812"/>
        <v>0</v>
      </c>
      <c r="JW85" s="19">
        <f t="shared" ca="1" si="812"/>
        <v>0</v>
      </c>
      <c r="JX85" s="19">
        <f t="shared" ca="1" si="812"/>
        <v>0</v>
      </c>
      <c r="JY85" s="19">
        <f t="shared" ca="1" si="812"/>
        <v>0</v>
      </c>
      <c r="JZ85" s="19">
        <f t="shared" ca="1" si="812"/>
        <v>0</v>
      </c>
      <c r="KA85" s="19">
        <f t="shared" ca="1" si="812"/>
        <v>0</v>
      </c>
      <c r="KB85" s="19">
        <f t="shared" ca="1" si="812"/>
        <v>0</v>
      </c>
      <c r="KC85" s="19">
        <f t="shared" ca="1" si="812"/>
        <v>0</v>
      </c>
      <c r="KD85" s="19">
        <f t="shared" ca="1" si="812"/>
        <v>0</v>
      </c>
      <c r="KE85" s="19">
        <f t="shared" ca="1" si="812"/>
        <v>0</v>
      </c>
      <c r="KF85" s="5">
        <f t="shared" si="732"/>
        <v>0</v>
      </c>
      <c r="KG85" s="5">
        <f t="shared" si="732"/>
        <v>6.25E-2</v>
      </c>
      <c r="KH85" s="5">
        <f t="shared" si="732"/>
        <v>6.25E-2</v>
      </c>
      <c r="KI85" s="5">
        <f t="shared" si="732"/>
        <v>6.25E-2</v>
      </c>
      <c r="KJ85" s="19">
        <f t="shared" ca="1" si="812"/>
        <v>0</v>
      </c>
      <c r="KK85" s="19">
        <f t="shared" ca="1" si="812"/>
        <v>0</v>
      </c>
      <c r="KL85" s="19">
        <f t="shared" ca="1" si="812"/>
        <v>0</v>
      </c>
      <c r="KM85" s="19">
        <f t="shared" ca="1" si="812"/>
        <v>0</v>
      </c>
      <c r="KN85" s="19">
        <f t="shared" ca="1" si="812"/>
        <v>1</v>
      </c>
      <c r="KO85" s="19">
        <f t="shared" ca="1" si="812"/>
        <v>0</v>
      </c>
      <c r="KP85" s="19">
        <f t="shared" ca="1" si="812"/>
        <v>1</v>
      </c>
      <c r="KQ85" s="9"/>
      <c r="KR85" s="5" t="b">
        <f t="shared" ca="1" si="733"/>
        <v>1</v>
      </c>
      <c r="KS85" s="5" t="b">
        <f t="shared" si="734"/>
        <v>0</v>
      </c>
      <c r="KT85" s="5" t="b">
        <f t="shared" si="734"/>
        <v>0</v>
      </c>
      <c r="KU85" s="5" t="b">
        <f t="shared" si="734"/>
        <v>1</v>
      </c>
      <c r="KV85" s="136">
        <f t="shared" si="735"/>
        <v>2</v>
      </c>
      <c r="KW85" s="136">
        <f t="shared" si="735"/>
        <v>2</v>
      </c>
      <c r="KX85" s="5" t="b">
        <f t="shared" si="736"/>
        <v>0</v>
      </c>
      <c r="KY85" s="5" t="b">
        <f t="shared" si="736"/>
        <v>1</v>
      </c>
      <c r="KZ85" s="5" t="b">
        <f t="shared" si="736"/>
        <v>1</v>
      </c>
      <c r="LA85" s="5" t="b">
        <f t="shared" si="736"/>
        <v>0</v>
      </c>
      <c r="LB85" s="5">
        <f t="shared" si="737"/>
        <v>1</v>
      </c>
      <c r="LC85" s="5">
        <f t="shared" si="737"/>
        <v>0</v>
      </c>
      <c r="LD85" s="5" t="b">
        <f t="shared" si="738"/>
        <v>0</v>
      </c>
      <c r="LE85" s="5" t="str" cm="1">
        <f t="array" aca="1" ref="LE85" ca="1">IF(OR(LF85:LM85&lt;&gt;"-"),TRUE,"-")</f>
        <v>-</v>
      </c>
      <c r="LF85" s="19" t="str">
        <f t="shared" ca="1" si="739"/>
        <v>-</v>
      </c>
      <c r="LG85" s="19" t="str">
        <f t="shared" ca="1" si="739"/>
        <v>-</v>
      </c>
      <c r="LH85" s="19" t="str">
        <f t="shared" ca="1" si="739"/>
        <v>-</v>
      </c>
      <c r="LI85" s="19" t="str">
        <f t="shared" ca="1" si="739"/>
        <v>-</v>
      </c>
      <c r="LJ85" s="19" t="str">
        <f t="shared" ca="1" si="739"/>
        <v>-</v>
      </c>
      <c r="LK85" s="19" t="str">
        <f t="shared" ca="1" si="739"/>
        <v>-</v>
      </c>
      <c r="LL85" s="19" t="str">
        <f t="shared" ca="1" si="739"/>
        <v>-</v>
      </c>
      <c r="LM85" s="19" t="str">
        <f t="shared" ca="1" si="739"/>
        <v>-</v>
      </c>
      <c r="LN85" s="466" t="str">
        <f t="shared" ca="1" si="739"/>
        <v>-</v>
      </c>
      <c r="LO85" s="5" t="b">
        <f t="array" aca="1" ref="LO85" ca="1">IF(OR(LP85:LV85&lt;&gt;"-"),TRUE,"-")</f>
        <v>1</v>
      </c>
      <c r="LP85" s="19">
        <f t="shared" ca="1" si="813"/>
        <v>0</v>
      </c>
      <c r="LQ85" s="19" t="str">
        <f t="shared" ca="1" si="813"/>
        <v>-</v>
      </c>
      <c r="LR85" s="19">
        <f t="shared" ca="1" si="813"/>
        <v>999999</v>
      </c>
      <c r="LS85" s="19">
        <f t="shared" ca="1" si="813"/>
        <v>999999</v>
      </c>
      <c r="LT85" s="19">
        <f t="shared" ca="1" si="813"/>
        <v>999999</v>
      </c>
      <c r="LU85" s="19">
        <f t="shared" ca="1" si="813"/>
        <v>999999</v>
      </c>
      <c r="LV85" s="19">
        <f t="shared" ca="1" si="813"/>
        <v>999999</v>
      </c>
      <c r="LW85" s="19" t="str">
        <f t="shared" ca="1" si="813"/>
        <v>-</v>
      </c>
      <c r="LX85" s="19" t="str">
        <f ca="1">OFFSET(LX$5,$B85,0)</f>
        <v>-</v>
      </c>
      <c r="LY85" s="19" t="str">
        <f ca="1">OFFSET(LY$5,$B85,0)</f>
        <v>-</v>
      </c>
      <c r="LZ85" s="19" t="b">
        <f t="shared" ca="1" si="741"/>
        <v>1</v>
      </c>
      <c r="MA85" s="19">
        <f t="shared" ca="1" si="741"/>
        <v>0</v>
      </c>
      <c r="MB85" s="5" t="str">
        <f t="shared" si="742"/>
        <v>-</v>
      </c>
      <c r="MC85" s="5" t="str">
        <f t="shared" si="742"/>
        <v>-</v>
      </c>
      <c r="MD85" s="5" t="str">
        <f t="shared" si="742"/>
        <v>-</v>
      </c>
      <c r="ME85" s="5" t="str">
        <f t="shared" si="742"/>
        <v>-</v>
      </c>
      <c r="MF85" s="19" t="str">
        <f t="shared" ca="1" si="815"/>
        <v>-</v>
      </c>
      <c r="MG85" s="19" t="str">
        <f t="shared" ca="1" si="815"/>
        <v>-</v>
      </c>
      <c r="MH85" s="19" t="str">
        <f t="shared" ca="1" si="815"/>
        <v>-</v>
      </c>
      <c r="MI85" s="19" t="str">
        <f t="shared" ca="1" si="815"/>
        <v>-</v>
      </c>
      <c r="MJ85" s="19">
        <f t="shared" ca="1" si="815"/>
        <v>0.5</v>
      </c>
      <c r="MK85" s="19">
        <f t="shared" ca="1" si="815"/>
        <v>0.5</v>
      </c>
      <c r="ML85" s="19" t="str">
        <f t="shared" ca="1" si="815"/>
        <v>-</v>
      </c>
      <c r="MM85" s="5">
        <f t="shared" si="744"/>
        <v>0</v>
      </c>
      <c r="MN85" s="5">
        <f t="shared" si="744"/>
        <v>500</v>
      </c>
      <c r="MO85" s="5">
        <f t="shared" si="744"/>
        <v>500</v>
      </c>
      <c r="MP85" s="5">
        <f t="shared" si="744"/>
        <v>575</v>
      </c>
      <c r="MQ85" s="5">
        <f t="shared" si="744"/>
        <v>240</v>
      </c>
      <c r="MR85" s="5">
        <f t="shared" si="744"/>
        <v>364</v>
      </c>
      <c r="MS85" s="5">
        <f t="shared" si="745"/>
        <v>0.5</v>
      </c>
      <c r="MT85" s="9"/>
      <c r="MU85" s="19">
        <f t="shared" ca="1" si="815"/>
        <v>70</v>
      </c>
      <c r="MV85" s="19">
        <f t="shared" ca="1" si="815"/>
        <v>50</v>
      </c>
      <c r="MW85" s="19">
        <f t="shared" ca="1" si="815"/>
        <v>75</v>
      </c>
      <c r="MX85" s="19">
        <f t="shared" ca="1" si="815"/>
        <v>50</v>
      </c>
      <c r="MY85" s="5">
        <f t="shared" si="746"/>
        <v>1</v>
      </c>
      <c r="MZ85" s="5">
        <f t="shared" si="747"/>
        <v>1</v>
      </c>
      <c r="NA85" s="5">
        <f t="shared" si="748"/>
        <v>1</v>
      </c>
      <c r="NB85" s="9"/>
      <c r="NC85" s="19" t="b">
        <f t="shared" ca="1" si="749"/>
        <v>0</v>
      </c>
      <c r="ND85" s="19" t="b">
        <f t="shared" ca="1" si="749"/>
        <v>0</v>
      </c>
      <c r="NE85" s="19">
        <f t="shared" ca="1" si="749"/>
        <v>2</v>
      </c>
      <c r="NF85" s="19">
        <f t="shared" ca="1" si="749"/>
        <v>1</v>
      </c>
      <c r="NG85" s="19">
        <f t="shared" ca="1" si="749"/>
        <v>2</v>
      </c>
      <c r="NH85" s="19">
        <f t="shared" ca="1" si="749"/>
        <v>0</v>
      </c>
      <c r="NI85" s="19" t="str">
        <f t="shared" ca="1" si="749"/>
        <v>-</v>
      </c>
      <c r="NJ85" s="466" t="b">
        <v>0</v>
      </c>
      <c r="NK85" s="466" t="s">
        <v>34</v>
      </c>
      <c r="NL85" s="466" t="b">
        <v>1</v>
      </c>
      <c r="NM85" s="466">
        <f>$NM$62*0.1</f>
        <v>100</v>
      </c>
      <c r="NN85" s="19" t="str">
        <f t="shared" ca="1" si="749"/>
        <v>-</v>
      </c>
      <c r="NO85" s="19">
        <f t="shared" ca="1" si="815"/>
        <v>1</v>
      </c>
      <c r="NP85" s="19">
        <f t="shared" ca="1" si="815"/>
        <v>1</v>
      </c>
      <c r="NQ85" s="19">
        <f t="shared" ca="1" si="815"/>
        <v>1</v>
      </c>
      <c r="NR85" s="19">
        <f t="shared" ca="1" si="815"/>
        <v>1</v>
      </c>
      <c r="NS85" s="19">
        <f t="shared" ca="1" si="815"/>
        <v>1</v>
      </c>
      <c r="NT85" s="19">
        <f t="shared" ca="1" si="815"/>
        <v>1</v>
      </c>
      <c r="NU85" s="19">
        <f t="shared" ca="1" si="815"/>
        <v>1</v>
      </c>
      <c r="NV85" s="19">
        <f t="shared" ca="1" si="815"/>
        <v>1</v>
      </c>
      <c r="NW85" s="19">
        <f t="shared" ca="1" si="815"/>
        <v>1</v>
      </c>
      <c r="NX85" s="9"/>
      <c r="NY85" s="539" t="str">
        <f t="shared" si="816"/>
        <v>-</v>
      </c>
      <c r="NZ85" s="539" t="str">
        <f t="shared" si="816"/>
        <v>-</v>
      </c>
      <c r="OA85" s="539" t="str">
        <f t="shared" si="816"/>
        <v>-</v>
      </c>
      <c r="OB85" s="539" t="str">
        <f t="shared" si="816"/>
        <v>-</v>
      </c>
      <c r="OC85" s="539" t="str">
        <f t="shared" si="816"/>
        <v>-</v>
      </c>
      <c r="OD85" s="539" t="str">
        <f t="shared" si="816"/>
        <v>-</v>
      </c>
      <c r="OE85" s="539" t="str">
        <f t="shared" ca="1" si="816"/>
        <v>-</v>
      </c>
      <c r="OF85" s="539" t="str">
        <f t="shared" ca="1" si="816"/>
        <v>-</v>
      </c>
      <c r="OG85" s="539" t="str">
        <f t="shared" ca="1" si="816"/>
        <v>-</v>
      </c>
      <c r="OH85" s="539" t="str">
        <f t="shared" ca="1" si="816"/>
        <v>-</v>
      </c>
      <c r="OI85" s="539" t="str">
        <f t="shared" ca="1" si="816"/>
        <v>-</v>
      </c>
      <c r="OJ85" s="539" t="str">
        <f t="shared" ca="1" si="816"/>
        <v>-</v>
      </c>
      <c r="OK85" s="539" t="str">
        <f t="shared" ca="1" si="816"/>
        <v>-</v>
      </c>
      <c r="OL85" s="539" t="str">
        <f t="shared" ca="1" si="816"/>
        <v>-</v>
      </c>
      <c r="OM85" s="539" t="str">
        <f t="shared" ca="1" si="816"/>
        <v>-</v>
      </c>
      <c r="ON85" s="539" t="str">
        <f t="shared" ca="1" si="816"/>
        <v>-</v>
      </c>
      <c r="OO85" s="539" t="str">
        <f t="shared" ca="1" si="816"/>
        <v>-</v>
      </c>
      <c r="OP85" s="539" t="str">
        <f t="shared" ca="1" si="816"/>
        <v>-</v>
      </c>
      <c r="OQ85" s="539" t="str">
        <f t="shared" ca="1" si="816"/>
        <v>-</v>
      </c>
      <c r="OR85" s="539" t="str">
        <f t="shared" ca="1" si="816"/>
        <v>-</v>
      </c>
      <c r="OS85" s="539" t="str">
        <f t="shared" ca="1" si="816"/>
        <v>-</v>
      </c>
      <c r="OT85" s="539" t="str">
        <f t="shared" ca="1" si="816"/>
        <v>-</v>
      </c>
      <c r="OU85" s="539" t="str">
        <f t="shared" ca="1" si="816"/>
        <v>-</v>
      </c>
      <c r="OV85" s="539" t="str">
        <f t="shared" ca="1" si="816"/>
        <v>-</v>
      </c>
      <c r="OW85" s="539" t="str">
        <f t="shared" ca="1" si="816"/>
        <v>-</v>
      </c>
      <c r="OX85" s="539" t="str">
        <f t="shared" ca="1" si="816"/>
        <v>-</v>
      </c>
      <c r="OY85" s="539" t="str">
        <f t="shared" ca="1" si="816"/>
        <v>-</v>
      </c>
      <c r="OZ85" s="539" t="str">
        <f t="shared" ca="1" si="816"/>
        <v>-</v>
      </c>
      <c r="PA85" s="539" t="str">
        <f t="shared" ca="1" si="816"/>
        <v>-</v>
      </c>
      <c r="PB85" s="539" t="str">
        <f t="shared" ca="1" si="816"/>
        <v>-</v>
      </c>
      <c r="PC85" s="539" t="str">
        <f t="shared" ca="1" si="816"/>
        <v>-</v>
      </c>
      <c r="PD85" s="539" t="str">
        <f t="shared" ca="1" si="816"/>
        <v>-</v>
      </c>
      <c r="PE85" s="539" t="str">
        <f t="shared" ca="1" si="816"/>
        <v>-</v>
      </c>
      <c r="PF85" s="539" t="str">
        <f t="shared" ca="1" si="816"/>
        <v>-</v>
      </c>
      <c r="PG85" s="539" t="str">
        <f t="shared" ca="1" si="816"/>
        <v>-</v>
      </c>
      <c r="PH85" s="539" t="str">
        <f t="shared" ca="1" si="816"/>
        <v>-</v>
      </c>
      <c r="PI85" s="549" t="str">
        <f t="shared" si="817"/>
        <v>-</v>
      </c>
      <c r="PJ85" s="549" t="str">
        <f t="shared" si="817"/>
        <v>-</v>
      </c>
      <c r="PK85" s="549" t="str">
        <f t="shared" si="817"/>
        <v>-</v>
      </c>
      <c r="PL85" s="549" t="str">
        <f t="shared" si="817"/>
        <v>-</v>
      </c>
      <c r="PM85" s="549" t="str">
        <f t="shared" si="817"/>
        <v>-</v>
      </c>
      <c r="PN85" s="549" t="str">
        <f t="shared" si="817"/>
        <v>-</v>
      </c>
      <c r="PO85" s="549" t="str">
        <f t="shared" si="817"/>
        <v>-</v>
      </c>
      <c r="PP85" s="549" t="str">
        <f t="shared" si="817"/>
        <v>-</v>
      </c>
      <c r="PQ85" s="549" t="str">
        <f t="shared" si="817"/>
        <v>-</v>
      </c>
      <c r="PR85" s="549" t="str">
        <f t="shared" si="817"/>
        <v>-</v>
      </c>
      <c r="PS85" s="549" t="str">
        <f t="shared" si="817"/>
        <v>-</v>
      </c>
      <c r="PT85" s="549" t="str">
        <f t="shared" si="817"/>
        <v>-</v>
      </c>
      <c r="PU85" s="549" t="str">
        <f t="shared" si="817"/>
        <v>-</v>
      </c>
      <c r="PV85" s="549" t="str">
        <f t="shared" si="817"/>
        <v>-</v>
      </c>
      <c r="PW85" s="549" t="str">
        <f t="shared" si="817"/>
        <v>-</v>
      </c>
      <c r="PX85" s="549" t="str">
        <f t="shared" si="817"/>
        <v>-</v>
      </c>
      <c r="PY85" s="549" t="str">
        <f t="shared" si="817"/>
        <v>-</v>
      </c>
      <c r="PZ85" s="549" t="str">
        <f t="shared" si="817"/>
        <v>-</v>
      </c>
      <c r="QA85" s="549" t="str">
        <f t="shared" si="817"/>
        <v>-</v>
      </c>
      <c r="QB85" s="549" t="str">
        <f t="shared" si="817"/>
        <v>-</v>
      </c>
      <c r="QC85" s="549" t="str">
        <f t="shared" si="817"/>
        <v>-</v>
      </c>
      <c r="QD85" s="549" t="str">
        <f t="shared" si="817"/>
        <v>-</v>
      </c>
      <c r="QE85" s="549" t="str">
        <f t="shared" si="817"/>
        <v>-</v>
      </c>
      <c r="QF85" s="549" t="str">
        <f t="shared" si="817"/>
        <v>-</v>
      </c>
      <c r="QG85" s="549" t="str">
        <f t="shared" si="817"/>
        <v>-</v>
      </c>
      <c r="QH85" s="549" t="str">
        <f t="shared" si="817"/>
        <v>-</v>
      </c>
      <c r="QI85" s="539" t="str">
        <f t="shared" si="818"/>
        <v>-</v>
      </c>
      <c r="QJ85" s="539" t="str">
        <f t="shared" si="818"/>
        <v>-</v>
      </c>
      <c r="QK85" s="539" t="str">
        <f t="shared" si="818"/>
        <v>-</v>
      </c>
      <c r="QL85" s="539" t="str">
        <f t="shared" si="818"/>
        <v>-</v>
      </c>
      <c r="QM85" s="539" t="str">
        <f t="shared" si="818"/>
        <v>-</v>
      </c>
      <c r="QN85" s="539" t="str">
        <f t="shared" si="818"/>
        <v>-</v>
      </c>
      <c r="QO85" s="539" t="str">
        <f t="shared" ca="1" si="818"/>
        <v>-</v>
      </c>
      <c r="QP85" s="539" t="str">
        <f t="shared" ca="1" si="818"/>
        <v>-</v>
      </c>
      <c r="QQ85" s="539" t="str">
        <f t="shared" ca="1" si="818"/>
        <v>-</v>
      </c>
      <c r="QR85" s="539" t="str">
        <f t="shared" ca="1" si="818"/>
        <v>-</v>
      </c>
      <c r="QS85" s="539" t="str">
        <f t="shared" ca="1" si="818"/>
        <v>-</v>
      </c>
      <c r="QT85" s="539" t="str">
        <f t="shared" ca="1" si="818"/>
        <v>-</v>
      </c>
      <c r="QU85" s="539" t="str">
        <f t="shared" ca="1" si="818"/>
        <v>-</v>
      </c>
      <c r="QV85" s="539" t="str">
        <f t="shared" ca="1" si="818"/>
        <v>-</v>
      </c>
      <c r="QW85" s="539" t="str">
        <f t="shared" ca="1" si="818"/>
        <v>-</v>
      </c>
      <c r="QX85" s="539" t="str">
        <f t="shared" ca="1" si="818"/>
        <v>-</v>
      </c>
      <c r="QY85" s="539" t="str">
        <f t="shared" ca="1" si="818"/>
        <v>-</v>
      </c>
      <c r="QZ85" s="539" t="str">
        <f t="shared" ca="1" si="818"/>
        <v>-</v>
      </c>
      <c r="RA85" s="539" t="str">
        <f t="shared" ca="1" si="818"/>
        <v>-</v>
      </c>
      <c r="RB85" s="539" t="str">
        <f t="shared" ca="1" si="818"/>
        <v>-</v>
      </c>
      <c r="RC85" s="539" t="str">
        <f t="shared" ca="1" si="818"/>
        <v>-</v>
      </c>
      <c r="RD85" s="539" t="str">
        <f t="shared" ca="1" si="818"/>
        <v>-</v>
      </c>
      <c r="RE85" s="539" t="str">
        <f t="shared" ca="1" si="818"/>
        <v>-</v>
      </c>
      <c r="RF85" s="539" t="str">
        <f t="shared" ca="1" si="818"/>
        <v>-</v>
      </c>
      <c r="RG85" s="539" t="str">
        <f t="shared" ca="1" si="818"/>
        <v>-</v>
      </c>
      <c r="RH85" s="539" t="str">
        <f t="shared" ca="1" si="818"/>
        <v>-</v>
      </c>
      <c r="RI85" s="539" t="str">
        <f t="shared" ca="1" si="818"/>
        <v>-</v>
      </c>
      <c r="RJ85" s="539" t="str">
        <f t="shared" ca="1" si="818"/>
        <v>-</v>
      </c>
      <c r="RK85" s="539" t="str">
        <f t="shared" ca="1" si="818"/>
        <v>-</v>
      </c>
      <c r="RL85" s="539" t="str">
        <f t="shared" ca="1" si="818"/>
        <v>-</v>
      </c>
      <c r="RM85" s="539" t="str">
        <f t="shared" ca="1" si="818"/>
        <v>-</v>
      </c>
      <c r="RN85" s="539" t="str">
        <f t="shared" ca="1" si="818"/>
        <v>-</v>
      </c>
      <c r="RO85" s="539" t="str">
        <f t="shared" ca="1" si="818"/>
        <v>-</v>
      </c>
      <c r="RP85" s="539" t="str">
        <f t="shared" ca="1" si="818"/>
        <v>-</v>
      </c>
      <c r="RQ85" s="539" t="str">
        <f t="shared" ca="1" si="818"/>
        <v>-</v>
      </c>
      <c r="RR85" s="539" t="str">
        <f t="shared" ca="1" si="818"/>
        <v>-</v>
      </c>
      <c r="RS85" s="549" t="str">
        <f t="shared" si="819"/>
        <v>-</v>
      </c>
      <c r="RT85" s="549" t="str">
        <f t="shared" si="819"/>
        <v>-</v>
      </c>
      <c r="RU85" s="549" t="str">
        <f t="shared" si="819"/>
        <v>-</v>
      </c>
      <c r="RV85" s="549" t="str">
        <f t="shared" si="819"/>
        <v>-</v>
      </c>
      <c r="RW85" s="549" t="str">
        <f t="shared" si="819"/>
        <v>-</v>
      </c>
      <c r="RX85" s="549" t="str">
        <f t="shared" si="819"/>
        <v>-</v>
      </c>
      <c r="RY85" s="549" t="str">
        <f t="shared" si="819"/>
        <v>-</v>
      </c>
      <c r="RZ85" s="549" t="str">
        <f t="shared" si="819"/>
        <v>-</v>
      </c>
      <c r="SA85" s="549" t="str">
        <f t="shared" si="819"/>
        <v>-</v>
      </c>
      <c r="SB85" s="549" t="str">
        <f t="shared" si="819"/>
        <v>-</v>
      </c>
      <c r="SC85" s="549" t="str">
        <f t="shared" si="819"/>
        <v>-</v>
      </c>
      <c r="SD85" s="549" t="str">
        <f t="shared" si="819"/>
        <v>-</v>
      </c>
      <c r="SE85" s="549" t="str">
        <f t="shared" si="819"/>
        <v>-</v>
      </c>
      <c r="SF85" s="549" t="str">
        <f t="shared" si="819"/>
        <v>-</v>
      </c>
      <c r="SG85" s="549" t="str">
        <f t="shared" si="819"/>
        <v>-</v>
      </c>
      <c r="SH85" s="549" t="str">
        <f t="shared" si="819"/>
        <v>-</v>
      </c>
      <c r="SI85" s="549" t="str">
        <f t="shared" si="819"/>
        <v>-</v>
      </c>
      <c r="SJ85" s="549" t="str">
        <f t="shared" si="819"/>
        <v>-</v>
      </c>
      <c r="SK85" s="549" t="str">
        <f t="shared" si="819"/>
        <v>-</v>
      </c>
      <c r="SL85" s="549" t="str">
        <f t="shared" si="819"/>
        <v>-</v>
      </c>
      <c r="SM85" s="549" t="str">
        <f t="shared" si="819"/>
        <v>-</v>
      </c>
      <c r="SN85" s="549" t="str">
        <f t="shared" si="819"/>
        <v>-</v>
      </c>
      <c r="SO85" s="549" t="str">
        <f t="shared" si="819"/>
        <v>-</v>
      </c>
      <c r="SP85" s="549" t="str">
        <f t="shared" si="819"/>
        <v>-</v>
      </c>
      <c r="SQ85" s="549" t="str">
        <f t="shared" si="819"/>
        <v>-</v>
      </c>
      <c r="SR85" s="549" t="str">
        <f t="shared" si="819"/>
        <v>-</v>
      </c>
      <c r="SS85" s="539" t="b">
        <f t="shared" si="820"/>
        <v>1</v>
      </c>
      <c r="ST85" s="539" t="b">
        <f t="shared" si="820"/>
        <v>1</v>
      </c>
      <c r="SU85" s="539" t="b">
        <f t="shared" si="820"/>
        <v>1</v>
      </c>
      <c r="SV85" s="539" t="b">
        <f t="shared" si="820"/>
        <v>1</v>
      </c>
      <c r="SW85" s="539" t="b">
        <f t="shared" si="820"/>
        <v>1</v>
      </c>
      <c r="SX85" s="539" t="b">
        <f t="shared" si="820"/>
        <v>1</v>
      </c>
      <c r="SY85" s="539" t="str">
        <f t="shared" ca="1" si="820"/>
        <v>-</v>
      </c>
      <c r="SZ85" s="539" t="str">
        <f t="shared" ca="1" si="820"/>
        <v>-</v>
      </c>
      <c r="TA85" s="539" t="str">
        <f t="shared" ca="1" si="820"/>
        <v>-</v>
      </c>
      <c r="TB85" s="539" t="str">
        <f t="shared" ca="1" si="820"/>
        <v>-</v>
      </c>
      <c r="TC85" s="539" t="str">
        <f t="shared" ca="1" si="820"/>
        <v>-</v>
      </c>
      <c r="TD85" s="539" t="str">
        <f t="shared" ca="1" si="820"/>
        <v>-</v>
      </c>
      <c r="TE85" s="539" t="str">
        <f t="shared" ca="1" si="820"/>
        <v>-</v>
      </c>
      <c r="TF85" s="539" t="str">
        <f t="shared" ca="1" si="820"/>
        <v>-</v>
      </c>
      <c r="TG85" s="539" t="str">
        <f t="shared" ca="1" si="820"/>
        <v>-</v>
      </c>
      <c r="TH85" s="539" t="str">
        <f t="shared" ca="1" si="820"/>
        <v>-</v>
      </c>
      <c r="TI85" s="539" t="str">
        <f t="shared" ca="1" si="820"/>
        <v>-</v>
      </c>
      <c r="TJ85" s="539" t="str">
        <f t="shared" ca="1" si="820"/>
        <v>-</v>
      </c>
      <c r="TK85" s="539" t="str">
        <f t="shared" ca="1" si="820"/>
        <v>-</v>
      </c>
      <c r="TL85" s="539" t="str">
        <f t="shared" ca="1" si="820"/>
        <v>-</v>
      </c>
      <c r="TM85" s="539" t="str">
        <f t="shared" ca="1" si="820"/>
        <v>-</v>
      </c>
      <c r="TN85" s="539" t="str">
        <f t="shared" ca="1" si="820"/>
        <v>-</v>
      </c>
      <c r="TO85" s="539" t="str">
        <f t="shared" ca="1" si="820"/>
        <v>-</v>
      </c>
      <c r="TP85" s="539" t="str">
        <f t="shared" ca="1" si="820"/>
        <v>-</v>
      </c>
      <c r="TQ85" s="539" t="str">
        <f t="shared" ca="1" si="820"/>
        <v>-</v>
      </c>
      <c r="TR85" s="539" t="str">
        <f t="shared" ca="1" si="820"/>
        <v>-</v>
      </c>
      <c r="TS85" s="539" t="str">
        <f t="shared" ca="1" si="820"/>
        <v>-</v>
      </c>
      <c r="TT85" s="539" t="str">
        <f t="shared" ca="1" si="820"/>
        <v>-</v>
      </c>
      <c r="TU85" s="539" t="str">
        <f t="shared" ca="1" si="820"/>
        <v>-</v>
      </c>
      <c r="TV85" s="539" t="str">
        <f t="shared" ca="1" si="820"/>
        <v>-</v>
      </c>
      <c r="TW85" s="539" t="str">
        <f t="shared" ca="1" si="820"/>
        <v>-</v>
      </c>
      <c r="TX85" s="539" t="str">
        <f t="shared" ca="1" si="820"/>
        <v>-</v>
      </c>
      <c r="TY85" s="539" t="str">
        <f t="shared" ca="1" si="820"/>
        <v>-</v>
      </c>
      <c r="TZ85" s="539" t="str">
        <f t="shared" ca="1" si="820"/>
        <v>-</v>
      </c>
      <c r="UA85" s="539" t="str">
        <f t="shared" ca="1" si="820"/>
        <v>-</v>
      </c>
      <c r="UB85" s="539" t="str">
        <f t="shared" ca="1" si="820"/>
        <v>-</v>
      </c>
      <c r="UC85" s="549" t="b">
        <f t="shared" si="821"/>
        <v>1</v>
      </c>
      <c r="UD85" s="549" t="b">
        <f t="shared" si="821"/>
        <v>1</v>
      </c>
      <c r="UE85" s="549" t="b">
        <f t="shared" si="821"/>
        <v>1</v>
      </c>
      <c r="UF85" s="549" t="b">
        <f t="shared" si="821"/>
        <v>1</v>
      </c>
      <c r="UG85" s="549" t="b">
        <f t="shared" si="821"/>
        <v>1</v>
      </c>
      <c r="UH85" s="549" t="b">
        <f t="shared" si="821"/>
        <v>1</v>
      </c>
      <c r="UI85" s="549" t="b">
        <f t="shared" si="821"/>
        <v>1</v>
      </c>
      <c r="UJ85" s="549" t="b">
        <f t="shared" si="821"/>
        <v>1</v>
      </c>
      <c r="UK85" s="549" t="b">
        <f t="shared" si="821"/>
        <v>1</v>
      </c>
      <c r="UL85" s="549" t="b">
        <f t="shared" si="821"/>
        <v>1</v>
      </c>
      <c r="UM85" s="549" t="b">
        <f t="shared" si="821"/>
        <v>1</v>
      </c>
      <c r="UN85" s="549" t="b">
        <f t="shared" si="821"/>
        <v>1</v>
      </c>
      <c r="UO85" s="549" t="b">
        <f t="shared" si="821"/>
        <v>1</v>
      </c>
      <c r="UP85" s="549" t="b">
        <f t="shared" si="821"/>
        <v>1</v>
      </c>
      <c r="UQ85" s="549" t="b">
        <f t="shared" si="821"/>
        <v>1</v>
      </c>
      <c r="UR85" s="549" t="b">
        <f t="shared" si="821"/>
        <v>1</v>
      </c>
      <c r="US85" s="549" t="b">
        <f t="shared" si="821"/>
        <v>1</v>
      </c>
      <c r="UT85" s="549" t="b">
        <f t="shared" si="821"/>
        <v>1</v>
      </c>
      <c r="UU85" s="549" t="b">
        <f t="shared" si="821"/>
        <v>1</v>
      </c>
      <c r="UV85" s="549" t="b">
        <f t="shared" si="821"/>
        <v>1</v>
      </c>
      <c r="UW85" s="549" t="b">
        <f t="shared" si="821"/>
        <v>1</v>
      </c>
      <c r="UX85" s="549" t="b">
        <f t="shared" si="821"/>
        <v>1</v>
      </c>
      <c r="UY85" s="549" t="b">
        <f t="shared" si="821"/>
        <v>1</v>
      </c>
      <c r="UZ85" s="549" t="b">
        <f t="shared" si="821"/>
        <v>1</v>
      </c>
      <c r="VA85" s="549" t="b">
        <f t="shared" si="821"/>
        <v>1</v>
      </c>
      <c r="VB85" s="549" t="b">
        <f t="shared" si="821"/>
        <v>1</v>
      </c>
      <c r="VC85" s="19">
        <f t="shared" ca="1" si="756"/>
        <v>0</v>
      </c>
      <c r="VD85" s="23">
        <v>0</v>
      </c>
    </row>
    <row r="86" spans="1:576" outlineLevel="1">
      <c r="A86" s="21">
        <f t="shared" si="93"/>
        <v>81</v>
      </c>
      <c r="B86" s="21">
        <f t="shared" si="759"/>
        <v>18</v>
      </c>
      <c r="C86">
        <v>108</v>
      </c>
      <c r="D86" s="19" t="str">
        <f t="shared" ca="1" si="668"/>
        <v>SNSW</v>
      </c>
      <c r="E86" t="b">
        <v>1</v>
      </c>
      <c r="F86" t="b">
        <v>0</v>
      </c>
      <c r="G86" t="b">
        <v>1</v>
      </c>
      <c r="H86" s="215">
        <f t="shared" ca="1" si="771"/>
        <v>23</v>
      </c>
      <c r="I86" s="26">
        <v>2</v>
      </c>
      <c r="J86" s="26">
        <v>1</v>
      </c>
      <c r="K86" s="26" t="str">
        <f>""</f>
        <v/>
      </c>
      <c r="L86" s="26">
        <v>0</v>
      </c>
      <c r="M86" s="26">
        <f t="shared" si="670"/>
        <v>2</v>
      </c>
      <c r="N86" s="26">
        <v>2</v>
      </c>
      <c r="O86" s="26">
        <v>3</v>
      </c>
      <c r="P86" s="26">
        <v>2</v>
      </c>
      <c r="Q86" s="26">
        <v>0</v>
      </c>
      <c r="R86" s="26">
        <v>0</v>
      </c>
      <c r="S86" s="26">
        <v>0</v>
      </c>
      <c r="T86" s="26">
        <v>0</v>
      </c>
      <c r="U86" s="26">
        <v>1</v>
      </c>
      <c r="V86" s="116">
        <v>1</v>
      </c>
      <c r="W86" s="116">
        <v>1</v>
      </c>
      <c r="X86" s="116">
        <v>1</v>
      </c>
      <c r="Y86" s="211"/>
      <c r="Z86" s="211"/>
      <c r="AA86" s="211"/>
      <c r="AB86" s="211"/>
      <c r="AC86" s="26">
        <v>1</v>
      </c>
      <c r="AD86" s="211"/>
      <c r="AE86" s="211"/>
      <c r="AF86" s="211"/>
      <c r="AG86" s="211"/>
      <c r="AH86" s="211"/>
      <c r="AI86" s="211"/>
      <c r="AJ86" s="211"/>
      <c r="AK86" s="211"/>
      <c r="AL86" s="136">
        <f t="shared" si="671"/>
        <v>2</v>
      </c>
      <c r="AM86" s="136">
        <f>INDEX(CHOOSE($O86,DataAutumn!i.AdultDrys,DataWinter!i.AdultDrys,DataSpring!i.AdultDrys),1,$N86)</f>
        <v>3</v>
      </c>
      <c r="AN86" s="5">
        <f t="shared" si="672"/>
        <v>2</v>
      </c>
      <c r="AO86" s="5">
        <f t="shared" si="672"/>
        <v>0</v>
      </c>
      <c r="AP86" s="5">
        <f t="shared" si="673"/>
        <v>1</v>
      </c>
      <c r="AQ86" s="211"/>
      <c r="AR86" s="211"/>
      <c r="AS86" s="356" t="str">
        <f t="shared" ca="1" si="674"/>
        <v>optimum_carry 00023 SNSW MWM     pasture200 Day204 Scan2-0000 RR000p GP100p WP100p MP100p T_TRUE (F33N11)</v>
      </c>
      <c r="AT86" s="9" t="str">
        <f ca="1">IF(COUNTIF(AS$5:AS86,AS86)=1,"-","Dup")</f>
        <v>-</v>
      </c>
      <c r="AU86" s="9"/>
      <c r="AV86" s="19" t="str">
        <f t="shared" ca="1" si="675"/>
        <v>-</v>
      </c>
      <c r="AW86" s="19" t="str">
        <f t="shared" ca="1" si="675"/>
        <v>-</v>
      </c>
      <c r="AX86" s="19" t="str">
        <f t="shared" ca="1" si="675"/>
        <v>-</v>
      </c>
      <c r="AY86" s="19" t="str">
        <f t="shared" ca="1" si="675"/>
        <v>-</v>
      </c>
      <c r="AZ86" s="19" t="str">
        <f t="shared" ca="1" si="675"/>
        <v>-</v>
      </c>
      <c r="BA86" s="19" t="str">
        <f t="shared" ca="1" si="675"/>
        <v>-</v>
      </c>
      <c r="BB86" s="19" t="str">
        <f t="shared" ca="1" si="675"/>
        <v>-</v>
      </c>
      <c r="BC86" s="19" t="str">
        <f t="shared" ca="1" si="675"/>
        <v>-</v>
      </c>
      <c r="BD86" s="9"/>
      <c r="BE86" s="5" t="b">
        <f t="shared" si="676"/>
        <v>0</v>
      </c>
      <c r="BF86" s="5" t="str">
        <f t="shared" si="676"/>
        <v>-</v>
      </c>
      <c r="BG86" s="5" t="b">
        <f t="shared" si="676"/>
        <v>0</v>
      </c>
      <c r="BH86" s="5" t="b">
        <f t="shared" si="676"/>
        <v>1</v>
      </c>
      <c r="BI86" s="5" t="b">
        <f t="shared" si="676"/>
        <v>1</v>
      </c>
      <c r="BJ86" s="136">
        <f t="shared" si="676"/>
        <v>0</v>
      </c>
      <c r="BK86" s="19" t="b">
        <f t="shared" ca="1" si="677"/>
        <v>0</v>
      </c>
      <c r="BL86" s="9"/>
      <c r="BM86" s="5" t="str">
        <f t="shared" ca="1" si="678"/>
        <v>-</v>
      </c>
      <c r="BN86" s="19" t="str">
        <f t="shared" ca="1" si="679"/>
        <v>-</v>
      </c>
      <c r="BO86" s="19" t="str">
        <f t="shared" ca="1" si="679"/>
        <v>-</v>
      </c>
      <c r="BP86" s="19" t="str">
        <f t="shared" ca="1" si="679"/>
        <v>-</v>
      </c>
      <c r="BQ86" s="5" t="str">
        <f t="shared" ca="1" si="680"/>
        <v>-</v>
      </c>
      <c r="BR86" s="19" t="str">
        <f t="shared" ca="1" si="681"/>
        <v>-</v>
      </c>
      <c r="BS86" s="5" t="str">
        <f t="shared" ca="1" si="682"/>
        <v>-</v>
      </c>
      <c r="BT86" s="19" t="str">
        <f t="shared" ca="1" si="683"/>
        <v>-</v>
      </c>
      <c r="BU86" s="19" t="str">
        <f t="shared" ca="1" si="683"/>
        <v>-</v>
      </c>
      <c r="BV86" s="19" t="str">
        <f t="shared" ca="1" si="683"/>
        <v>-</v>
      </c>
      <c r="BW86" s="5" t="str">
        <f t="shared" ca="1" si="684"/>
        <v>-</v>
      </c>
      <c r="BX86" s="9"/>
      <c r="BY86" s="5" t="b">
        <f t="shared" si="685"/>
        <v>0</v>
      </c>
      <c r="BZ86" s="5" t="str">
        <f t="shared" ca="1" si="686"/>
        <v>-</v>
      </c>
      <c r="CA86" s="5" t="str">
        <f t="shared" ca="1" si="687"/>
        <v>-</v>
      </c>
      <c r="CB86" s="5" t="str">
        <f t="shared" ca="1" si="687"/>
        <v>-</v>
      </c>
      <c r="CC86" s="5" t="str">
        <f t="shared" ca="1" si="687"/>
        <v>-</v>
      </c>
      <c r="CD86" s="5" t="str">
        <f t="shared" ca="1" si="687"/>
        <v>-</v>
      </c>
      <c r="CE86" s="5" t="str">
        <f t="shared" ca="1" si="687"/>
        <v>-</v>
      </c>
      <c r="CF86" s="5" t="str">
        <f t="shared" ca="1" si="687"/>
        <v>-</v>
      </c>
      <c r="CG86" s="5" t="str">
        <f t="shared" ca="1" si="687"/>
        <v>-</v>
      </c>
      <c r="CH86" s="5" t="str">
        <f t="shared" ca="1" si="687"/>
        <v>-</v>
      </c>
      <c r="CI86" s="9"/>
      <c r="CJ86" s="12" t="b">
        <v>1</v>
      </c>
      <c r="CK86" s="12" t="b">
        <v>1</v>
      </c>
      <c r="CL86" s="12" t="b">
        <v>1</v>
      </c>
      <c r="CM86" s="12">
        <v>22312000005</v>
      </c>
      <c r="CN86" s="12" t="b">
        <v>0</v>
      </c>
      <c r="CO86" s="19" t="str">
        <f t="shared" ca="1" si="688"/>
        <v>-</v>
      </c>
      <c r="CP86" s="19" t="str">
        <f t="shared" ca="1" si="688"/>
        <v>-</v>
      </c>
      <c r="CQ86" s="19" t="str">
        <f t="shared" ca="1" si="688"/>
        <v>-</v>
      </c>
      <c r="CR86" s="433">
        <f t="shared" si="689"/>
        <v>652</v>
      </c>
      <c r="CS86" s="433">
        <f t="shared" si="689"/>
        <v>686</v>
      </c>
      <c r="CT86" s="433">
        <f t="shared" si="689"/>
        <v>721</v>
      </c>
      <c r="CU86" s="144">
        <f t="shared" si="690"/>
        <v>378</v>
      </c>
      <c r="CV86" s="144">
        <f t="shared" si="690"/>
        <v>413</v>
      </c>
      <c r="CW86" s="144">
        <f t="shared" si="690"/>
        <v>448</v>
      </c>
      <c r="CX86" s="19" t="str">
        <f t="shared" ca="1" si="809"/>
        <v>-</v>
      </c>
      <c r="CY86" s="19" t="str">
        <f t="shared" ca="1" si="809"/>
        <v>-</v>
      </c>
      <c r="CZ86" s="19" t="str">
        <f t="shared" ca="1" si="809"/>
        <v>-</v>
      </c>
      <c r="DA86" s="19" t="str">
        <f t="shared" ca="1" si="809"/>
        <v>-</v>
      </c>
      <c r="DB86" s="19" t="str">
        <f t="shared" ca="1" si="809"/>
        <v>-</v>
      </c>
      <c r="DC86" s="19" t="str">
        <f t="shared" ca="1" si="809"/>
        <v>-</v>
      </c>
      <c r="DD86" s="19">
        <f t="shared" ca="1" si="809"/>
        <v>1</v>
      </c>
      <c r="DE86" s="19">
        <f t="shared" ca="1" si="809"/>
        <v>1</v>
      </c>
      <c r="DF86" s="19">
        <f t="shared" ca="1" si="809"/>
        <v>0</v>
      </c>
      <c r="DG86" s="19" t="str">
        <f t="shared" ca="1" si="809"/>
        <v>-</v>
      </c>
      <c r="DH86" s="19" t="str">
        <f t="shared" ca="1" si="809"/>
        <v>-</v>
      </c>
      <c r="DI86" s="19" t="str">
        <f t="shared" ca="1" si="809"/>
        <v>-</v>
      </c>
      <c r="DJ86" s="19" t="str">
        <f t="shared" ca="1" si="809"/>
        <v>-</v>
      </c>
      <c r="DK86" s="19" t="str">
        <f t="shared" ca="1" si="809"/>
        <v>-</v>
      </c>
      <c r="DL86" s="19">
        <f t="shared" ca="1" si="809"/>
        <v>0</v>
      </c>
      <c r="DM86" s="19" t="str">
        <f t="shared" ca="1" si="809"/>
        <v>-</v>
      </c>
      <c r="DN86" s="19" t="str">
        <f t="shared" ca="1" si="809"/>
        <v>-</v>
      </c>
      <c r="DO86" s="19" t="str">
        <f t="shared" ca="1" si="688"/>
        <v>-</v>
      </c>
      <c r="DP86" s="19">
        <f t="shared" ca="1" si="688"/>
        <v>0</v>
      </c>
      <c r="DQ86" s="19">
        <f t="shared" ca="1" si="688"/>
        <v>0</v>
      </c>
      <c r="DR86" s="9"/>
      <c r="DS86" s="19">
        <f t="shared" ca="1" si="838"/>
        <v>0</v>
      </c>
      <c r="DT86" s="19">
        <f t="shared" ca="1" si="838"/>
        <v>0</v>
      </c>
      <c r="DU86" s="19">
        <f t="shared" ca="1" si="838"/>
        <v>0</v>
      </c>
      <c r="DV86" s="19">
        <f t="shared" ca="1" si="838"/>
        <v>0</v>
      </c>
      <c r="DW86" s="19">
        <f t="shared" ca="1" si="838"/>
        <v>0</v>
      </c>
      <c r="DX86" s="19">
        <f t="shared" ca="1" si="838"/>
        <v>0</v>
      </c>
      <c r="DY86" s="19">
        <f t="shared" ca="1" si="838"/>
        <v>0</v>
      </c>
      <c r="DZ86" s="19">
        <f t="shared" ca="1" si="838"/>
        <v>0</v>
      </c>
      <c r="EA86" s="19">
        <f t="shared" ca="1" si="838"/>
        <v>0</v>
      </c>
      <c r="EB86" s="19">
        <f t="shared" ca="1" si="838"/>
        <v>0</v>
      </c>
      <c r="EC86" s="19">
        <f t="shared" ca="1" si="838"/>
        <v>0</v>
      </c>
      <c r="ED86" s="19">
        <f t="shared" ca="1" si="838"/>
        <v>0</v>
      </c>
      <c r="EE86" s="19">
        <f t="shared" ca="1" si="838"/>
        <v>0</v>
      </c>
      <c r="EF86" s="433">
        <f t="shared" si="693"/>
        <v>0</v>
      </c>
      <c r="EG86" s="433">
        <f t="shared" si="693"/>
        <v>0</v>
      </c>
      <c r="EH86" s="116">
        <f t="shared" si="694"/>
        <v>0</v>
      </c>
      <c r="EI86" s="116">
        <f t="shared" ca="1" si="694"/>
        <v>0</v>
      </c>
      <c r="EJ86" s="116">
        <f t="shared" ca="1" si="694"/>
        <v>0</v>
      </c>
      <c r="EK86" s="116">
        <f t="shared" ca="1" si="694"/>
        <v>0</v>
      </c>
      <c r="EL86" s="116">
        <f t="shared" ca="1" si="694"/>
        <v>0</v>
      </c>
      <c r="EM86" s="537">
        <f t="shared" ca="1" si="695"/>
        <v>0</v>
      </c>
      <c r="EN86" s="116">
        <f t="shared" ca="1" si="696"/>
        <v>0</v>
      </c>
      <c r="EO86" s="116">
        <f t="shared" ca="1" si="696"/>
        <v>0</v>
      </c>
      <c r="EP86" s="116">
        <f t="shared" ca="1" si="696"/>
        <v>0</v>
      </c>
      <c r="EQ86" s="116">
        <f t="shared" ca="1" si="696"/>
        <v>0</v>
      </c>
      <c r="ER86" s="116">
        <f t="shared" ca="1" si="696"/>
        <v>0</v>
      </c>
      <c r="ES86" s="537">
        <f t="shared" ca="1" si="697"/>
        <v>0</v>
      </c>
      <c r="ET86" s="116">
        <f t="shared" ca="1" si="698"/>
        <v>0</v>
      </c>
      <c r="EU86" s="116">
        <f t="shared" ca="1" si="698"/>
        <v>0</v>
      </c>
      <c r="EV86" s="116">
        <f t="shared" ca="1" si="698"/>
        <v>0</v>
      </c>
      <c r="EW86" s="116">
        <f t="shared" ca="1" si="698"/>
        <v>0</v>
      </c>
      <c r="EX86" s="116">
        <f t="shared" ca="1" si="698"/>
        <v>0</v>
      </c>
      <c r="EY86" s="537">
        <f t="shared" ca="1" si="699"/>
        <v>0</v>
      </c>
      <c r="EZ86" s="116">
        <f t="shared" ca="1" si="700"/>
        <v>0</v>
      </c>
      <c r="FA86" s="116">
        <f t="shared" ca="1" si="700"/>
        <v>0</v>
      </c>
      <c r="FB86" s="116">
        <f t="shared" ca="1" si="700"/>
        <v>0</v>
      </c>
      <c r="FC86" s="116">
        <f t="shared" ca="1" si="700"/>
        <v>0</v>
      </c>
      <c r="FD86" s="116">
        <f t="shared" ca="1" si="700"/>
        <v>0</v>
      </c>
      <c r="FE86" s="537">
        <f t="shared" ca="1" si="701"/>
        <v>0</v>
      </c>
      <c r="FF86" s="116">
        <f t="shared" ca="1" si="702"/>
        <v>0</v>
      </c>
      <c r="FG86" s="116">
        <f t="shared" ca="1" si="702"/>
        <v>0</v>
      </c>
      <c r="FH86" s="116">
        <f t="shared" ca="1" si="702"/>
        <v>0</v>
      </c>
      <c r="FI86" s="116">
        <f t="shared" ca="1" si="702"/>
        <v>0</v>
      </c>
      <c r="FJ86" s="116">
        <f t="shared" ca="1" si="702"/>
        <v>0</v>
      </c>
      <c r="FK86" s="537">
        <f t="shared" ca="1" si="703"/>
        <v>0</v>
      </c>
      <c r="FL86" s="116">
        <f t="shared" ca="1" si="704"/>
        <v>0</v>
      </c>
      <c r="FM86" s="116">
        <f t="shared" ca="1" si="704"/>
        <v>0</v>
      </c>
      <c r="FN86" s="116">
        <f t="shared" ca="1" si="704"/>
        <v>0</v>
      </c>
      <c r="FO86" s="116">
        <f t="shared" ca="1" si="704"/>
        <v>0</v>
      </c>
      <c r="FP86" s="116">
        <f t="shared" ca="1" si="704"/>
        <v>0</v>
      </c>
      <c r="FQ86" s="537">
        <f t="shared" ca="1" si="705"/>
        <v>0</v>
      </c>
      <c r="FR86" s="117">
        <f t="shared" ca="1" si="706"/>
        <v>0</v>
      </c>
      <c r="FS86" s="117">
        <f t="shared" ca="1" si="706"/>
        <v>0</v>
      </c>
      <c r="FT86" s="117">
        <f t="shared" ca="1" si="706"/>
        <v>0</v>
      </c>
      <c r="FU86" s="117">
        <f t="shared" ca="1" si="706"/>
        <v>0</v>
      </c>
      <c r="FV86" s="556">
        <f t="shared" ca="1" si="810"/>
        <v>0</v>
      </c>
      <c r="FW86" s="556">
        <f t="shared" ca="1" si="810"/>
        <v>0</v>
      </c>
      <c r="FX86" s="556">
        <f t="shared" ca="1" si="810"/>
        <v>0</v>
      </c>
      <c r="FY86" s="556">
        <f t="shared" ca="1" si="810"/>
        <v>0</v>
      </c>
      <c r="FZ86" s="556">
        <f t="shared" ca="1" si="810"/>
        <v>0</v>
      </c>
      <c r="GA86" s="556">
        <f t="shared" ca="1" si="810"/>
        <v>0</v>
      </c>
      <c r="GB86" s="556">
        <f t="shared" ca="1" si="810"/>
        <v>0</v>
      </c>
      <c r="GC86" s="556">
        <f t="shared" ca="1" si="810"/>
        <v>0</v>
      </c>
      <c r="GD86" s="556">
        <f t="shared" ca="1" si="810"/>
        <v>0</v>
      </c>
      <c r="GE86" s="556">
        <f t="shared" ca="1" si="810"/>
        <v>0</v>
      </c>
      <c r="GF86" s="556">
        <f t="shared" ca="1" si="810"/>
        <v>0</v>
      </c>
      <c r="GG86" s="556">
        <f t="shared" ca="1" si="810"/>
        <v>0</v>
      </c>
      <c r="GH86" s="556">
        <f t="shared" ca="1" si="810"/>
        <v>0</v>
      </c>
      <c r="GI86" s="556">
        <f t="shared" ca="1" si="810"/>
        <v>0</v>
      </c>
      <c r="GJ86" s="556">
        <f t="shared" ca="1" si="810"/>
        <v>0</v>
      </c>
      <c r="GK86" s="556">
        <f t="shared" ca="1" si="810"/>
        <v>0</v>
      </c>
      <c r="GL86" s="556">
        <f t="shared" ca="1" si="810"/>
        <v>0</v>
      </c>
      <c r="GM86" s="556">
        <f t="shared" ca="1" si="810"/>
        <v>0</v>
      </c>
      <c r="GN86" s="556">
        <f t="shared" ca="1" si="810"/>
        <v>0</v>
      </c>
      <c r="GO86" s="556">
        <f t="shared" ca="1" si="810"/>
        <v>0</v>
      </c>
      <c r="GP86" s="19">
        <f t="shared" ca="1" si="708"/>
        <v>0</v>
      </c>
      <c r="GQ86" s="116">
        <f t="shared" ca="1" si="709"/>
        <v>0</v>
      </c>
      <c r="GR86" s="116">
        <f t="shared" ca="1" si="709"/>
        <v>0</v>
      </c>
      <c r="GS86" s="116">
        <f t="shared" ca="1" si="709"/>
        <v>0</v>
      </c>
      <c r="GT86" s="116">
        <f t="shared" ca="1" si="709"/>
        <v>0</v>
      </c>
      <c r="GU86" s="116">
        <f t="shared" ca="1" si="709"/>
        <v>0</v>
      </c>
      <c r="GV86" s="537">
        <f t="shared" ca="1" si="710"/>
        <v>0</v>
      </c>
      <c r="GW86" s="116">
        <f t="shared" ca="1" si="711"/>
        <v>0</v>
      </c>
      <c r="GX86" s="116">
        <f t="shared" ca="1" si="711"/>
        <v>0</v>
      </c>
      <c r="GY86" s="116">
        <f t="shared" ca="1" si="711"/>
        <v>0</v>
      </c>
      <c r="GZ86" s="116">
        <f t="shared" ca="1" si="711"/>
        <v>0</v>
      </c>
      <c r="HA86" s="116">
        <f t="shared" ca="1" si="711"/>
        <v>0</v>
      </c>
      <c r="HB86" s="537">
        <f t="shared" ca="1" si="712"/>
        <v>0</v>
      </c>
      <c r="HC86" s="116">
        <f t="shared" ca="1" si="713"/>
        <v>0</v>
      </c>
      <c r="HD86" s="116">
        <f t="shared" ca="1" si="713"/>
        <v>0</v>
      </c>
      <c r="HE86" s="116">
        <f t="shared" ca="1" si="713"/>
        <v>0</v>
      </c>
      <c r="HF86" s="116">
        <f t="shared" ca="1" si="713"/>
        <v>0</v>
      </c>
      <c r="HG86" s="116">
        <f t="shared" ca="1" si="713"/>
        <v>0</v>
      </c>
      <c r="HH86" s="537">
        <f t="shared" ca="1" si="714"/>
        <v>0</v>
      </c>
      <c r="HI86" s="116">
        <f t="shared" ca="1" si="715"/>
        <v>0</v>
      </c>
      <c r="HJ86" s="116">
        <f t="shared" ca="1" si="715"/>
        <v>0</v>
      </c>
      <c r="HK86" s="116">
        <f t="shared" ca="1" si="715"/>
        <v>0</v>
      </c>
      <c r="HL86" s="116">
        <f t="shared" ca="1" si="715"/>
        <v>0</v>
      </c>
      <c r="HM86" s="116">
        <f t="shared" ca="1" si="715"/>
        <v>0</v>
      </c>
      <c r="HN86" s="537">
        <f t="shared" ca="1" si="716"/>
        <v>0</v>
      </c>
      <c r="HO86" s="116">
        <f t="shared" ca="1" si="717"/>
        <v>0</v>
      </c>
      <c r="HP86" s="116">
        <f t="shared" ca="1" si="717"/>
        <v>0</v>
      </c>
      <c r="HQ86" s="116">
        <f t="shared" ca="1" si="717"/>
        <v>0</v>
      </c>
      <c r="HR86" s="116">
        <f t="shared" ca="1" si="717"/>
        <v>0</v>
      </c>
      <c r="HS86" s="116">
        <f t="shared" ca="1" si="717"/>
        <v>0</v>
      </c>
      <c r="HT86" s="537">
        <f t="shared" ca="1" si="718"/>
        <v>0</v>
      </c>
      <c r="HU86" s="116">
        <f t="shared" ca="1" si="719"/>
        <v>0</v>
      </c>
      <c r="HV86" s="116">
        <f t="shared" ca="1" si="719"/>
        <v>0</v>
      </c>
      <c r="HW86" s="116">
        <f t="shared" ca="1" si="719"/>
        <v>0</v>
      </c>
      <c r="HX86" s="116">
        <f t="shared" ca="1" si="719"/>
        <v>0</v>
      </c>
      <c r="HY86" s="116">
        <f t="shared" ca="1" si="719"/>
        <v>0</v>
      </c>
      <c r="HZ86" s="537">
        <f t="shared" ca="1" si="720"/>
        <v>0</v>
      </c>
      <c r="IA86" s="117">
        <f t="shared" ca="1" si="721"/>
        <v>0</v>
      </c>
      <c r="IB86" s="117">
        <f t="shared" ca="1" si="721"/>
        <v>0</v>
      </c>
      <c r="IC86" s="117">
        <f t="shared" ca="1" si="721"/>
        <v>0</v>
      </c>
      <c r="ID86" s="117">
        <f t="shared" ca="1" si="721"/>
        <v>0</v>
      </c>
      <c r="IE86" s="556">
        <f t="shared" ca="1" si="811"/>
        <v>0</v>
      </c>
      <c r="IF86" s="556">
        <f t="shared" ca="1" si="811"/>
        <v>0</v>
      </c>
      <c r="IG86" s="556">
        <f t="shared" ca="1" si="811"/>
        <v>0</v>
      </c>
      <c r="IH86" s="556">
        <f t="shared" ca="1" si="811"/>
        <v>0</v>
      </c>
      <c r="II86" s="556">
        <f t="shared" ca="1" si="811"/>
        <v>0</v>
      </c>
      <c r="IJ86" s="556">
        <f t="shared" ca="1" si="811"/>
        <v>0</v>
      </c>
      <c r="IK86" s="556">
        <f t="shared" ca="1" si="811"/>
        <v>0</v>
      </c>
      <c r="IL86" s="556">
        <f t="shared" ca="1" si="811"/>
        <v>0</v>
      </c>
      <c r="IM86" s="556">
        <f t="shared" ca="1" si="811"/>
        <v>0</v>
      </c>
      <c r="IN86" s="556">
        <f t="shared" ca="1" si="811"/>
        <v>0</v>
      </c>
      <c r="IO86" s="556">
        <f t="shared" ca="1" si="811"/>
        <v>0</v>
      </c>
      <c r="IP86" s="556">
        <f t="shared" ca="1" si="811"/>
        <v>0</v>
      </c>
      <c r="IQ86" s="556">
        <f t="shared" ca="1" si="811"/>
        <v>0</v>
      </c>
      <c r="IR86" s="556">
        <f t="shared" ca="1" si="811"/>
        <v>0</v>
      </c>
      <c r="IS86" s="556">
        <f t="shared" ca="1" si="811"/>
        <v>0</v>
      </c>
      <c r="IT86" s="556">
        <f t="shared" ca="1" si="811"/>
        <v>0</v>
      </c>
      <c r="IU86" s="556">
        <f t="shared" ca="1" si="811"/>
        <v>0</v>
      </c>
      <c r="IV86" s="556">
        <f t="shared" ca="1" si="811"/>
        <v>0</v>
      </c>
      <c r="IW86" s="556">
        <f t="shared" ca="1" si="811"/>
        <v>0</v>
      </c>
      <c r="IX86" s="556">
        <f t="shared" ca="1" si="811"/>
        <v>0</v>
      </c>
      <c r="IY86" s="19">
        <f t="shared" ca="1" si="723"/>
        <v>0</v>
      </c>
      <c r="IZ86" s="5">
        <f t="shared" si="724"/>
        <v>67</v>
      </c>
      <c r="JA86" s="9"/>
      <c r="JB86" s="5">
        <f t="shared" si="725"/>
        <v>1</v>
      </c>
      <c r="JC86" s="5" t="b">
        <f t="shared" si="725"/>
        <v>0</v>
      </c>
      <c r="JD86" s="19">
        <f t="shared" ca="1" si="812"/>
        <v>0</v>
      </c>
      <c r="JE86" s="5">
        <f t="shared" si="727"/>
        <v>0</v>
      </c>
      <c r="JF86" s="5">
        <f t="shared" si="728"/>
        <v>1.2500000000000001E-2</v>
      </c>
      <c r="JG86" s="5">
        <f t="shared" si="729"/>
        <v>0</v>
      </c>
      <c r="JH86" s="19">
        <f t="shared" ca="1" si="812"/>
        <v>0</v>
      </c>
      <c r="JI86" s="5">
        <f t="shared" si="730"/>
        <v>60</v>
      </c>
      <c r="JJ86" s="5">
        <f t="shared" si="731"/>
        <v>1</v>
      </c>
      <c r="JK86" s="19">
        <f t="shared" ca="1" si="812"/>
        <v>0</v>
      </c>
      <c r="JL86" s="19">
        <f t="shared" ca="1" si="812"/>
        <v>0</v>
      </c>
      <c r="JM86" s="19">
        <f t="shared" ca="1" si="812"/>
        <v>0</v>
      </c>
      <c r="JN86" s="19">
        <f t="shared" ca="1" si="812"/>
        <v>0</v>
      </c>
      <c r="JO86" s="19">
        <f t="shared" ca="1" si="812"/>
        <v>0</v>
      </c>
      <c r="JP86" s="19">
        <f t="shared" ca="1" si="812"/>
        <v>0</v>
      </c>
      <c r="JQ86" s="19">
        <f t="shared" ca="1" si="812"/>
        <v>0</v>
      </c>
      <c r="JR86" s="19">
        <f t="shared" ca="1" si="812"/>
        <v>0</v>
      </c>
      <c r="JS86" s="19">
        <f t="shared" ca="1" si="812"/>
        <v>0</v>
      </c>
      <c r="JT86" s="19">
        <f t="shared" ca="1" si="812"/>
        <v>0</v>
      </c>
      <c r="JU86" s="19">
        <f t="shared" ca="1" si="812"/>
        <v>0</v>
      </c>
      <c r="JV86" s="19">
        <f t="shared" ca="1" si="812"/>
        <v>0</v>
      </c>
      <c r="JW86" s="19">
        <f t="shared" ca="1" si="812"/>
        <v>0</v>
      </c>
      <c r="JX86" s="19">
        <f t="shared" ca="1" si="812"/>
        <v>0</v>
      </c>
      <c r="JY86" s="19">
        <f t="shared" ca="1" si="812"/>
        <v>0</v>
      </c>
      <c r="JZ86" s="19">
        <f t="shared" ca="1" si="812"/>
        <v>0</v>
      </c>
      <c r="KA86" s="19">
        <f t="shared" ca="1" si="812"/>
        <v>0</v>
      </c>
      <c r="KB86" s="19">
        <f t="shared" ca="1" si="812"/>
        <v>0</v>
      </c>
      <c r="KC86" s="19">
        <f t="shared" ca="1" si="812"/>
        <v>0</v>
      </c>
      <c r="KD86" s="19">
        <f t="shared" ca="1" si="812"/>
        <v>0</v>
      </c>
      <c r="KE86" s="19">
        <f t="shared" ca="1" si="812"/>
        <v>0</v>
      </c>
      <c r="KF86" s="5">
        <f t="shared" si="732"/>
        <v>0</v>
      </c>
      <c r="KG86" s="5">
        <f t="shared" si="732"/>
        <v>6.25E-2</v>
      </c>
      <c r="KH86" s="5">
        <f t="shared" si="732"/>
        <v>6.25E-2</v>
      </c>
      <c r="KI86" s="5">
        <f t="shared" si="732"/>
        <v>6.25E-2</v>
      </c>
      <c r="KJ86" s="19">
        <f t="shared" ca="1" si="812"/>
        <v>0</v>
      </c>
      <c r="KK86" s="19">
        <f t="shared" ca="1" si="812"/>
        <v>0</v>
      </c>
      <c r="KL86" s="19">
        <f t="shared" ca="1" si="812"/>
        <v>0</v>
      </c>
      <c r="KM86" s="19">
        <f t="shared" ca="1" si="812"/>
        <v>0</v>
      </c>
      <c r="KN86" s="19">
        <f t="shared" ca="1" si="812"/>
        <v>1</v>
      </c>
      <c r="KO86" s="19">
        <f t="shared" ca="1" si="812"/>
        <v>0</v>
      </c>
      <c r="KP86" s="19">
        <f t="shared" ca="1" si="812"/>
        <v>1</v>
      </c>
      <c r="KQ86" s="9"/>
      <c r="KR86" s="5" t="b">
        <f t="shared" ca="1" si="733"/>
        <v>1</v>
      </c>
      <c r="KS86" s="5" t="b">
        <f t="shared" si="734"/>
        <v>0</v>
      </c>
      <c r="KT86" s="5" t="b">
        <f t="shared" si="734"/>
        <v>0</v>
      </c>
      <c r="KU86" s="5" t="b">
        <f t="shared" si="734"/>
        <v>1</v>
      </c>
      <c r="KV86" s="136">
        <f t="shared" si="735"/>
        <v>2</v>
      </c>
      <c r="KW86" s="136">
        <f t="shared" si="735"/>
        <v>2</v>
      </c>
      <c r="KX86" s="5" t="b">
        <f t="shared" si="736"/>
        <v>0</v>
      </c>
      <c r="KY86" s="5" t="b">
        <f t="shared" si="736"/>
        <v>1</v>
      </c>
      <c r="KZ86" s="5" t="b">
        <f t="shared" si="736"/>
        <v>1</v>
      </c>
      <c r="LA86" s="5" t="b">
        <f t="shared" si="736"/>
        <v>0</v>
      </c>
      <c r="LB86" s="5">
        <f t="shared" si="737"/>
        <v>1</v>
      </c>
      <c r="LC86" s="5">
        <f t="shared" si="737"/>
        <v>0</v>
      </c>
      <c r="LD86" s="5" t="b">
        <f t="shared" si="738"/>
        <v>0</v>
      </c>
      <c r="LE86" s="5" t="str" cm="1">
        <f t="array" aca="1" ref="LE86" ca="1">IF(OR(LF86:LM86&lt;&gt;"-"),TRUE,"-")</f>
        <v>-</v>
      </c>
      <c r="LF86" s="19" t="str">
        <f t="shared" ca="1" si="739"/>
        <v>-</v>
      </c>
      <c r="LG86" s="19" t="str">
        <f t="shared" ca="1" si="739"/>
        <v>-</v>
      </c>
      <c r="LH86" s="19" t="str">
        <f t="shared" ca="1" si="739"/>
        <v>-</v>
      </c>
      <c r="LI86" s="19" t="str">
        <f t="shared" ca="1" si="739"/>
        <v>-</v>
      </c>
      <c r="LJ86" s="19" t="str">
        <f t="shared" ref="LJ86:LN86" ca="1" si="839">OFFSET(LJ$5,$B86,0)</f>
        <v>-</v>
      </c>
      <c r="LK86" s="19" t="str">
        <f t="shared" ca="1" si="839"/>
        <v>-</v>
      </c>
      <c r="LL86" s="19" t="str">
        <f t="shared" ca="1" si="839"/>
        <v>-</v>
      </c>
      <c r="LM86" s="19" t="str">
        <f t="shared" ca="1" si="839"/>
        <v>-</v>
      </c>
      <c r="LN86" s="466" t="str">
        <f t="shared" ca="1" si="839"/>
        <v>-</v>
      </c>
      <c r="LO86" s="5" t="b">
        <f t="array" aca="1" ref="LO86" ca="1">IF(OR(LP86:LV86&lt;&gt;"-"),TRUE,"-")</f>
        <v>1</v>
      </c>
      <c r="LP86" s="19">
        <f t="shared" ca="1" si="813"/>
        <v>0</v>
      </c>
      <c r="LQ86" s="19" t="str">
        <f t="shared" ca="1" si="813"/>
        <v>-</v>
      </c>
      <c r="LR86" s="19">
        <f t="shared" ca="1" si="813"/>
        <v>999999</v>
      </c>
      <c r="LS86" s="19">
        <f t="shared" ca="1" si="813"/>
        <v>999999</v>
      </c>
      <c r="LT86" s="19">
        <f t="shared" ca="1" si="813"/>
        <v>999999</v>
      </c>
      <c r="LU86" s="19">
        <f t="shared" ca="1" si="813"/>
        <v>999999</v>
      </c>
      <c r="LV86" s="19">
        <f t="shared" ca="1" si="813"/>
        <v>999999</v>
      </c>
      <c r="LW86" s="19" t="str">
        <f t="shared" ca="1" si="813"/>
        <v>-</v>
      </c>
      <c r="LX86" s="19" t="str">
        <f t="shared" ca="1" si="813"/>
        <v>-</v>
      </c>
      <c r="LY86" s="19" t="str">
        <f t="shared" ca="1" si="813"/>
        <v>-</v>
      </c>
      <c r="LZ86" s="19" t="b">
        <f t="shared" ca="1" si="741"/>
        <v>1</v>
      </c>
      <c r="MA86" s="19">
        <f t="shared" ca="1" si="741"/>
        <v>0</v>
      </c>
      <c r="MB86" s="5" t="str">
        <f t="shared" si="742"/>
        <v>-</v>
      </c>
      <c r="MC86" s="5" t="str">
        <f t="shared" si="742"/>
        <v>-</v>
      </c>
      <c r="MD86" s="5" t="str">
        <f t="shared" si="742"/>
        <v>-</v>
      </c>
      <c r="ME86" s="5" t="str">
        <f t="shared" si="742"/>
        <v>-</v>
      </c>
      <c r="MF86" s="19" t="str">
        <f t="shared" ca="1" si="815"/>
        <v>-</v>
      </c>
      <c r="MG86" s="19" t="str">
        <f t="shared" ca="1" si="815"/>
        <v>-</v>
      </c>
      <c r="MH86" s="19" t="str">
        <f t="shared" ca="1" si="815"/>
        <v>-</v>
      </c>
      <c r="MI86" s="19" t="str">
        <f t="shared" ca="1" si="815"/>
        <v>-</v>
      </c>
      <c r="MJ86" s="19">
        <f t="shared" ca="1" si="815"/>
        <v>0.5</v>
      </c>
      <c r="MK86" s="19">
        <f t="shared" ca="1" si="815"/>
        <v>0.5</v>
      </c>
      <c r="ML86" s="19" t="str">
        <f t="shared" ca="1" si="815"/>
        <v>-</v>
      </c>
      <c r="MM86" s="5">
        <f t="shared" si="744"/>
        <v>0</v>
      </c>
      <c r="MN86" s="5">
        <f t="shared" si="744"/>
        <v>500</v>
      </c>
      <c r="MO86" s="5">
        <f t="shared" si="744"/>
        <v>500</v>
      </c>
      <c r="MP86" s="5">
        <f t="shared" si="744"/>
        <v>575</v>
      </c>
      <c r="MQ86" s="5">
        <f t="shared" si="744"/>
        <v>240</v>
      </c>
      <c r="MR86" s="5">
        <f t="shared" si="744"/>
        <v>364</v>
      </c>
      <c r="MS86" s="5">
        <f t="shared" si="745"/>
        <v>0.5</v>
      </c>
      <c r="MT86" s="9"/>
      <c r="MU86" s="19">
        <f t="shared" ca="1" si="815"/>
        <v>70</v>
      </c>
      <c r="MV86" s="19">
        <f t="shared" ca="1" si="815"/>
        <v>50</v>
      </c>
      <c r="MW86" s="19">
        <f t="shared" ca="1" si="815"/>
        <v>75</v>
      </c>
      <c r="MX86" s="19">
        <f t="shared" ca="1" si="815"/>
        <v>50</v>
      </c>
      <c r="MY86" s="5">
        <f t="shared" si="746"/>
        <v>1</v>
      </c>
      <c r="MZ86" s="5">
        <f t="shared" si="747"/>
        <v>1</v>
      </c>
      <c r="NA86" s="5">
        <f t="shared" si="748"/>
        <v>1</v>
      </c>
      <c r="NB86" s="9"/>
      <c r="NC86" s="19" t="b">
        <f t="shared" ca="1" si="749"/>
        <v>0</v>
      </c>
      <c r="ND86" s="19" t="b">
        <f t="shared" ca="1" si="749"/>
        <v>0</v>
      </c>
      <c r="NE86" s="19">
        <f t="shared" ca="1" si="749"/>
        <v>2</v>
      </c>
      <c r="NF86" s="19">
        <f t="shared" ref="NF86:NN86" ca="1" si="840">OFFSET(NF$5,$B86,0)</f>
        <v>1</v>
      </c>
      <c r="NG86" s="19">
        <f t="shared" ca="1" si="840"/>
        <v>2</v>
      </c>
      <c r="NH86" s="19">
        <f t="shared" ca="1" si="840"/>
        <v>0</v>
      </c>
      <c r="NI86" s="19" t="str">
        <f t="shared" ca="1" si="840"/>
        <v>-</v>
      </c>
      <c r="NJ86" s="466" t="b">
        <v>0</v>
      </c>
      <c r="NK86" s="466" t="s">
        <v>34</v>
      </c>
      <c r="NL86" s="466" t="b">
        <v>1</v>
      </c>
      <c r="NM86" s="466">
        <f>$NM$62*0.2</f>
        <v>200</v>
      </c>
      <c r="NN86" s="19" t="str">
        <f t="shared" ca="1" si="840"/>
        <v>-</v>
      </c>
      <c r="NO86" s="19">
        <f t="shared" ca="1" si="815"/>
        <v>1</v>
      </c>
      <c r="NP86" s="19">
        <f t="shared" ca="1" si="815"/>
        <v>1</v>
      </c>
      <c r="NQ86" s="19">
        <f t="shared" ca="1" si="815"/>
        <v>1</v>
      </c>
      <c r="NR86" s="19">
        <f t="shared" ca="1" si="815"/>
        <v>1</v>
      </c>
      <c r="NS86" s="19">
        <f t="shared" ca="1" si="815"/>
        <v>1</v>
      </c>
      <c r="NT86" s="19">
        <f t="shared" ca="1" si="815"/>
        <v>1</v>
      </c>
      <c r="NU86" s="19">
        <f t="shared" ca="1" si="815"/>
        <v>1</v>
      </c>
      <c r="NV86" s="19">
        <f t="shared" ca="1" si="815"/>
        <v>1</v>
      </c>
      <c r="NW86" s="19">
        <f t="shared" ca="1" si="815"/>
        <v>1</v>
      </c>
      <c r="NX86" s="9"/>
      <c r="NY86" s="539" t="str">
        <f t="shared" si="816"/>
        <v>-</v>
      </c>
      <c r="NZ86" s="539" t="str">
        <f t="shared" si="816"/>
        <v>-</v>
      </c>
      <c r="OA86" s="539" t="str">
        <f t="shared" si="816"/>
        <v>-</v>
      </c>
      <c r="OB86" s="539" t="str">
        <f t="shared" ref="OB86:PH86" si="841">IF(AND($O86=OB$19, $AP86=OB$21),TRUE,"-")</f>
        <v>-</v>
      </c>
      <c r="OC86" s="539" t="str">
        <f t="shared" si="841"/>
        <v>-</v>
      </c>
      <c r="OD86" s="539" t="str">
        <f t="shared" si="841"/>
        <v>-</v>
      </c>
      <c r="OE86" s="539" t="str">
        <f t="shared" ca="1" si="841"/>
        <v>-</v>
      </c>
      <c r="OF86" s="539" t="str">
        <f t="shared" ca="1" si="841"/>
        <v>-</v>
      </c>
      <c r="OG86" s="539" t="str">
        <f t="shared" ca="1" si="841"/>
        <v>-</v>
      </c>
      <c r="OH86" s="539" t="str">
        <f t="shared" ca="1" si="841"/>
        <v>-</v>
      </c>
      <c r="OI86" s="539" t="str">
        <f t="shared" ca="1" si="841"/>
        <v>-</v>
      </c>
      <c r="OJ86" s="539" t="str">
        <f t="shared" ca="1" si="841"/>
        <v>-</v>
      </c>
      <c r="OK86" s="539" t="str">
        <f t="shared" ca="1" si="841"/>
        <v>-</v>
      </c>
      <c r="OL86" s="539" t="str">
        <f t="shared" ca="1" si="841"/>
        <v>-</v>
      </c>
      <c r="OM86" s="539" t="str">
        <f t="shared" ca="1" si="841"/>
        <v>-</v>
      </c>
      <c r="ON86" s="539" t="str">
        <f t="shared" ca="1" si="841"/>
        <v>-</v>
      </c>
      <c r="OO86" s="539" t="str">
        <f t="shared" ca="1" si="841"/>
        <v>-</v>
      </c>
      <c r="OP86" s="539" t="str">
        <f t="shared" ca="1" si="841"/>
        <v>-</v>
      </c>
      <c r="OQ86" s="539" t="str">
        <f t="shared" ca="1" si="841"/>
        <v>-</v>
      </c>
      <c r="OR86" s="539" t="str">
        <f t="shared" ca="1" si="841"/>
        <v>-</v>
      </c>
      <c r="OS86" s="539" t="str">
        <f t="shared" ca="1" si="841"/>
        <v>-</v>
      </c>
      <c r="OT86" s="539" t="str">
        <f t="shared" ca="1" si="841"/>
        <v>-</v>
      </c>
      <c r="OU86" s="539" t="str">
        <f t="shared" ca="1" si="841"/>
        <v>-</v>
      </c>
      <c r="OV86" s="539" t="str">
        <f t="shared" ca="1" si="841"/>
        <v>-</v>
      </c>
      <c r="OW86" s="539" t="str">
        <f t="shared" ca="1" si="841"/>
        <v>-</v>
      </c>
      <c r="OX86" s="539" t="str">
        <f t="shared" ca="1" si="841"/>
        <v>-</v>
      </c>
      <c r="OY86" s="539" t="str">
        <f t="shared" ca="1" si="841"/>
        <v>-</v>
      </c>
      <c r="OZ86" s="539" t="str">
        <f t="shared" ca="1" si="841"/>
        <v>-</v>
      </c>
      <c r="PA86" s="539" t="str">
        <f t="shared" ca="1" si="841"/>
        <v>-</v>
      </c>
      <c r="PB86" s="539" t="str">
        <f t="shared" ca="1" si="841"/>
        <v>-</v>
      </c>
      <c r="PC86" s="539" t="str">
        <f t="shared" ca="1" si="841"/>
        <v>-</v>
      </c>
      <c r="PD86" s="539" t="str">
        <f t="shared" ca="1" si="841"/>
        <v>-</v>
      </c>
      <c r="PE86" s="539" t="str">
        <f t="shared" ca="1" si="841"/>
        <v>-</v>
      </c>
      <c r="PF86" s="539" t="str">
        <f t="shared" ca="1" si="841"/>
        <v>-</v>
      </c>
      <c r="PG86" s="539" t="str">
        <f t="shared" ca="1" si="841"/>
        <v>-</v>
      </c>
      <c r="PH86" s="539" t="str">
        <f t="shared" ca="1" si="841"/>
        <v>-</v>
      </c>
      <c r="PI86" s="549" t="str">
        <f t="shared" si="817"/>
        <v>-</v>
      </c>
      <c r="PJ86" s="549" t="str">
        <f t="shared" si="817"/>
        <v>-</v>
      </c>
      <c r="PK86" s="549" t="str">
        <f t="shared" si="817"/>
        <v>-</v>
      </c>
      <c r="PL86" s="549" t="str">
        <f t="shared" si="817"/>
        <v>-</v>
      </c>
      <c r="PM86" s="549" t="str">
        <f t="shared" si="817"/>
        <v>-</v>
      </c>
      <c r="PN86" s="549" t="str">
        <f t="shared" si="817"/>
        <v>-</v>
      </c>
      <c r="PO86" s="549" t="str">
        <f t="shared" si="817"/>
        <v>-</v>
      </c>
      <c r="PP86" s="549" t="str">
        <f t="shared" si="817"/>
        <v>-</v>
      </c>
      <c r="PQ86" s="549" t="str">
        <f t="shared" si="817"/>
        <v>-</v>
      </c>
      <c r="PR86" s="549" t="str">
        <f t="shared" si="817"/>
        <v>-</v>
      </c>
      <c r="PS86" s="549" t="str">
        <f t="shared" si="817"/>
        <v>-</v>
      </c>
      <c r="PT86" s="549" t="str">
        <f t="shared" si="817"/>
        <v>-</v>
      </c>
      <c r="PU86" s="549" t="str">
        <f t="shared" si="817"/>
        <v>-</v>
      </c>
      <c r="PV86" s="549" t="str">
        <f t="shared" si="817"/>
        <v>-</v>
      </c>
      <c r="PW86" s="549" t="str">
        <f t="shared" si="817"/>
        <v>-</v>
      </c>
      <c r="PX86" s="549" t="str">
        <f t="shared" si="817"/>
        <v>-</v>
      </c>
      <c r="PY86" s="549" t="str">
        <f t="shared" si="817"/>
        <v>-</v>
      </c>
      <c r="PZ86" s="549" t="str">
        <f t="shared" si="817"/>
        <v>-</v>
      </c>
      <c r="QA86" s="549" t="str">
        <f t="shared" si="817"/>
        <v>-</v>
      </c>
      <c r="QB86" s="549" t="str">
        <f t="shared" si="817"/>
        <v>-</v>
      </c>
      <c r="QC86" s="549" t="str">
        <f t="shared" si="817"/>
        <v>-</v>
      </c>
      <c r="QD86" s="549" t="str">
        <f t="shared" si="817"/>
        <v>-</v>
      </c>
      <c r="QE86" s="549" t="str">
        <f t="shared" si="817"/>
        <v>-</v>
      </c>
      <c r="QF86" s="549" t="str">
        <f t="shared" si="817"/>
        <v>-</v>
      </c>
      <c r="QG86" s="549" t="str">
        <f t="shared" si="817"/>
        <v>-</v>
      </c>
      <c r="QH86" s="549" t="str">
        <f t="shared" si="817"/>
        <v>-</v>
      </c>
      <c r="QI86" s="539" t="str">
        <f t="shared" si="818"/>
        <v>-</v>
      </c>
      <c r="QJ86" s="539" t="str">
        <f t="shared" si="818"/>
        <v>-</v>
      </c>
      <c r="QK86" s="539" t="str">
        <f t="shared" si="818"/>
        <v>-</v>
      </c>
      <c r="QL86" s="539" t="str">
        <f t="shared" ref="QL86:RR86" si="842">IF(AND($O86=QL$19, $AP86=QL$21),TRUE,"-")</f>
        <v>-</v>
      </c>
      <c r="QM86" s="539" t="str">
        <f t="shared" si="842"/>
        <v>-</v>
      </c>
      <c r="QN86" s="539" t="str">
        <f t="shared" si="842"/>
        <v>-</v>
      </c>
      <c r="QO86" s="539" t="str">
        <f t="shared" ca="1" si="842"/>
        <v>-</v>
      </c>
      <c r="QP86" s="539" t="str">
        <f t="shared" ca="1" si="842"/>
        <v>-</v>
      </c>
      <c r="QQ86" s="539" t="str">
        <f t="shared" ca="1" si="842"/>
        <v>-</v>
      </c>
      <c r="QR86" s="539" t="str">
        <f t="shared" ca="1" si="842"/>
        <v>-</v>
      </c>
      <c r="QS86" s="539" t="str">
        <f t="shared" ca="1" si="842"/>
        <v>-</v>
      </c>
      <c r="QT86" s="539" t="str">
        <f t="shared" ca="1" si="842"/>
        <v>-</v>
      </c>
      <c r="QU86" s="539" t="str">
        <f t="shared" ca="1" si="842"/>
        <v>-</v>
      </c>
      <c r="QV86" s="539" t="str">
        <f t="shared" ca="1" si="842"/>
        <v>-</v>
      </c>
      <c r="QW86" s="539" t="str">
        <f t="shared" ca="1" si="842"/>
        <v>-</v>
      </c>
      <c r="QX86" s="539" t="str">
        <f t="shared" ca="1" si="842"/>
        <v>-</v>
      </c>
      <c r="QY86" s="539" t="str">
        <f t="shared" ca="1" si="842"/>
        <v>-</v>
      </c>
      <c r="QZ86" s="539" t="str">
        <f t="shared" ca="1" si="842"/>
        <v>-</v>
      </c>
      <c r="RA86" s="539" t="str">
        <f t="shared" ca="1" si="842"/>
        <v>-</v>
      </c>
      <c r="RB86" s="539" t="str">
        <f t="shared" ca="1" si="842"/>
        <v>-</v>
      </c>
      <c r="RC86" s="539" t="str">
        <f t="shared" ca="1" si="842"/>
        <v>-</v>
      </c>
      <c r="RD86" s="539" t="str">
        <f t="shared" ca="1" si="842"/>
        <v>-</v>
      </c>
      <c r="RE86" s="539" t="str">
        <f t="shared" ca="1" si="842"/>
        <v>-</v>
      </c>
      <c r="RF86" s="539" t="str">
        <f t="shared" ca="1" si="842"/>
        <v>-</v>
      </c>
      <c r="RG86" s="539" t="str">
        <f t="shared" ca="1" si="842"/>
        <v>-</v>
      </c>
      <c r="RH86" s="539" t="str">
        <f t="shared" ca="1" si="842"/>
        <v>-</v>
      </c>
      <c r="RI86" s="539" t="str">
        <f t="shared" ca="1" si="842"/>
        <v>-</v>
      </c>
      <c r="RJ86" s="539" t="str">
        <f t="shared" ca="1" si="842"/>
        <v>-</v>
      </c>
      <c r="RK86" s="539" t="str">
        <f t="shared" ca="1" si="842"/>
        <v>-</v>
      </c>
      <c r="RL86" s="539" t="str">
        <f t="shared" ca="1" si="842"/>
        <v>-</v>
      </c>
      <c r="RM86" s="539" t="str">
        <f t="shared" ca="1" si="842"/>
        <v>-</v>
      </c>
      <c r="RN86" s="539" t="str">
        <f t="shared" ca="1" si="842"/>
        <v>-</v>
      </c>
      <c r="RO86" s="539" t="str">
        <f t="shared" ca="1" si="842"/>
        <v>-</v>
      </c>
      <c r="RP86" s="539" t="str">
        <f t="shared" ca="1" si="842"/>
        <v>-</v>
      </c>
      <c r="RQ86" s="539" t="str">
        <f t="shared" ca="1" si="842"/>
        <v>-</v>
      </c>
      <c r="RR86" s="539" t="str">
        <f t="shared" ca="1" si="842"/>
        <v>-</v>
      </c>
      <c r="RS86" s="549" t="str">
        <f t="shared" si="819"/>
        <v>-</v>
      </c>
      <c r="RT86" s="549" t="str">
        <f t="shared" si="819"/>
        <v>-</v>
      </c>
      <c r="RU86" s="549" t="str">
        <f t="shared" si="819"/>
        <v>-</v>
      </c>
      <c r="RV86" s="549" t="str">
        <f t="shared" si="819"/>
        <v>-</v>
      </c>
      <c r="RW86" s="549" t="str">
        <f t="shared" si="819"/>
        <v>-</v>
      </c>
      <c r="RX86" s="549" t="str">
        <f t="shared" si="819"/>
        <v>-</v>
      </c>
      <c r="RY86" s="549" t="str">
        <f t="shared" si="819"/>
        <v>-</v>
      </c>
      <c r="RZ86" s="549" t="str">
        <f t="shared" si="819"/>
        <v>-</v>
      </c>
      <c r="SA86" s="549" t="str">
        <f t="shared" si="819"/>
        <v>-</v>
      </c>
      <c r="SB86" s="549" t="str">
        <f t="shared" si="819"/>
        <v>-</v>
      </c>
      <c r="SC86" s="549" t="str">
        <f t="shared" si="819"/>
        <v>-</v>
      </c>
      <c r="SD86" s="549" t="str">
        <f t="shared" si="819"/>
        <v>-</v>
      </c>
      <c r="SE86" s="549" t="str">
        <f t="shared" si="819"/>
        <v>-</v>
      </c>
      <c r="SF86" s="549" t="str">
        <f t="shared" si="819"/>
        <v>-</v>
      </c>
      <c r="SG86" s="549" t="str">
        <f t="shared" si="819"/>
        <v>-</v>
      </c>
      <c r="SH86" s="549" t="str">
        <f t="shared" si="819"/>
        <v>-</v>
      </c>
      <c r="SI86" s="549" t="str">
        <f t="shared" si="819"/>
        <v>-</v>
      </c>
      <c r="SJ86" s="549" t="str">
        <f t="shared" si="819"/>
        <v>-</v>
      </c>
      <c r="SK86" s="549" t="str">
        <f t="shared" si="819"/>
        <v>-</v>
      </c>
      <c r="SL86" s="549" t="str">
        <f t="shared" si="819"/>
        <v>-</v>
      </c>
      <c r="SM86" s="549" t="str">
        <f t="shared" si="819"/>
        <v>-</v>
      </c>
      <c r="SN86" s="549" t="str">
        <f t="shared" si="819"/>
        <v>-</v>
      </c>
      <c r="SO86" s="549" t="str">
        <f t="shared" si="819"/>
        <v>-</v>
      </c>
      <c r="SP86" s="549" t="str">
        <f t="shared" si="819"/>
        <v>-</v>
      </c>
      <c r="SQ86" s="549" t="str">
        <f t="shared" si="819"/>
        <v>-</v>
      </c>
      <c r="SR86" s="549" t="str">
        <f t="shared" si="819"/>
        <v>-</v>
      </c>
      <c r="SS86" s="539" t="b">
        <f t="shared" si="820"/>
        <v>1</v>
      </c>
      <c r="ST86" s="539" t="b">
        <f t="shared" si="820"/>
        <v>1</v>
      </c>
      <c r="SU86" s="539" t="b">
        <f t="shared" si="820"/>
        <v>1</v>
      </c>
      <c r="SV86" s="539" t="b">
        <f t="shared" ref="SV86:UB86" si="843">IF(AND($O86=SV$19, $AP86=SV$21),TRUE,"-")</f>
        <v>1</v>
      </c>
      <c r="SW86" s="539" t="b">
        <f t="shared" si="843"/>
        <v>1</v>
      </c>
      <c r="SX86" s="539" t="b">
        <f t="shared" si="843"/>
        <v>1</v>
      </c>
      <c r="SY86" s="539" t="str">
        <f t="shared" ca="1" si="843"/>
        <v>-</v>
      </c>
      <c r="SZ86" s="539" t="str">
        <f t="shared" ca="1" si="843"/>
        <v>-</v>
      </c>
      <c r="TA86" s="539" t="str">
        <f t="shared" ca="1" si="843"/>
        <v>-</v>
      </c>
      <c r="TB86" s="539" t="str">
        <f t="shared" ca="1" si="843"/>
        <v>-</v>
      </c>
      <c r="TC86" s="539" t="str">
        <f t="shared" ca="1" si="843"/>
        <v>-</v>
      </c>
      <c r="TD86" s="539" t="str">
        <f t="shared" ca="1" si="843"/>
        <v>-</v>
      </c>
      <c r="TE86" s="539" t="str">
        <f t="shared" ca="1" si="843"/>
        <v>-</v>
      </c>
      <c r="TF86" s="539" t="str">
        <f t="shared" ca="1" si="843"/>
        <v>-</v>
      </c>
      <c r="TG86" s="539" t="str">
        <f t="shared" ca="1" si="843"/>
        <v>-</v>
      </c>
      <c r="TH86" s="539" t="str">
        <f t="shared" ca="1" si="843"/>
        <v>-</v>
      </c>
      <c r="TI86" s="539" t="str">
        <f t="shared" ca="1" si="843"/>
        <v>-</v>
      </c>
      <c r="TJ86" s="539" t="str">
        <f t="shared" ca="1" si="843"/>
        <v>-</v>
      </c>
      <c r="TK86" s="539" t="str">
        <f t="shared" ca="1" si="843"/>
        <v>-</v>
      </c>
      <c r="TL86" s="539" t="str">
        <f t="shared" ca="1" si="843"/>
        <v>-</v>
      </c>
      <c r="TM86" s="539" t="str">
        <f t="shared" ca="1" si="843"/>
        <v>-</v>
      </c>
      <c r="TN86" s="539" t="str">
        <f t="shared" ca="1" si="843"/>
        <v>-</v>
      </c>
      <c r="TO86" s="539" t="str">
        <f t="shared" ca="1" si="843"/>
        <v>-</v>
      </c>
      <c r="TP86" s="539" t="str">
        <f t="shared" ca="1" si="843"/>
        <v>-</v>
      </c>
      <c r="TQ86" s="539" t="str">
        <f t="shared" ca="1" si="843"/>
        <v>-</v>
      </c>
      <c r="TR86" s="539" t="str">
        <f t="shared" ca="1" si="843"/>
        <v>-</v>
      </c>
      <c r="TS86" s="539" t="str">
        <f t="shared" ca="1" si="843"/>
        <v>-</v>
      </c>
      <c r="TT86" s="539" t="str">
        <f t="shared" ca="1" si="843"/>
        <v>-</v>
      </c>
      <c r="TU86" s="539" t="str">
        <f t="shared" ca="1" si="843"/>
        <v>-</v>
      </c>
      <c r="TV86" s="539" t="str">
        <f t="shared" ca="1" si="843"/>
        <v>-</v>
      </c>
      <c r="TW86" s="539" t="str">
        <f t="shared" ca="1" si="843"/>
        <v>-</v>
      </c>
      <c r="TX86" s="539" t="str">
        <f t="shared" ca="1" si="843"/>
        <v>-</v>
      </c>
      <c r="TY86" s="539" t="str">
        <f t="shared" ca="1" si="843"/>
        <v>-</v>
      </c>
      <c r="TZ86" s="539" t="str">
        <f t="shared" ca="1" si="843"/>
        <v>-</v>
      </c>
      <c r="UA86" s="539" t="str">
        <f t="shared" ca="1" si="843"/>
        <v>-</v>
      </c>
      <c r="UB86" s="539" t="str">
        <f t="shared" ca="1" si="843"/>
        <v>-</v>
      </c>
      <c r="UC86" s="549" t="b">
        <f t="shared" si="821"/>
        <v>1</v>
      </c>
      <c r="UD86" s="549" t="b">
        <f t="shared" si="821"/>
        <v>1</v>
      </c>
      <c r="UE86" s="549" t="b">
        <f t="shared" si="821"/>
        <v>1</v>
      </c>
      <c r="UF86" s="549" t="b">
        <f t="shared" si="821"/>
        <v>1</v>
      </c>
      <c r="UG86" s="549" t="b">
        <f t="shared" si="821"/>
        <v>1</v>
      </c>
      <c r="UH86" s="549" t="b">
        <f t="shared" si="821"/>
        <v>1</v>
      </c>
      <c r="UI86" s="549" t="b">
        <f t="shared" si="821"/>
        <v>1</v>
      </c>
      <c r="UJ86" s="549" t="b">
        <f t="shared" si="821"/>
        <v>1</v>
      </c>
      <c r="UK86" s="549" t="b">
        <f t="shared" si="821"/>
        <v>1</v>
      </c>
      <c r="UL86" s="549" t="b">
        <f t="shared" si="821"/>
        <v>1</v>
      </c>
      <c r="UM86" s="549" t="b">
        <f t="shared" si="821"/>
        <v>1</v>
      </c>
      <c r="UN86" s="549" t="b">
        <f t="shared" si="821"/>
        <v>1</v>
      </c>
      <c r="UO86" s="549" t="b">
        <f t="shared" si="821"/>
        <v>1</v>
      </c>
      <c r="UP86" s="549" t="b">
        <f t="shared" si="821"/>
        <v>1</v>
      </c>
      <c r="UQ86" s="549" t="b">
        <f t="shared" si="821"/>
        <v>1</v>
      </c>
      <c r="UR86" s="549" t="b">
        <f t="shared" si="821"/>
        <v>1</v>
      </c>
      <c r="US86" s="549" t="b">
        <f t="shared" si="821"/>
        <v>1</v>
      </c>
      <c r="UT86" s="549" t="b">
        <f t="shared" si="821"/>
        <v>1</v>
      </c>
      <c r="UU86" s="549" t="b">
        <f t="shared" si="821"/>
        <v>1</v>
      </c>
      <c r="UV86" s="549" t="b">
        <f t="shared" si="821"/>
        <v>1</v>
      </c>
      <c r="UW86" s="549" t="b">
        <f t="shared" si="821"/>
        <v>1</v>
      </c>
      <c r="UX86" s="549" t="b">
        <f t="shared" si="821"/>
        <v>1</v>
      </c>
      <c r="UY86" s="549" t="b">
        <f t="shared" si="821"/>
        <v>1</v>
      </c>
      <c r="UZ86" s="549" t="b">
        <f t="shared" si="821"/>
        <v>1</v>
      </c>
      <c r="VA86" s="549" t="b">
        <f t="shared" si="821"/>
        <v>1</v>
      </c>
      <c r="VB86" s="549" t="b">
        <f t="shared" si="821"/>
        <v>1</v>
      </c>
      <c r="VC86" s="19">
        <f t="shared" ca="1" si="756"/>
        <v>0</v>
      </c>
      <c r="VD86" s="23">
        <v>0</v>
      </c>
    </row>
    <row r="87" spans="1:576" outlineLevel="1">
      <c r="A87" s="21">
        <f t="shared" si="93"/>
        <v>82</v>
      </c>
      <c r="B87" s="21">
        <f t="shared" si="759"/>
        <v>18</v>
      </c>
      <c r="C87">
        <v>108</v>
      </c>
      <c r="D87" s="19" t="str">
        <f t="shared" ca="1" si="668"/>
        <v>SNSW</v>
      </c>
      <c r="E87" t="b">
        <v>1</v>
      </c>
      <c r="F87" t="b">
        <v>0</v>
      </c>
      <c r="G87" t="b">
        <v>1</v>
      </c>
      <c r="H87" s="215">
        <f t="shared" ca="1" si="771"/>
        <v>24</v>
      </c>
      <c r="I87" s="26">
        <v>2</v>
      </c>
      <c r="J87" s="26">
        <v>1</v>
      </c>
      <c r="K87" s="26" t="str">
        <f>""</f>
        <v/>
      </c>
      <c r="L87" s="26">
        <v>0</v>
      </c>
      <c r="M87" s="26">
        <f t="shared" si="670"/>
        <v>2</v>
      </c>
      <c r="N87" s="26">
        <v>2</v>
      </c>
      <c r="O87" s="26">
        <v>3</v>
      </c>
      <c r="P87" s="26">
        <v>2</v>
      </c>
      <c r="Q87" s="26">
        <v>0</v>
      </c>
      <c r="R87" s="26">
        <v>0</v>
      </c>
      <c r="S87" s="26">
        <v>0</v>
      </c>
      <c r="T87" s="26">
        <v>0</v>
      </c>
      <c r="U87" s="26">
        <v>1</v>
      </c>
      <c r="V87" s="116">
        <v>1</v>
      </c>
      <c r="W87" s="116">
        <v>1</v>
      </c>
      <c r="X87" s="116">
        <v>1</v>
      </c>
      <c r="Y87" s="211"/>
      <c r="Z87" s="211"/>
      <c r="AA87" s="211"/>
      <c r="AB87" s="211"/>
      <c r="AC87" s="26">
        <v>1</v>
      </c>
      <c r="AD87" s="211"/>
      <c r="AE87" s="211"/>
      <c r="AF87" s="211"/>
      <c r="AG87" s="211"/>
      <c r="AH87" s="211"/>
      <c r="AI87" s="211"/>
      <c r="AJ87" s="211"/>
      <c r="AK87" s="211"/>
      <c r="AL87" s="136">
        <f t="shared" si="671"/>
        <v>2</v>
      </c>
      <c r="AM87" s="136">
        <f>INDEX(CHOOSE($O87,DataAutumn!i.AdultDrys,DataWinter!i.AdultDrys,DataSpring!i.AdultDrys),1,$N87)</f>
        <v>3</v>
      </c>
      <c r="AN87" s="5">
        <f t="shared" si="672"/>
        <v>2</v>
      </c>
      <c r="AO87" s="5">
        <f t="shared" si="672"/>
        <v>0</v>
      </c>
      <c r="AP87" s="5">
        <f t="shared" si="673"/>
        <v>1</v>
      </c>
      <c r="AQ87" s="211"/>
      <c r="AR87" s="211"/>
      <c r="AS87" s="356" t="str">
        <f t="shared" ca="1" si="674"/>
        <v>optimum_carry 00024 SNSW MWM     pasture300 Day204 Scan2-0000 RR000p GP100p WP100p MP100p T_TRUE (F33N11)</v>
      </c>
      <c r="AT87" s="9" t="str">
        <f ca="1">IF(COUNTIF(AS$5:AS87,AS87)=1,"-","Dup")</f>
        <v>-</v>
      </c>
      <c r="AU87" s="9"/>
      <c r="AV87" s="19" t="str">
        <f t="shared" ca="1" si="675"/>
        <v>-</v>
      </c>
      <c r="AW87" s="19" t="str">
        <f t="shared" ca="1" si="675"/>
        <v>-</v>
      </c>
      <c r="AX87" s="19" t="str">
        <f t="shared" ca="1" si="675"/>
        <v>-</v>
      </c>
      <c r="AY87" s="19" t="str">
        <f t="shared" ca="1" si="675"/>
        <v>-</v>
      </c>
      <c r="AZ87" s="19" t="str">
        <f t="shared" ca="1" si="675"/>
        <v>-</v>
      </c>
      <c r="BA87" s="19" t="str">
        <f t="shared" ca="1" si="675"/>
        <v>-</v>
      </c>
      <c r="BB87" s="19" t="str">
        <f t="shared" ca="1" si="675"/>
        <v>-</v>
      </c>
      <c r="BC87" s="19" t="str">
        <f t="shared" ca="1" si="675"/>
        <v>-</v>
      </c>
      <c r="BD87" s="9"/>
      <c r="BE87" s="5" t="b">
        <f t="shared" si="676"/>
        <v>0</v>
      </c>
      <c r="BF87" s="5" t="str">
        <f t="shared" si="676"/>
        <v>-</v>
      </c>
      <c r="BG87" s="5" t="b">
        <f t="shared" si="676"/>
        <v>0</v>
      </c>
      <c r="BH87" s="5" t="b">
        <f t="shared" si="676"/>
        <v>1</v>
      </c>
      <c r="BI87" s="5" t="b">
        <f t="shared" si="676"/>
        <v>1</v>
      </c>
      <c r="BJ87" s="136">
        <f t="shared" si="676"/>
        <v>0</v>
      </c>
      <c r="BK87" s="19" t="b">
        <f t="shared" ca="1" si="677"/>
        <v>0</v>
      </c>
      <c r="BL87" s="9"/>
      <c r="BM87" s="5" t="str">
        <f t="shared" ca="1" si="678"/>
        <v>-</v>
      </c>
      <c r="BN87" s="19" t="str">
        <f t="shared" ca="1" si="679"/>
        <v>-</v>
      </c>
      <c r="BO87" s="19" t="str">
        <f t="shared" ca="1" si="679"/>
        <v>-</v>
      </c>
      <c r="BP87" s="19" t="str">
        <f t="shared" ca="1" si="679"/>
        <v>-</v>
      </c>
      <c r="BQ87" s="5" t="str">
        <f t="shared" ca="1" si="680"/>
        <v>-</v>
      </c>
      <c r="BR87" s="19" t="str">
        <f t="shared" ca="1" si="681"/>
        <v>-</v>
      </c>
      <c r="BS87" s="5" t="str">
        <f t="shared" ca="1" si="682"/>
        <v>-</v>
      </c>
      <c r="BT87" s="19" t="str">
        <f t="shared" ca="1" si="683"/>
        <v>-</v>
      </c>
      <c r="BU87" s="19" t="str">
        <f t="shared" ca="1" si="683"/>
        <v>-</v>
      </c>
      <c r="BV87" s="19" t="str">
        <f t="shared" ca="1" si="683"/>
        <v>-</v>
      </c>
      <c r="BW87" s="5" t="str">
        <f t="shared" ca="1" si="684"/>
        <v>-</v>
      </c>
      <c r="BX87" s="9"/>
      <c r="BY87" s="5" t="b">
        <f t="shared" si="685"/>
        <v>0</v>
      </c>
      <c r="BZ87" s="5" t="str">
        <f t="shared" ca="1" si="686"/>
        <v>-</v>
      </c>
      <c r="CA87" s="5" t="str">
        <f t="shared" ca="1" si="687"/>
        <v>-</v>
      </c>
      <c r="CB87" s="5" t="str">
        <f t="shared" ca="1" si="687"/>
        <v>-</v>
      </c>
      <c r="CC87" s="5" t="str">
        <f t="shared" ca="1" si="687"/>
        <v>-</v>
      </c>
      <c r="CD87" s="5" t="str">
        <f t="shared" ca="1" si="687"/>
        <v>-</v>
      </c>
      <c r="CE87" s="5" t="str">
        <f t="shared" ca="1" si="687"/>
        <v>-</v>
      </c>
      <c r="CF87" s="5" t="str">
        <f t="shared" ca="1" si="687"/>
        <v>-</v>
      </c>
      <c r="CG87" s="5" t="str">
        <f t="shared" ca="1" si="687"/>
        <v>-</v>
      </c>
      <c r="CH87" s="5" t="str">
        <f t="shared" ca="1" si="687"/>
        <v>-</v>
      </c>
      <c r="CI87" s="9"/>
      <c r="CJ87" s="12" t="b">
        <v>1</v>
      </c>
      <c r="CK87" s="12" t="b">
        <v>1</v>
      </c>
      <c r="CL87" s="12" t="b">
        <v>1</v>
      </c>
      <c r="CM87" s="12">
        <v>22312000005</v>
      </c>
      <c r="CN87" s="12" t="b">
        <v>0</v>
      </c>
      <c r="CO87" s="19" t="str">
        <f t="shared" ca="1" si="688"/>
        <v>-</v>
      </c>
      <c r="CP87" s="19" t="str">
        <f t="shared" ca="1" si="688"/>
        <v>-</v>
      </c>
      <c r="CQ87" s="19" t="str">
        <f t="shared" ca="1" si="688"/>
        <v>-</v>
      </c>
      <c r="CR87" s="433">
        <f t="shared" si="689"/>
        <v>652</v>
      </c>
      <c r="CS87" s="433">
        <f t="shared" si="689"/>
        <v>686</v>
      </c>
      <c r="CT87" s="433">
        <f t="shared" si="689"/>
        <v>721</v>
      </c>
      <c r="CU87" s="144">
        <f t="shared" si="690"/>
        <v>378</v>
      </c>
      <c r="CV87" s="144">
        <f t="shared" si="690"/>
        <v>413</v>
      </c>
      <c r="CW87" s="144">
        <f t="shared" si="690"/>
        <v>448</v>
      </c>
      <c r="CX87" s="19" t="str">
        <f t="shared" ca="1" si="809"/>
        <v>-</v>
      </c>
      <c r="CY87" s="19" t="str">
        <f t="shared" ca="1" si="809"/>
        <v>-</v>
      </c>
      <c r="CZ87" s="19" t="str">
        <f t="shared" ca="1" si="809"/>
        <v>-</v>
      </c>
      <c r="DA87" s="19" t="str">
        <f t="shared" ca="1" si="809"/>
        <v>-</v>
      </c>
      <c r="DB87" s="19" t="str">
        <f t="shared" ca="1" si="809"/>
        <v>-</v>
      </c>
      <c r="DC87" s="19" t="str">
        <f t="shared" ca="1" si="809"/>
        <v>-</v>
      </c>
      <c r="DD87" s="19">
        <f t="shared" ca="1" si="809"/>
        <v>1</v>
      </c>
      <c r="DE87" s="19">
        <f t="shared" ca="1" si="809"/>
        <v>1</v>
      </c>
      <c r="DF87" s="19">
        <f t="shared" ca="1" si="809"/>
        <v>0</v>
      </c>
      <c r="DG87" s="19" t="str">
        <f t="shared" ca="1" si="809"/>
        <v>-</v>
      </c>
      <c r="DH87" s="19" t="str">
        <f t="shared" ca="1" si="809"/>
        <v>-</v>
      </c>
      <c r="DI87" s="19" t="str">
        <f t="shared" ca="1" si="809"/>
        <v>-</v>
      </c>
      <c r="DJ87" s="19" t="str">
        <f t="shared" ca="1" si="809"/>
        <v>-</v>
      </c>
      <c r="DK87" s="19" t="str">
        <f t="shared" ca="1" si="809"/>
        <v>-</v>
      </c>
      <c r="DL87" s="19">
        <f t="shared" ca="1" si="809"/>
        <v>0</v>
      </c>
      <c r="DM87" s="19" t="str">
        <f t="shared" ca="1" si="809"/>
        <v>-</v>
      </c>
      <c r="DN87" s="19" t="str">
        <f t="shared" ca="1" si="809"/>
        <v>-</v>
      </c>
      <c r="DO87" s="19" t="str">
        <f t="shared" ca="1" si="688"/>
        <v>-</v>
      </c>
      <c r="DP87" s="19">
        <f t="shared" ca="1" si="688"/>
        <v>0</v>
      </c>
      <c r="DQ87" s="19">
        <f t="shared" ca="1" si="688"/>
        <v>0</v>
      </c>
      <c r="DR87" s="9"/>
      <c r="DS87" s="19">
        <f t="shared" ca="1" si="838"/>
        <v>0</v>
      </c>
      <c r="DT87" s="19">
        <f t="shared" ca="1" si="838"/>
        <v>0</v>
      </c>
      <c r="DU87" s="19">
        <f t="shared" ca="1" si="838"/>
        <v>0</v>
      </c>
      <c r="DV87" s="19">
        <f t="shared" ca="1" si="838"/>
        <v>0</v>
      </c>
      <c r="DW87" s="19">
        <f t="shared" ca="1" si="838"/>
        <v>0</v>
      </c>
      <c r="DX87" s="19">
        <f t="shared" ca="1" si="838"/>
        <v>0</v>
      </c>
      <c r="DY87" s="19">
        <f t="shared" ca="1" si="838"/>
        <v>0</v>
      </c>
      <c r="DZ87" s="19">
        <f t="shared" ca="1" si="838"/>
        <v>0</v>
      </c>
      <c r="EA87" s="19">
        <f t="shared" ca="1" si="838"/>
        <v>0</v>
      </c>
      <c r="EB87" s="19">
        <f t="shared" ca="1" si="838"/>
        <v>0</v>
      </c>
      <c r="EC87" s="19">
        <f t="shared" ca="1" si="838"/>
        <v>0</v>
      </c>
      <c r="ED87" s="19">
        <f t="shared" ca="1" si="838"/>
        <v>0</v>
      </c>
      <c r="EE87" s="19">
        <f t="shared" ca="1" si="838"/>
        <v>0</v>
      </c>
      <c r="EF87" s="433">
        <f t="shared" si="693"/>
        <v>0</v>
      </c>
      <c r="EG87" s="433">
        <f t="shared" si="693"/>
        <v>0</v>
      </c>
      <c r="EH87" s="116">
        <f t="shared" si="694"/>
        <v>0</v>
      </c>
      <c r="EI87" s="116">
        <f t="shared" ca="1" si="694"/>
        <v>0</v>
      </c>
      <c r="EJ87" s="116">
        <f t="shared" ca="1" si="694"/>
        <v>0</v>
      </c>
      <c r="EK87" s="116">
        <f t="shared" ca="1" si="694"/>
        <v>0</v>
      </c>
      <c r="EL87" s="116">
        <f t="shared" ca="1" si="694"/>
        <v>0</v>
      </c>
      <c r="EM87" s="537">
        <f t="shared" ca="1" si="695"/>
        <v>0</v>
      </c>
      <c r="EN87" s="116">
        <f t="shared" ca="1" si="696"/>
        <v>0</v>
      </c>
      <c r="EO87" s="116">
        <f t="shared" ca="1" si="696"/>
        <v>0</v>
      </c>
      <c r="EP87" s="116">
        <f t="shared" ca="1" si="696"/>
        <v>0</v>
      </c>
      <c r="EQ87" s="116">
        <f t="shared" ca="1" si="696"/>
        <v>0</v>
      </c>
      <c r="ER87" s="116">
        <f t="shared" ca="1" si="696"/>
        <v>0</v>
      </c>
      <c r="ES87" s="537">
        <f t="shared" ca="1" si="697"/>
        <v>0</v>
      </c>
      <c r="ET87" s="116">
        <f t="shared" ca="1" si="698"/>
        <v>0</v>
      </c>
      <c r="EU87" s="116">
        <f t="shared" ca="1" si="698"/>
        <v>0</v>
      </c>
      <c r="EV87" s="116">
        <f t="shared" ca="1" si="698"/>
        <v>0</v>
      </c>
      <c r="EW87" s="116">
        <f t="shared" ca="1" si="698"/>
        <v>0</v>
      </c>
      <c r="EX87" s="116">
        <f t="shared" ca="1" si="698"/>
        <v>0</v>
      </c>
      <c r="EY87" s="537">
        <f t="shared" ca="1" si="699"/>
        <v>0</v>
      </c>
      <c r="EZ87" s="116">
        <f t="shared" ca="1" si="700"/>
        <v>0</v>
      </c>
      <c r="FA87" s="116">
        <f t="shared" ca="1" si="700"/>
        <v>0</v>
      </c>
      <c r="FB87" s="116">
        <f t="shared" ca="1" si="700"/>
        <v>0</v>
      </c>
      <c r="FC87" s="116">
        <f t="shared" ca="1" si="700"/>
        <v>0</v>
      </c>
      <c r="FD87" s="116">
        <f t="shared" ca="1" si="700"/>
        <v>0</v>
      </c>
      <c r="FE87" s="537">
        <f t="shared" ca="1" si="701"/>
        <v>0</v>
      </c>
      <c r="FF87" s="116">
        <f t="shared" ca="1" si="702"/>
        <v>0</v>
      </c>
      <c r="FG87" s="116">
        <f t="shared" ca="1" si="702"/>
        <v>0</v>
      </c>
      <c r="FH87" s="116">
        <f t="shared" ca="1" si="702"/>
        <v>0</v>
      </c>
      <c r="FI87" s="116">
        <f t="shared" ca="1" si="702"/>
        <v>0</v>
      </c>
      <c r="FJ87" s="116">
        <f t="shared" ca="1" si="702"/>
        <v>0</v>
      </c>
      <c r="FK87" s="537">
        <f t="shared" ca="1" si="703"/>
        <v>0</v>
      </c>
      <c r="FL87" s="116">
        <f t="shared" ca="1" si="704"/>
        <v>0</v>
      </c>
      <c r="FM87" s="116">
        <f t="shared" ca="1" si="704"/>
        <v>0</v>
      </c>
      <c r="FN87" s="116">
        <f t="shared" ca="1" si="704"/>
        <v>0</v>
      </c>
      <c r="FO87" s="116">
        <f t="shared" ca="1" si="704"/>
        <v>0</v>
      </c>
      <c r="FP87" s="116">
        <f t="shared" ca="1" si="704"/>
        <v>0</v>
      </c>
      <c r="FQ87" s="537">
        <f t="shared" ca="1" si="705"/>
        <v>0</v>
      </c>
      <c r="FR87" s="117">
        <f t="shared" ca="1" si="706"/>
        <v>0</v>
      </c>
      <c r="FS87" s="117">
        <f t="shared" ca="1" si="706"/>
        <v>0</v>
      </c>
      <c r="FT87" s="117">
        <f t="shared" ca="1" si="706"/>
        <v>0</v>
      </c>
      <c r="FU87" s="117">
        <f t="shared" ca="1" si="706"/>
        <v>0</v>
      </c>
      <c r="FV87" s="556">
        <f t="shared" ca="1" si="810"/>
        <v>0</v>
      </c>
      <c r="FW87" s="556">
        <f t="shared" ca="1" si="810"/>
        <v>0</v>
      </c>
      <c r="FX87" s="556">
        <f t="shared" ca="1" si="810"/>
        <v>0</v>
      </c>
      <c r="FY87" s="556">
        <f t="shared" ca="1" si="810"/>
        <v>0</v>
      </c>
      <c r="FZ87" s="556">
        <f t="shared" ca="1" si="810"/>
        <v>0</v>
      </c>
      <c r="GA87" s="556">
        <f t="shared" ca="1" si="810"/>
        <v>0</v>
      </c>
      <c r="GB87" s="556">
        <f t="shared" ca="1" si="810"/>
        <v>0</v>
      </c>
      <c r="GC87" s="556">
        <f t="shared" ca="1" si="810"/>
        <v>0</v>
      </c>
      <c r="GD87" s="556">
        <f t="shared" ca="1" si="810"/>
        <v>0</v>
      </c>
      <c r="GE87" s="556">
        <f t="shared" ca="1" si="810"/>
        <v>0</v>
      </c>
      <c r="GF87" s="556">
        <f t="shared" ca="1" si="810"/>
        <v>0</v>
      </c>
      <c r="GG87" s="556">
        <f t="shared" ca="1" si="810"/>
        <v>0</v>
      </c>
      <c r="GH87" s="556">
        <f t="shared" ca="1" si="810"/>
        <v>0</v>
      </c>
      <c r="GI87" s="556">
        <f t="shared" ca="1" si="810"/>
        <v>0</v>
      </c>
      <c r="GJ87" s="556">
        <f t="shared" ca="1" si="810"/>
        <v>0</v>
      </c>
      <c r="GK87" s="556">
        <f t="shared" ca="1" si="810"/>
        <v>0</v>
      </c>
      <c r="GL87" s="556">
        <f t="shared" ca="1" si="810"/>
        <v>0</v>
      </c>
      <c r="GM87" s="556">
        <f t="shared" ca="1" si="810"/>
        <v>0</v>
      </c>
      <c r="GN87" s="556">
        <f t="shared" ca="1" si="810"/>
        <v>0</v>
      </c>
      <c r="GO87" s="556">
        <f t="shared" ca="1" si="810"/>
        <v>0</v>
      </c>
      <c r="GP87" s="19">
        <f t="shared" ca="1" si="708"/>
        <v>0</v>
      </c>
      <c r="GQ87" s="116">
        <f t="shared" ca="1" si="709"/>
        <v>0</v>
      </c>
      <c r="GR87" s="116">
        <f t="shared" ca="1" si="709"/>
        <v>0</v>
      </c>
      <c r="GS87" s="116">
        <f t="shared" ca="1" si="709"/>
        <v>0</v>
      </c>
      <c r="GT87" s="116">
        <f t="shared" ca="1" si="709"/>
        <v>0</v>
      </c>
      <c r="GU87" s="116">
        <f t="shared" ca="1" si="709"/>
        <v>0</v>
      </c>
      <c r="GV87" s="537">
        <f t="shared" ca="1" si="710"/>
        <v>0</v>
      </c>
      <c r="GW87" s="116">
        <f t="shared" ca="1" si="711"/>
        <v>0</v>
      </c>
      <c r="GX87" s="116">
        <f t="shared" ca="1" si="711"/>
        <v>0</v>
      </c>
      <c r="GY87" s="116">
        <f t="shared" ca="1" si="711"/>
        <v>0</v>
      </c>
      <c r="GZ87" s="116">
        <f t="shared" ca="1" si="711"/>
        <v>0</v>
      </c>
      <c r="HA87" s="116">
        <f t="shared" ca="1" si="711"/>
        <v>0</v>
      </c>
      <c r="HB87" s="537">
        <f t="shared" ca="1" si="712"/>
        <v>0</v>
      </c>
      <c r="HC87" s="116">
        <f t="shared" ca="1" si="713"/>
        <v>0</v>
      </c>
      <c r="HD87" s="116">
        <f t="shared" ca="1" si="713"/>
        <v>0</v>
      </c>
      <c r="HE87" s="116">
        <f t="shared" ca="1" si="713"/>
        <v>0</v>
      </c>
      <c r="HF87" s="116">
        <f t="shared" ca="1" si="713"/>
        <v>0</v>
      </c>
      <c r="HG87" s="116">
        <f t="shared" ca="1" si="713"/>
        <v>0</v>
      </c>
      <c r="HH87" s="537">
        <f t="shared" ca="1" si="714"/>
        <v>0</v>
      </c>
      <c r="HI87" s="116">
        <f t="shared" ca="1" si="715"/>
        <v>0</v>
      </c>
      <c r="HJ87" s="116">
        <f t="shared" ca="1" si="715"/>
        <v>0</v>
      </c>
      <c r="HK87" s="116">
        <f t="shared" ca="1" si="715"/>
        <v>0</v>
      </c>
      <c r="HL87" s="116">
        <f t="shared" ca="1" si="715"/>
        <v>0</v>
      </c>
      <c r="HM87" s="116">
        <f t="shared" ca="1" si="715"/>
        <v>0</v>
      </c>
      <c r="HN87" s="537">
        <f t="shared" ca="1" si="716"/>
        <v>0</v>
      </c>
      <c r="HO87" s="116">
        <f t="shared" ca="1" si="717"/>
        <v>0</v>
      </c>
      <c r="HP87" s="116">
        <f t="shared" ca="1" si="717"/>
        <v>0</v>
      </c>
      <c r="HQ87" s="116">
        <f t="shared" ca="1" si="717"/>
        <v>0</v>
      </c>
      <c r="HR87" s="116">
        <f t="shared" ca="1" si="717"/>
        <v>0</v>
      </c>
      <c r="HS87" s="116">
        <f t="shared" ca="1" si="717"/>
        <v>0</v>
      </c>
      <c r="HT87" s="537">
        <f t="shared" ca="1" si="718"/>
        <v>0</v>
      </c>
      <c r="HU87" s="116">
        <f t="shared" ca="1" si="719"/>
        <v>0</v>
      </c>
      <c r="HV87" s="116">
        <f t="shared" ca="1" si="719"/>
        <v>0</v>
      </c>
      <c r="HW87" s="116">
        <f t="shared" ca="1" si="719"/>
        <v>0</v>
      </c>
      <c r="HX87" s="116">
        <f t="shared" ca="1" si="719"/>
        <v>0</v>
      </c>
      <c r="HY87" s="116">
        <f t="shared" ca="1" si="719"/>
        <v>0</v>
      </c>
      <c r="HZ87" s="537">
        <f t="shared" ca="1" si="720"/>
        <v>0</v>
      </c>
      <c r="IA87" s="117">
        <f t="shared" ca="1" si="721"/>
        <v>0</v>
      </c>
      <c r="IB87" s="117">
        <f t="shared" ca="1" si="721"/>
        <v>0</v>
      </c>
      <c r="IC87" s="117">
        <f t="shared" ca="1" si="721"/>
        <v>0</v>
      </c>
      <c r="ID87" s="117">
        <f t="shared" ca="1" si="721"/>
        <v>0</v>
      </c>
      <c r="IE87" s="556">
        <f t="shared" ca="1" si="811"/>
        <v>0</v>
      </c>
      <c r="IF87" s="556">
        <f t="shared" ca="1" si="811"/>
        <v>0</v>
      </c>
      <c r="IG87" s="556">
        <f t="shared" ca="1" si="811"/>
        <v>0</v>
      </c>
      <c r="IH87" s="556">
        <f t="shared" ca="1" si="811"/>
        <v>0</v>
      </c>
      <c r="II87" s="556">
        <f t="shared" ca="1" si="811"/>
        <v>0</v>
      </c>
      <c r="IJ87" s="556">
        <f t="shared" ca="1" si="811"/>
        <v>0</v>
      </c>
      <c r="IK87" s="556">
        <f t="shared" ca="1" si="811"/>
        <v>0</v>
      </c>
      <c r="IL87" s="556">
        <f t="shared" ca="1" si="811"/>
        <v>0</v>
      </c>
      <c r="IM87" s="556">
        <f t="shared" ca="1" si="811"/>
        <v>0</v>
      </c>
      <c r="IN87" s="556">
        <f t="shared" ca="1" si="811"/>
        <v>0</v>
      </c>
      <c r="IO87" s="556">
        <f t="shared" ca="1" si="811"/>
        <v>0</v>
      </c>
      <c r="IP87" s="556">
        <f t="shared" ca="1" si="811"/>
        <v>0</v>
      </c>
      <c r="IQ87" s="556">
        <f t="shared" ca="1" si="811"/>
        <v>0</v>
      </c>
      <c r="IR87" s="556">
        <f t="shared" ca="1" si="811"/>
        <v>0</v>
      </c>
      <c r="IS87" s="556">
        <f t="shared" ca="1" si="811"/>
        <v>0</v>
      </c>
      <c r="IT87" s="556">
        <f t="shared" ca="1" si="811"/>
        <v>0</v>
      </c>
      <c r="IU87" s="556">
        <f t="shared" ca="1" si="811"/>
        <v>0</v>
      </c>
      <c r="IV87" s="556">
        <f t="shared" ca="1" si="811"/>
        <v>0</v>
      </c>
      <c r="IW87" s="556">
        <f t="shared" ca="1" si="811"/>
        <v>0</v>
      </c>
      <c r="IX87" s="556">
        <f t="shared" ca="1" si="811"/>
        <v>0</v>
      </c>
      <c r="IY87" s="19">
        <f t="shared" ca="1" si="723"/>
        <v>0</v>
      </c>
      <c r="IZ87" s="5">
        <f t="shared" si="724"/>
        <v>67</v>
      </c>
      <c r="JA87" s="9"/>
      <c r="JB87" s="5">
        <f t="shared" si="725"/>
        <v>1</v>
      </c>
      <c r="JC87" s="5" t="b">
        <f t="shared" si="725"/>
        <v>0</v>
      </c>
      <c r="JD87" s="19">
        <f t="shared" ca="1" si="812"/>
        <v>0</v>
      </c>
      <c r="JE87" s="5">
        <f t="shared" si="727"/>
        <v>0</v>
      </c>
      <c r="JF87" s="5">
        <f t="shared" si="728"/>
        <v>1.2500000000000001E-2</v>
      </c>
      <c r="JG87" s="5">
        <f t="shared" si="729"/>
        <v>0</v>
      </c>
      <c r="JH87" s="19">
        <f t="shared" ca="1" si="812"/>
        <v>0</v>
      </c>
      <c r="JI87" s="5">
        <f t="shared" si="730"/>
        <v>60</v>
      </c>
      <c r="JJ87" s="5">
        <f t="shared" si="731"/>
        <v>1</v>
      </c>
      <c r="JK87" s="19">
        <f t="shared" ca="1" si="812"/>
        <v>0</v>
      </c>
      <c r="JL87" s="19">
        <f t="shared" ca="1" si="812"/>
        <v>0</v>
      </c>
      <c r="JM87" s="19">
        <f t="shared" ca="1" si="812"/>
        <v>0</v>
      </c>
      <c r="JN87" s="19">
        <f t="shared" ca="1" si="812"/>
        <v>0</v>
      </c>
      <c r="JO87" s="19">
        <f t="shared" ca="1" si="812"/>
        <v>0</v>
      </c>
      <c r="JP87" s="19">
        <f t="shared" ca="1" si="812"/>
        <v>0</v>
      </c>
      <c r="JQ87" s="19">
        <f t="shared" ca="1" si="812"/>
        <v>0</v>
      </c>
      <c r="JR87" s="19">
        <f t="shared" ca="1" si="812"/>
        <v>0</v>
      </c>
      <c r="JS87" s="19">
        <f t="shared" ca="1" si="812"/>
        <v>0</v>
      </c>
      <c r="JT87" s="19">
        <f t="shared" ca="1" si="812"/>
        <v>0</v>
      </c>
      <c r="JU87" s="19">
        <f t="shared" ca="1" si="812"/>
        <v>0</v>
      </c>
      <c r="JV87" s="19">
        <f t="shared" ca="1" si="812"/>
        <v>0</v>
      </c>
      <c r="JW87" s="19">
        <f t="shared" ca="1" si="812"/>
        <v>0</v>
      </c>
      <c r="JX87" s="19">
        <f t="shared" ref="JX87:KP87" ca="1" si="844">OFFSET(JX$5,$B87,0)</f>
        <v>0</v>
      </c>
      <c r="JY87" s="19">
        <f t="shared" ca="1" si="844"/>
        <v>0</v>
      </c>
      <c r="JZ87" s="19">
        <f t="shared" ca="1" si="844"/>
        <v>0</v>
      </c>
      <c r="KA87" s="19">
        <f t="shared" ca="1" si="844"/>
        <v>0</v>
      </c>
      <c r="KB87" s="19">
        <f t="shared" ca="1" si="844"/>
        <v>0</v>
      </c>
      <c r="KC87" s="19">
        <f t="shared" ca="1" si="844"/>
        <v>0</v>
      </c>
      <c r="KD87" s="19">
        <f t="shared" ca="1" si="844"/>
        <v>0</v>
      </c>
      <c r="KE87" s="19">
        <f t="shared" ca="1" si="844"/>
        <v>0</v>
      </c>
      <c r="KF87" s="5">
        <f t="shared" si="732"/>
        <v>0</v>
      </c>
      <c r="KG87" s="5">
        <f t="shared" si="732"/>
        <v>6.25E-2</v>
      </c>
      <c r="KH87" s="5">
        <f t="shared" si="732"/>
        <v>6.25E-2</v>
      </c>
      <c r="KI87" s="5">
        <f t="shared" si="732"/>
        <v>6.25E-2</v>
      </c>
      <c r="KJ87" s="19">
        <f t="shared" ca="1" si="844"/>
        <v>0</v>
      </c>
      <c r="KK87" s="19">
        <f t="shared" ca="1" si="844"/>
        <v>0</v>
      </c>
      <c r="KL87" s="19">
        <f t="shared" ca="1" si="844"/>
        <v>0</v>
      </c>
      <c r="KM87" s="19">
        <f t="shared" ca="1" si="844"/>
        <v>0</v>
      </c>
      <c r="KN87" s="19">
        <f t="shared" ca="1" si="844"/>
        <v>1</v>
      </c>
      <c r="KO87" s="19">
        <f t="shared" ca="1" si="844"/>
        <v>0</v>
      </c>
      <c r="KP87" s="19">
        <f t="shared" ca="1" si="844"/>
        <v>1</v>
      </c>
      <c r="KQ87" s="9"/>
      <c r="KR87" s="5" t="b">
        <f t="shared" ca="1" si="733"/>
        <v>1</v>
      </c>
      <c r="KS87" s="5" t="b">
        <f t="shared" si="734"/>
        <v>0</v>
      </c>
      <c r="KT87" s="5" t="b">
        <f t="shared" si="734"/>
        <v>0</v>
      </c>
      <c r="KU87" s="5" t="b">
        <f t="shared" si="734"/>
        <v>1</v>
      </c>
      <c r="KV87" s="136">
        <f t="shared" si="735"/>
        <v>2</v>
      </c>
      <c r="KW87" s="136">
        <f t="shared" si="735"/>
        <v>2</v>
      </c>
      <c r="KX87" s="5" t="b">
        <f t="shared" si="736"/>
        <v>0</v>
      </c>
      <c r="KY87" s="5" t="b">
        <f t="shared" si="736"/>
        <v>1</v>
      </c>
      <c r="KZ87" s="5" t="b">
        <f t="shared" si="736"/>
        <v>1</v>
      </c>
      <c r="LA87" s="5" t="b">
        <f t="shared" si="736"/>
        <v>0</v>
      </c>
      <c r="LB87" s="5">
        <f t="shared" si="737"/>
        <v>1</v>
      </c>
      <c r="LC87" s="5">
        <f t="shared" si="737"/>
        <v>0</v>
      </c>
      <c r="LD87" s="5" t="b">
        <f t="shared" si="738"/>
        <v>0</v>
      </c>
      <c r="LE87" s="5" t="str" cm="1">
        <f t="array" aca="1" ref="LE87" ca="1">IF(OR(LF87:LM87&lt;&gt;"-"),TRUE,"-")</f>
        <v>-</v>
      </c>
      <c r="LF87" s="19" t="str">
        <f t="shared" ref="LF87:LN98" ca="1" si="845">OFFSET(LF$5,$B87,0)</f>
        <v>-</v>
      </c>
      <c r="LG87" s="19" t="str">
        <f t="shared" ca="1" si="845"/>
        <v>-</v>
      </c>
      <c r="LH87" s="19" t="str">
        <f t="shared" ca="1" si="845"/>
        <v>-</v>
      </c>
      <c r="LI87" s="19" t="str">
        <f t="shared" ca="1" si="845"/>
        <v>-</v>
      </c>
      <c r="LJ87" s="19" t="str">
        <f t="shared" ca="1" si="845"/>
        <v>-</v>
      </c>
      <c r="LK87" s="19" t="str">
        <f t="shared" ca="1" si="845"/>
        <v>-</v>
      </c>
      <c r="LL87" s="19" t="str">
        <f t="shared" ca="1" si="845"/>
        <v>-</v>
      </c>
      <c r="LM87" s="19" t="str">
        <f t="shared" ca="1" si="845"/>
        <v>-</v>
      </c>
      <c r="LN87" s="466" t="str">
        <f t="shared" ca="1" si="845"/>
        <v>-</v>
      </c>
      <c r="LO87" s="5" t="b">
        <f t="array" aca="1" ref="LO87" ca="1">IF(OR(LP87:LV87&lt;&gt;"-"),TRUE,"-")</f>
        <v>1</v>
      </c>
      <c r="LP87" s="19">
        <f t="shared" ca="1" si="813"/>
        <v>0</v>
      </c>
      <c r="LQ87" s="19" t="str">
        <f t="shared" ca="1" si="813"/>
        <v>-</v>
      </c>
      <c r="LR87" s="19">
        <f t="shared" ca="1" si="813"/>
        <v>999999</v>
      </c>
      <c r="LS87" s="19">
        <f t="shared" ca="1" si="813"/>
        <v>999999</v>
      </c>
      <c r="LT87" s="19">
        <f t="shared" ca="1" si="813"/>
        <v>999999</v>
      </c>
      <c r="LU87" s="19">
        <f t="shared" ca="1" si="813"/>
        <v>999999</v>
      </c>
      <c r="LV87" s="19">
        <f t="shared" ca="1" si="813"/>
        <v>999999</v>
      </c>
      <c r="LW87" s="19" t="str">
        <f t="shared" ca="1" si="813"/>
        <v>-</v>
      </c>
      <c r="LX87" s="19" t="str">
        <f t="shared" ca="1" si="813"/>
        <v>-</v>
      </c>
      <c r="LY87" s="19" t="str">
        <f t="shared" ca="1" si="813"/>
        <v>-</v>
      </c>
      <c r="LZ87" s="19" t="b">
        <f t="shared" ca="1" si="741"/>
        <v>1</v>
      </c>
      <c r="MA87" s="19">
        <f t="shared" ca="1" si="741"/>
        <v>0</v>
      </c>
      <c r="MB87" s="5" t="str">
        <f t="shared" si="742"/>
        <v>-</v>
      </c>
      <c r="MC87" s="5" t="str">
        <f t="shared" si="742"/>
        <v>-</v>
      </c>
      <c r="MD87" s="5" t="str">
        <f t="shared" si="742"/>
        <v>-</v>
      </c>
      <c r="ME87" s="5" t="str">
        <f t="shared" si="742"/>
        <v>-</v>
      </c>
      <c r="MF87" s="19" t="str">
        <f t="shared" ca="1" si="815"/>
        <v>-</v>
      </c>
      <c r="MG87" s="19" t="str">
        <f t="shared" ca="1" si="815"/>
        <v>-</v>
      </c>
      <c r="MH87" s="19" t="str">
        <f t="shared" ca="1" si="815"/>
        <v>-</v>
      </c>
      <c r="MI87" s="19" t="str">
        <f t="shared" ca="1" si="815"/>
        <v>-</v>
      </c>
      <c r="MJ87" s="19">
        <f t="shared" ca="1" si="815"/>
        <v>0.5</v>
      </c>
      <c r="MK87" s="19">
        <f t="shared" ca="1" si="815"/>
        <v>0.5</v>
      </c>
      <c r="ML87" s="19" t="str">
        <f t="shared" ca="1" si="815"/>
        <v>-</v>
      </c>
      <c r="MM87" s="5">
        <f t="shared" si="744"/>
        <v>0</v>
      </c>
      <c r="MN87" s="5">
        <f t="shared" si="744"/>
        <v>500</v>
      </c>
      <c r="MO87" s="5">
        <f t="shared" si="744"/>
        <v>500</v>
      </c>
      <c r="MP87" s="5">
        <f t="shared" si="744"/>
        <v>575</v>
      </c>
      <c r="MQ87" s="5">
        <f t="shared" si="744"/>
        <v>240</v>
      </c>
      <c r="MR87" s="5">
        <f t="shared" si="744"/>
        <v>364</v>
      </c>
      <c r="MS87" s="5">
        <f t="shared" si="745"/>
        <v>0.5</v>
      </c>
      <c r="MT87" s="9"/>
      <c r="MU87" s="19">
        <f t="shared" ca="1" si="815"/>
        <v>70</v>
      </c>
      <c r="MV87" s="19">
        <f t="shared" ca="1" si="815"/>
        <v>50</v>
      </c>
      <c r="MW87" s="19">
        <f t="shared" ca="1" si="815"/>
        <v>75</v>
      </c>
      <c r="MX87" s="19">
        <f t="shared" ca="1" si="815"/>
        <v>50</v>
      </c>
      <c r="MY87" s="5">
        <f t="shared" si="746"/>
        <v>1</v>
      </c>
      <c r="MZ87" s="5">
        <f t="shared" si="747"/>
        <v>1</v>
      </c>
      <c r="NA87" s="5">
        <f t="shared" si="748"/>
        <v>1</v>
      </c>
      <c r="NB87" s="9"/>
      <c r="NC87" s="19" t="b">
        <f t="shared" ref="NC87:NN98" ca="1" si="846">OFFSET(NC$5,$B87,0)</f>
        <v>0</v>
      </c>
      <c r="ND87" s="19" t="b">
        <f t="shared" ca="1" si="846"/>
        <v>0</v>
      </c>
      <c r="NE87" s="19">
        <f t="shared" ca="1" si="846"/>
        <v>2</v>
      </c>
      <c r="NF87" s="19">
        <f t="shared" ca="1" si="846"/>
        <v>1</v>
      </c>
      <c r="NG87" s="19">
        <f t="shared" ca="1" si="846"/>
        <v>2</v>
      </c>
      <c r="NH87" s="19">
        <f t="shared" ca="1" si="846"/>
        <v>0</v>
      </c>
      <c r="NI87" s="19" t="str">
        <f t="shared" ca="1" si="846"/>
        <v>-</v>
      </c>
      <c r="NJ87" s="466" t="b">
        <v>0</v>
      </c>
      <c r="NK87" s="466" t="s">
        <v>34</v>
      </c>
      <c r="NL87" s="466" t="b">
        <v>1</v>
      </c>
      <c r="NM87" s="466">
        <f>$NM$62*0.3</f>
        <v>300</v>
      </c>
      <c r="NN87" s="19" t="str">
        <f t="shared" ca="1" si="846"/>
        <v>-</v>
      </c>
      <c r="NO87" s="19">
        <f t="shared" ca="1" si="815"/>
        <v>1</v>
      </c>
      <c r="NP87" s="19">
        <f t="shared" ca="1" si="815"/>
        <v>1</v>
      </c>
      <c r="NQ87" s="19">
        <f t="shared" ca="1" si="815"/>
        <v>1</v>
      </c>
      <c r="NR87" s="19">
        <f t="shared" ca="1" si="815"/>
        <v>1</v>
      </c>
      <c r="NS87" s="19">
        <f t="shared" ca="1" si="815"/>
        <v>1</v>
      </c>
      <c r="NT87" s="19">
        <f t="shared" ca="1" si="815"/>
        <v>1</v>
      </c>
      <c r="NU87" s="19">
        <f t="shared" ca="1" si="815"/>
        <v>1</v>
      </c>
      <c r="NV87" s="19">
        <f t="shared" ca="1" si="815"/>
        <v>1</v>
      </c>
      <c r="NW87" s="19">
        <f t="shared" ca="1" si="815"/>
        <v>1</v>
      </c>
      <c r="NX87" s="9"/>
      <c r="NY87" s="539" t="str">
        <f t="shared" ref="NY87:PH95" si="847">IF(AND($O87=NY$19, $AP87=NY$21),TRUE,"-")</f>
        <v>-</v>
      </c>
      <c r="NZ87" s="539" t="str">
        <f t="shared" si="847"/>
        <v>-</v>
      </c>
      <c r="OA87" s="539" t="str">
        <f t="shared" si="847"/>
        <v>-</v>
      </c>
      <c r="OB87" s="539" t="str">
        <f t="shared" si="847"/>
        <v>-</v>
      </c>
      <c r="OC87" s="539" t="str">
        <f t="shared" si="847"/>
        <v>-</v>
      </c>
      <c r="OD87" s="539" t="str">
        <f t="shared" si="847"/>
        <v>-</v>
      </c>
      <c r="OE87" s="539" t="str">
        <f t="shared" ca="1" si="847"/>
        <v>-</v>
      </c>
      <c r="OF87" s="539" t="str">
        <f t="shared" ca="1" si="847"/>
        <v>-</v>
      </c>
      <c r="OG87" s="539" t="str">
        <f t="shared" ca="1" si="847"/>
        <v>-</v>
      </c>
      <c r="OH87" s="539" t="str">
        <f t="shared" ca="1" si="847"/>
        <v>-</v>
      </c>
      <c r="OI87" s="539" t="str">
        <f t="shared" ca="1" si="847"/>
        <v>-</v>
      </c>
      <c r="OJ87" s="539" t="str">
        <f t="shared" ca="1" si="847"/>
        <v>-</v>
      </c>
      <c r="OK87" s="539" t="str">
        <f t="shared" ca="1" si="847"/>
        <v>-</v>
      </c>
      <c r="OL87" s="539" t="str">
        <f t="shared" ca="1" si="847"/>
        <v>-</v>
      </c>
      <c r="OM87" s="539" t="str">
        <f t="shared" ca="1" si="847"/>
        <v>-</v>
      </c>
      <c r="ON87" s="539" t="str">
        <f t="shared" ca="1" si="847"/>
        <v>-</v>
      </c>
      <c r="OO87" s="539" t="str">
        <f t="shared" ca="1" si="847"/>
        <v>-</v>
      </c>
      <c r="OP87" s="539" t="str">
        <f t="shared" ca="1" si="847"/>
        <v>-</v>
      </c>
      <c r="OQ87" s="539" t="str">
        <f t="shared" ca="1" si="847"/>
        <v>-</v>
      </c>
      <c r="OR87" s="539" t="str">
        <f t="shared" ca="1" si="847"/>
        <v>-</v>
      </c>
      <c r="OS87" s="539" t="str">
        <f t="shared" ca="1" si="847"/>
        <v>-</v>
      </c>
      <c r="OT87" s="539" t="str">
        <f t="shared" ca="1" si="847"/>
        <v>-</v>
      </c>
      <c r="OU87" s="539" t="str">
        <f t="shared" ca="1" si="847"/>
        <v>-</v>
      </c>
      <c r="OV87" s="539" t="str">
        <f t="shared" ca="1" si="847"/>
        <v>-</v>
      </c>
      <c r="OW87" s="539" t="str">
        <f t="shared" ca="1" si="847"/>
        <v>-</v>
      </c>
      <c r="OX87" s="539" t="str">
        <f t="shared" ca="1" si="847"/>
        <v>-</v>
      </c>
      <c r="OY87" s="539" t="str">
        <f t="shared" ca="1" si="847"/>
        <v>-</v>
      </c>
      <c r="OZ87" s="539" t="str">
        <f t="shared" ca="1" si="847"/>
        <v>-</v>
      </c>
      <c r="PA87" s="539" t="str">
        <f t="shared" ca="1" si="847"/>
        <v>-</v>
      </c>
      <c r="PB87" s="539" t="str">
        <f t="shared" ca="1" si="847"/>
        <v>-</v>
      </c>
      <c r="PC87" s="539" t="str">
        <f t="shared" ca="1" si="847"/>
        <v>-</v>
      </c>
      <c r="PD87" s="539" t="str">
        <f t="shared" ca="1" si="847"/>
        <v>-</v>
      </c>
      <c r="PE87" s="539" t="str">
        <f t="shared" ca="1" si="847"/>
        <v>-</v>
      </c>
      <c r="PF87" s="539" t="str">
        <f t="shared" ca="1" si="847"/>
        <v>-</v>
      </c>
      <c r="PG87" s="539" t="str">
        <f t="shared" ca="1" si="847"/>
        <v>-</v>
      </c>
      <c r="PH87" s="539" t="str">
        <f t="shared" ca="1" si="847"/>
        <v>-</v>
      </c>
      <c r="PI87" s="549" t="str">
        <f t="shared" si="817"/>
        <v>-</v>
      </c>
      <c r="PJ87" s="549" t="str">
        <f t="shared" si="817"/>
        <v>-</v>
      </c>
      <c r="PK87" s="549" t="str">
        <f t="shared" si="817"/>
        <v>-</v>
      </c>
      <c r="PL87" s="549" t="str">
        <f t="shared" si="817"/>
        <v>-</v>
      </c>
      <c r="PM87" s="549" t="str">
        <f t="shared" si="817"/>
        <v>-</v>
      </c>
      <c r="PN87" s="549" t="str">
        <f t="shared" si="817"/>
        <v>-</v>
      </c>
      <c r="PO87" s="549" t="str">
        <f t="shared" si="817"/>
        <v>-</v>
      </c>
      <c r="PP87" s="549" t="str">
        <f t="shared" si="817"/>
        <v>-</v>
      </c>
      <c r="PQ87" s="549" t="str">
        <f t="shared" si="817"/>
        <v>-</v>
      </c>
      <c r="PR87" s="549" t="str">
        <f t="shared" si="817"/>
        <v>-</v>
      </c>
      <c r="PS87" s="549" t="str">
        <f t="shared" si="817"/>
        <v>-</v>
      </c>
      <c r="PT87" s="549" t="str">
        <f t="shared" si="817"/>
        <v>-</v>
      </c>
      <c r="PU87" s="549" t="str">
        <f t="shared" si="817"/>
        <v>-</v>
      </c>
      <c r="PV87" s="549" t="str">
        <f t="shared" si="817"/>
        <v>-</v>
      </c>
      <c r="PW87" s="549" t="str">
        <f t="shared" si="817"/>
        <v>-</v>
      </c>
      <c r="PX87" s="549" t="str">
        <f t="shared" si="817"/>
        <v>-</v>
      </c>
      <c r="PY87" s="549" t="str">
        <f t="shared" si="817"/>
        <v>-</v>
      </c>
      <c r="PZ87" s="549" t="str">
        <f t="shared" si="817"/>
        <v>-</v>
      </c>
      <c r="QA87" s="549" t="str">
        <f t="shared" si="817"/>
        <v>-</v>
      </c>
      <c r="QB87" s="549" t="str">
        <f t="shared" si="817"/>
        <v>-</v>
      </c>
      <c r="QC87" s="549" t="str">
        <f t="shared" si="817"/>
        <v>-</v>
      </c>
      <c r="QD87" s="549" t="str">
        <f t="shared" si="817"/>
        <v>-</v>
      </c>
      <c r="QE87" s="549" t="str">
        <f t="shared" si="817"/>
        <v>-</v>
      </c>
      <c r="QF87" s="549" t="str">
        <f t="shared" si="817"/>
        <v>-</v>
      </c>
      <c r="QG87" s="549" t="str">
        <f t="shared" si="817"/>
        <v>-</v>
      </c>
      <c r="QH87" s="549" t="str">
        <f t="shared" si="817"/>
        <v>-</v>
      </c>
      <c r="QI87" s="539" t="str">
        <f t="shared" ref="QI87:RR95" si="848">IF(AND($O87=QI$19, $AP87=QI$21),TRUE,"-")</f>
        <v>-</v>
      </c>
      <c r="QJ87" s="539" t="str">
        <f t="shared" si="848"/>
        <v>-</v>
      </c>
      <c r="QK87" s="539" t="str">
        <f t="shared" si="848"/>
        <v>-</v>
      </c>
      <c r="QL87" s="539" t="str">
        <f t="shared" si="848"/>
        <v>-</v>
      </c>
      <c r="QM87" s="539" t="str">
        <f t="shared" si="848"/>
        <v>-</v>
      </c>
      <c r="QN87" s="539" t="str">
        <f t="shared" si="848"/>
        <v>-</v>
      </c>
      <c r="QO87" s="539" t="str">
        <f t="shared" ca="1" si="848"/>
        <v>-</v>
      </c>
      <c r="QP87" s="539" t="str">
        <f t="shared" ca="1" si="848"/>
        <v>-</v>
      </c>
      <c r="QQ87" s="539" t="str">
        <f t="shared" ca="1" si="848"/>
        <v>-</v>
      </c>
      <c r="QR87" s="539" t="str">
        <f t="shared" ca="1" si="848"/>
        <v>-</v>
      </c>
      <c r="QS87" s="539" t="str">
        <f t="shared" ca="1" si="848"/>
        <v>-</v>
      </c>
      <c r="QT87" s="539" t="str">
        <f t="shared" ca="1" si="848"/>
        <v>-</v>
      </c>
      <c r="QU87" s="539" t="str">
        <f t="shared" ca="1" si="848"/>
        <v>-</v>
      </c>
      <c r="QV87" s="539" t="str">
        <f t="shared" ca="1" si="848"/>
        <v>-</v>
      </c>
      <c r="QW87" s="539" t="str">
        <f t="shared" ca="1" si="848"/>
        <v>-</v>
      </c>
      <c r="QX87" s="539" t="str">
        <f t="shared" ca="1" si="848"/>
        <v>-</v>
      </c>
      <c r="QY87" s="539" t="str">
        <f t="shared" ca="1" si="848"/>
        <v>-</v>
      </c>
      <c r="QZ87" s="539" t="str">
        <f t="shared" ca="1" si="848"/>
        <v>-</v>
      </c>
      <c r="RA87" s="539" t="str">
        <f t="shared" ca="1" si="848"/>
        <v>-</v>
      </c>
      <c r="RB87" s="539" t="str">
        <f t="shared" ca="1" si="848"/>
        <v>-</v>
      </c>
      <c r="RC87" s="539" t="str">
        <f t="shared" ca="1" si="848"/>
        <v>-</v>
      </c>
      <c r="RD87" s="539" t="str">
        <f t="shared" ca="1" si="848"/>
        <v>-</v>
      </c>
      <c r="RE87" s="539" t="str">
        <f t="shared" ca="1" si="848"/>
        <v>-</v>
      </c>
      <c r="RF87" s="539" t="str">
        <f t="shared" ca="1" si="848"/>
        <v>-</v>
      </c>
      <c r="RG87" s="539" t="str">
        <f t="shared" ca="1" si="848"/>
        <v>-</v>
      </c>
      <c r="RH87" s="539" t="str">
        <f t="shared" ca="1" si="848"/>
        <v>-</v>
      </c>
      <c r="RI87" s="539" t="str">
        <f t="shared" ca="1" si="848"/>
        <v>-</v>
      </c>
      <c r="RJ87" s="539" t="str">
        <f t="shared" ca="1" si="848"/>
        <v>-</v>
      </c>
      <c r="RK87" s="539" t="str">
        <f t="shared" ca="1" si="848"/>
        <v>-</v>
      </c>
      <c r="RL87" s="539" t="str">
        <f t="shared" ca="1" si="848"/>
        <v>-</v>
      </c>
      <c r="RM87" s="539" t="str">
        <f t="shared" ca="1" si="848"/>
        <v>-</v>
      </c>
      <c r="RN87" s="539" t="str">
        <f t="shared" ca="1" si="848"/>
        <v>-</v>
      </c>
      <c r="RO87" s="539" t="str">
        <f t="shared" ca="1" si="848"/>
        <v>-</v>
      </c>
      <c r="RP87" s="539" t="str">
        <f t="shared" ca="1" si="848"/>
        <v>-</v>
      </c>
      <c r="RQ87" s="539" t="str">
        <f t="shared" ca="1" si="848"/>
        <v>-</v>
      </c>
      <c r="RR87" s="539" t="str">
        <f t="shared" ca="1" si="848"/>
        <v>-</v>
      </c>
      <c r="RS87" s="549" t="str">
        <f t="shared" si="819"/>
        <v>-</v>
      </c>
      <c r="RT87" s="549" t="str">
        <f t="shared" si="819"/>
        <v>-</v>
      </c>
      <c r="RU87" s="549" t="str">
        <f t="shared" si="819"/>
        <v>-</v>
      </c>
      <c r="RV87" s="549" t="str">
        <f t="shared" si="819"/>
        <v>-</v>
      </c>
      <c r="RW87" s="549" t="str">
        <f t="shared" si="819"/>
        <v>-</v>
      </c>
      <c r="RX87" s="549" t="str">
        <f t="shared" si="819"/>
        <v>-</v>
      </c>
      <c r="RY87" s="549" t="str">
        <f t="shared" si="819"/>
        <v>-</v>
      </c>
      <c r="RZ87" s="549" t="str">
        <f t="shared" si="819"/>
        <v>-</v>
      </c>
      <c r="SA87" s="549" t="str">
        <f t="shared" si="819"/>
        <v>-</v>
      </c>
      <c r="SB87" s="549" t="str">
        <f t="shared" si="819"/>
        <v>-</v>
      </c>
      <c r="SC87" s="549" t="str">
        <f t="shared" si="819"/>
        <v>-</v>
      </c>
      <c r="SD87" s="549" t="str">
        <f t="shared" si="819"/>
        <v>-</v>
      </c>
      <c r="SE87" s="549" t="str">
        <f t="shared" si="819"/>
        <v>-</v>
      </c>
      <c r="SF87" s="549" t="str">
        <f t="shared" si="819"/>
        <v>-</v>
      </c>
      <c r="SG87" s="549" t="str">
        <f t="shared" si="819"/>
        <v>-</v>
      </c>
      <c r="SH87" s="549" t="str">
        <f t="shared" si="819"/>
        <v>-</v>
      </c>
      <c r="SI87" s="549" t="str">
        <f t="shared" si="819"/>
        <v>-</v>
      </c>
      <c r="SJ87" s="549" t="str">
        <f t="shared" si="819"/>
        <v>-</v>
      </c>
      <c r="SK87" s="549" t="str">
        <f t="shared" si="819"/>
        <v>-</v>
      </c>
      <c r="SL87" s="549" t="str">
        <f t="shared" si="819"/>
        <v>-</v>
      </c>
      <c r="SM87" s="549" t="str">
        <f t="shared" si="819"/>
        <v>-</v>
      </c>
      <c r="SN87" s="549" t="str">
        <f t="shared" si="819"/>
        <v>-</v>
      </c>
      <c r="SO87" s="549" t="str">
        <f t="shared" si="819"/>
        <v>-</v>
      </c>
      <c r="SP87" s="549" t="str">
        <f t="shared" si="819"/>
        <v>-</v>
      </c>
      <c r="SQ87" s="549" t="str">
        <f t="shared" si="819"/>
        <v>-</v>
      </c>
      <c r="SR87" s="549" t="str">
        <f t="shared" si="819"/>
        <v>-</v>
      </c>
      <c r="SS87" s="539" t="b">
        <f t="shared" ref="SS87:UB95" si="849">IF(AND($O87=SS$19, $AP87=SS$21),TRUE,"-")</f>
        <v>1</v>
      </c>
      <c r="ST87" s="539" t="b">
        <f t="shared" si="849"/>
        <v>1</v>
      </c>
      <c r="SU87" s="539" t="b">
        <f t="shared" si="849"/>
        <v>1</v>
      </c>
      <c r="SV87" s="539" t="b">
        <f t="shared" si="849"/>
        <v>1</v>
      </c>
      <c r="SW87" s="539" t="b">
        <f t="shared" si="849"/>
        <v>1</v>
      </c>
      <c r="SX87" s="539" t="b">
        <f t="shared" si="849"/>
        <v>1</v>
      </c>
      <c r="SY87" s="539" t="str">
        <f t="shared" ca="1" si="849"/>
        <v>-</v>
      </c>
      <c r="SZ87" s="539" t="str">
        <f t="shared" ca="1" si="849"/>
        <v>-</v>
      </c>
      <c r="TA87" s="539" t="str">
        <f t="shared" ca="1" si="849"/>
        <v>-</v>
      </c>
      <c r="TB87" s="539" t="str">
        <f t="shared" ca="1" si="849"/>
        <v>-</v>
      </c>
      <c r="TC87" s="539" t="str">
        <f t="shared" ca="1" si="849"/>
        <v>-</v>
      </c>
      <c r="TD87" s="539" t="str">
        <f t="shared" ca="1" si="849"/>
        <v>-</v>
      </c>
      <c r="TE87" s="539" t="str">
        <f t="shared" ca="1" si="849"/>
        <v>-</v>
      </c>
      <c r="TF87" s="539" t="str">
        <f t="shared" ca="1" si="849"/>
        <v>-</v>
      </c>
      <c r="TG87" s="539" t="str">
        <f t="shared" ca="1" si="849"/>
        <v>-</v>
      </c>
      <c r="TH87" s="539" t="str">
        <f t="shared" ca="1" si="849"/>
        <v>-</v>
      </c>
      <c r="TI87" s="539" t="str">
        <f t="shared" ca="1" si="849"/>
        <v>-</v>
      </c>
      <c r="TJ87" s="539" t="str">
        <f t="shared" ca="1" si="849"/>
        <v>-</v>
      </c>
      <c r="TK87" s="539" t="str">
        <f t="shared" ca="1" si="849"/>
        <v>-</v>
      </c>
      <c r="TL87" s="539" t="str">
        <f t="shared" ca="1" si="849"/>
        <v>-</v>
      </c>
      <c r="TM87" s="539" t="str">
        <f t="shared" ca="1" si="849"/>
        <v>-</v>
      </c>
      <c r="TN87" s="539" t="str">
        <f t="shared" ca="1" si="849"/>
        <v>-</v>
      </c>
      <c r="TO87" s="539" t="str">
        <f t="shared" ca="1" si="849"/>
        <v>-</v>
      </c>
      <c r="TP87" s="539" t="str">
        <f t="shared" ca="1" si="849"/>
        <v>-</v>
      </c>
      <c r="TQ87" s="539" t="str">
        <f t="shared" ca="1" si="849"/>
        <v>-</v>
      </c>
      <c r="TR87" s="539" t="str">
        <f t="shared" ca="1" si="849"/>
        <v>-</v>
      </c>
      <c r="TS87" s="539" t="str">
        <f t="shared" ca="1" si="849"/>
        <v>-</v>
      </c>
      <c r="TT87" s="539" t="str">
        <f t="shared" ca="1" si="849"/>
        <v>-</v>
      </c>
      <c r="TU87" s="539" t="str">
        <f t="shared" ca="1" si="849"/>
        <v>-</v>
      </c>
      <c r="TV87" s="539" t="str">
        <f t="shared" ca="1" si="849"/>
        <v>-</v>
      </c>
      <c r="TW87" s="539" t="str">
        <f t="shared" ca="1" si="849"/>
        <v>-</v>
      </c>
      <c r="TX87" s="539" t="str">
        <f t="shared" ca="1" si="849"/>
        <v>-</v>
      </c>
      <c r="TY87" s="539" t="str">
        <f t="shared" ca="1" si="849"/>
        <v>-</v>
      </c>
      <c r="TZ87" s="539" t="str">
        <f t="shared" ca="1" si="849"/>
        <v>-</v>
      </c>
      <c r="UA87" s="539" t="str">
        <f t="shared" ca="1" si="849"/>
        <v>-</v>
      </c>
      <c r="UB87" s="539" t="str">
        <f t="shared" ca="1" si="849"/>
        <v>-</v>
      </c>
      <c r="UC87" s="549" t="b">
        <f t="shared" si="821"/>
        <v>1</v>
      </c>
      <c r="UD87" s="549" t="b">
        <f t="shared" si="821"/>
        <v>1</v>
      </c>
      <c r="UE87" s="549" t="b">
        <f t="shared" si="821"/>
        <v>1</v>
      </c>
      <c r="UF87" s="549" t="b">
        <f t="shared" si="821"/>
        <v>1</v>
      </c>
      <c r="UG87" s="549" t="b">
        <f t="shared" si="821"/>
        <v>1</v>
      </c>
      <c r="UH87" s="549" t="b">
        <f t="shared" si="821"/>
        <v>1</v>
      </c>
      <c r="UI87" s="549" t="b">
        <f t="shared" si="821"/>
        <v>1</v>
      </c>
      <c r="UJ87" s="549" t="b">
        <f t="shared" si="821"/>
        <v>1</v>
      </c>
      <c r="UK87" s="549" t="b">
        <f t="shared" si="821"/>
        <v>1</v>
      </c>
      <c r="UL87" s="549" t="b">
        <f t="shared" si="821"/>
        <v>1</v>
      </c>
      <c r="UM87" s="549" t="b">
        <f t="shared" si="821"/>
        <v>1</v>
      </c>
      <c r="UN87" s="549" t="b">
        <f t="shared" si="821"/>
        <v>1</v>
      </c>
      <c r="UO87" s="549" t="b">
        <f t="shared" si="821"/>
        <v>1</v>
      </c>
      <c r="UP87" s="549" t="b">
        <f t="shared" si="821"/>
        <v>1</v>
      </c>
      <c r="UQ87" s="549" t="b">
        <f t="shared" si="821"/>
        <v>1</v>
      </c>
      <c r="UR87" s="549" t="b">
        <f t="shared" si="821"/>
        <v>1</v>
      </c>
      <c r="US87" s="549" t="b">
        <f t="shared" si="821"/>
        <v>1</v>
      </c>
      <c r="UT87" s="549" t="b">
        <f t="shared" si="821"/>
        <v>1</v>
      </c>
      <c r="UU87" s="549" t="b">
        <f t="shared" si="821"/>
        <v>1</v>
      </c>
      <c r="UV87" s="549" t="b">
        <f t="shared" si="821"/>
        <v>1</v>
      </c>
      <c r="UW87" s="549" t="b">
        <f t="shared" si="821"/>
        <v>1</v>
      </c>
      <c r="UX87" s="549" t="b">
        <f t="shared" si="821"/>
        <v>1</v>
      </c>
      <c r="UY87" s="549" t="b">
        <f t="shared" si="821"/>
        <v>1</v>
      </c>
      <c r="UZ87" s="549" t="b">
        <f t="shared" si="821"/>
        <v>1</v>
      </c>
      <c r="VA87" s="549" t="b">
        <f t="shared" si="821"/>
        <v>1</v>
      </c>
      <c r="VB87" s="549" t="b">
        <f t="shared" si="821"/>
        <v>1</v>
      </c>
      <c r="VC87" s="19">
        <f t="shared" ca="1" si="756"/>
        <v>0</v>
      </c>
      <c r="VD87" s="23">
        <v>0</v>
      </c>
    </row>
    <row r="88" spans="1:576" outlineLevel="1">
      <c r="A88" s="21">
        <f t="shared" si="93"/>
        <v>83</v>
      </c>
      <c r="B88" s="21">
        <f t="shared" si="759"/>
        <v>18</v>
      </c>
      <c r="C88">
        <v>108</v>
      </c>
      <c r="D88" s="19" t="str">
        <f t="shared" ca="1" si="668"/>
        <v>SNSW</v>
      </c>
      <c r="E88" t="b">
        <v>1</v>
      </c>
      <c r="F88" t="b">
        <v>0</v>
      </c>
      <c r="G88" t="b">
        <v>1</v>
      </c>
      <c r="H88" s="215">
        <f t="shared" ca="1" si="771"/>
        <v>25</v>
      </c>
      <c r="I88" s="26">
        <v>2</v>
      </c>
      <c r="J88" s="26">
        <v>1</v>
      </c>
      <c r="K88" s="26" t="str">
        <f>""</f>
        <v/>
      </c>
      <c r="L88" s="26">
        <v>0</v>
      </c>
      <c r="M88" s="26">
        <f t="shared" si="670"/>
        <v>2</v>
      </c>
      <c r="N88" s="26">
        <v>2</v>
      </c>
      <c r="O88" s="26">
        <v>3</v>
      </c>
      <c r="P88" s="26">
        <v>2</v>
      </c>
      <c r="Q88" s="26">
        <v>0</v>
      </c>
      <c r="R88" s="26">
        <v>0</v>
      </c>
      <c r="S88" s="26">
        <v>0</v>
      </c>
      <c r="T88" s="26">
        <v>0</v>
      </c>
      <c r="U88" s="26">
        <v>1</v>
      </c>
      <c r="V88" s="116">
        <v>1</v>
      </c>
      <c r="W88" s="116">
        <v>1</v>
      </c>
      <c r="X88" s="116">
        <v>1</v>
      </c>
      <c r="Y88" s="211"/>
      <c r="Z88" s="211"/>
      <c r="AA88" s="211"/>
      <c r="AB88" s="211"/>
      <c r="AC88" s="26">
        <v>1</v>
      </c>
      <c r="AD88" s="211"/>
      <c r="AE88" s="211"/>
      <c r="AF88" s="211"/>
      <c r="AG88" s="211"/>
      <c r="AH88" s="211"/>
      <c r="AI88" s="211"/>
      <c r="AJ88" s="211"/>
      <c r="AK88" s="211"/>
      <c r="AL88" s="136">
        <f t="shared" si="671"/>
        <v>2</v>
      </c>
      <c r="AM88" s="136">
        <f>INDEX(CHOOSE($O88,DataAutumn!i.AdultDrys,DataWinter!i.AdultDrys,DataSpring!i.AdultDrys),1,$N88)</f>
        <v>3</v>
      </c>
      <c r="AN88" s="5">
        <f t="shared" si="672"/>
        <v>2</v>
      </c>
      <c r="AO88" s="5">
        <f t="shared" si="672"/>
        <v>0</v>
      </c>
      <c r="AP88" s="5">
        <f t="shared" si="673"/>
        <v>1</v>
      </c>
      <c r="AQ88" s="211"/>
      <c r="AR88" s="211"/>
      <c r="AS88" s="356" t="str">
        <f t="shared" ca="1" si="674"/>
        <v>optimum_carry 00025 SNSW MWM     pasture400 Day204 Scan2-0000 RR000p GP100p WP100p MP100p T_TRUE (F33N11)</v>
      </c>
      <c r="AT88" s="9" t="str">
        <f ca="1">IF(COUNTIF(AS$5:AS88,AS88)=1,"-","Dup")</f>
        <v>-</v>
      </c>
      <c r="AU88" s="9"/>
      <c r="AV88" s="19" t="str">
        <f t="shared" ca="1" si="675"/>
        <v>-</v>
      </c>
      <c r="AW88" s="19" t="str">
        <f t="shared" ca="1" si="675"/>
        <v>-</v>
      </c>
      <c r="AX88" s="19" t="str">
        <f t="shared" ca="1" si="675"/>
        <v>-</v>
      </c>
      <c r="AY88" s="19" t="str">
        <f t="shared" ca="1" si="675"/>
        <v>-</v>
      </c>
      <c r="AZ88" s="19" t="str">
        <f t="shared" ca="1" si="675"/>
        <v>-</v>
      </c>
      <c r="BA88" s="19" t="str">
        <f t="shared" ca="1" si="675"/>
        <v>-</v>
      </c>
      <c r="BB88" s="19" t="str">
        <f t="shared" ca="1" si="675"/>
        <v>-</v>
      </c>
      <c r="BC88" s="19" t="str">
        <f t="shared" ca="1" si="675"/>
        <v>-</v>
      </c>
      <c r="BD88" s="9"/>
      <c r="BE88" s="5" t="b">
        <f t="shared" si="676"/>
        <v>0</v>
      </c>
      <c r="BF88" s="5" t="str">
        <f t="shared" si="676"/>
        <v>-</v>
      </c>
      <c r="BG88" s="5" t="b">
        <f t="shared" si="676"/>
        <v>0</v>
      </c>
      <c r="BH88" s="5" t="b">
        <f t="shared" si="676"/>
        <v>1</v>
      </c>
      <c r="BI88" s="5" t="b">
        <f t="shared" si="676"/>
        <v>1</v>
      </c>
      <c r="BJ88" s="136">
        <f t="shared" si="676"/>
        <v>0</v>
      </c>
      <c r="BK88" s="19" t="b">
        <f t="shared" ca="1" si="677"/>
        <v>0</v>
      </c>
      <c r="BL88" s="9"/>
      <c r="BM88" s="5" t="str">
        <f t="shared" ca="1" si="678"/>
        <v>-</v>
      </c>
      <c r="BN88" s="19" t="str">
        <f t="shared" ca="1" si="679"/>
        <v>-</v>
      </c>
      <c r="BO88" s="19" t="str">
        <f t="shared" ca="1" si="679"/>
        <v>-</v>
      </c>
      <c r="BP88" s="19" t="str">
        <f t="shared" ca="1" si="679"/>
        <v>-</v>
      </c>
      <c r="BQ88" s="5" t="str">
        <f t="shared" ca="1" si="680"/>
        <v>-</v>
      </c>
      <c r="BR88" s="19" t="str">
        <f t="shared" ca="1" si="681"/>
        <v>-</v>
      </c>
      <c r="BS88" s="5" t="str">
        <f t="shared" ca="1" si="682"/>
        <v>-</v>
      </c>
      <c r="BT88" s="19" t="str">
        <f t="shared" ca="1" si="683"/>
        <v>-</v>
      </c>
      <c r="BU88" s="19" t="str">
        <f t="shared" ca="1" si="683"/>
        <v>-</v>
      </c>
      <c r="BV88" s="19" t="str">
        <f t="shared" ca="1" si="683"/>
        <v>-</v>
      </c>
      <c r="BW88" s="5" t="str">
        <f t="shared" ca="1" si="684"/>
        <v>-</v>
      </c>
      <c r="BX88" s="9"/>
      <c r="BY88" s="5" t="b">
        <f t="shared" si="685"/>
        <v>0</v>
      </c>
      <c r="BZ88" s="5" t="str">
        <f t="shared" ca="1" si="686"/>
        <v>-</v>
      </c>
      <c r="CA88" s="5" t="str">
        <f t="shared" ca="1" si="687"/>
        <v>-</v>
      </c>
      <c r="CB88" s="5" t="str">
        <f t="shared" ca="1" si="687"/>
        <v>-</v>
      </c>
      <c r="CC88" s="5" t="str">
        <f t="shared" ca="1" si="687"/>
        <v>-</v>
      </c>
      <c r="CD88" s="5" t="str">
        <f t="shared" ca="1" si="687"/>
        <v>-</v>
      </c>
      <c r="CE88" s="5" t="str">
        <f t="shared" ca="1" si="687"/>
        <v>-</v>
      </c>
      <c r="CF88" s="5" t="str">
        <f t="shared" ca="1" si="687"/>
        <v>-</v>
      </c>
      <c r="CG88" s="5" t="str">
        <f t="shared" ca="1" si="687"/>
        <v>-</v>
      </c>
      <c r="CH88" s="5" t="str">
        <f t="shared" ca="1" si="687"/>
        <v>-</v>
      </c>
      <c r="CI88" s="9"/>
      <c r="CJ88" s="12" t="b">
        <v>1</v>
      </c>
      <c r="CK88" s="12" t="b">
        <v>1</v>
      </c>
      <c r="CL88" s="12" t="b">
        <v>1</v>
      </c>
      <c r="CM88" s="12">
        <v>22312000005</v>
      </c>
      <c r="CN88" s="12" t="b">
        <v>0</v>
      </c>
      <c r="CO88" s="19" t="str">
        <f t="shared" ca="1" si="688"/>
        <v>-</v>
      </c>
      <c r="CP88" s="19" t="str">
        <f t="shared" ca="1" si="688"/>
        <v>-</v>
      </c>
      <c r="CQ88" s="19" t="str">
        <f t="shared" ca="1" si="688"/>
        <v>-</v>
      </c>
      <c r="CR88" s="433">
        <f t="shared" si="689"/>
        <v>652</v>
      </c>
      <c r="CS88" s="433">
        <f t="shared" si="689"/>
        <v>686</v>
      </c>
      <c r="CT88" s="433">
        <f t="shared" si="689"/>
        <v>721</v>
      </c>
      <c r="CU88" s="144">
        <f t="shared" si="690"/>
        <v>378</v>
      </c>
      <c r="CV88" s="144">
        <f t="shared" si="690"/>
        <v>413</v>
      </c>
      <c r="CW88" s="144">
        <f t="shared" si="690"/>
        <v>448</v>
      </c>
      <c r="CX88" s="19" t="str">
        <f t="shared" ca="1" si="809"/>
        <v>-</v>
      </c>
      <c r="CY88" s="19" t="str">
        <f t="shared" ca="1" si="809"/>
        <v>-</v>
      </c>
      <c r="CZ88" s="19" t="str">
        <f t="shared" ca="1" si="809"/>
        <v>-</v>
      </c>
      <c r="DA88" s="19" t="str">
        <f t="shared" ca="1" si="809"/>
        <v>-</v>
      </c>
      <c r="DB88" s="19" t="str">
        <f t="shared" ca="1" si="809"/>
        <v>-</v>
      </c>
      <c r="DC88" s="19" t="str">
        <f t="shared" ca="1" si="809"/>
        <v>-</v>
      </c>
      <c r="DD88" s="19">
        <f t="shared" ca="1" si="809"/>
        <v>1</v>
      </c>
      <c r="DE88" s="19">
        <f t="shared" ca="1" si="809"/>
        <v>1</v>
      </c>
      <c r="DF88" s="19">
        <f t="shared" ca="1" si="809"/>
        <v>0</v>
      </c>
      <c r="DG88" s="19" t="str">
        <f t="shared" ca="1" si="809"/>
        <v>-</v>
      </c>
      <c r="DH88" s="19" t="str">
        <f t="shared" ca="1" si="809"/>
        <v>-</v>
      </c>
      <c r="DI88" s="19" t="str">
        <f t="shared" ca="1" si="809"/>
        <v>-</v>
      </c>
      <c r="DJ88" s="19" t="str">
        <f t="shared" ca="1" si="809"/>
        <v>-</v>
      </c>
      <c r="DK88" s="19" t="str">
        <f t="shared" ca="1" si="809"/>
        <v>-</v>
      </c>
      <c r="DL88" s="19">
        <f t="shared" ca="1" si="809"/>
        <v>0</v>
      </c>
      <c r="DM88" s="19" t="str">
        <f t="shared" ca="1" si="809"/>
        <v>-</v>
      </c>
      <c r="DN88" s="19" t="str">
        <f t="shared" ca="1" si="809"/>
        <v>-</v>
      </c>
      <c r="DO88" s="19" t="str">
        <f t="shared" ca="1" si="688"/>
        <v>-</v>
      </c>
      <c r="DP88" s="19">
        <f t="shared" ca="1" si="688"/>
        <v>0</v>
      </c>
      <c r="DQ88" s="19">
        <f t="shared" ca="1" si="688"/>
        <v>0</v>
      </c>
      <c r="DR88" s="9"/>
      <c r="DS88" s="19">
        <f t="shared" ca="1" si="838"/>
        <v>0</v>
      </c>
      <c r="DT88" s="19">
        <f t="shared" ca="1" si="838"/>
        <v>0</v>
      </c>
      <c r="DU88" s="19">
        <f t="shared" ca="1" si="838"/>
        <v>0</v>
      </c>
      <c r="DV88" s="19">
        <f t="shared" ca="1" si="838"/>
        <v>0</v>
      </c>
      <c r="DW88" s="19">
        <f t="shared" ca="1" si="838"/>
        <v>0</v>
      </c>
      <c r="DX88" s="19">
        <f t="shared" ca="1" si="838"/>
        <v>0</v>
      </c>
      <c r="DY88" s="19">
        <f t="shared" ca="1" si="838"/>
        <v>0</v>
      </c>
      <c r="DZ88" s="19">
        <f t="shared" ca="1" si="838"/>
        <v>0</v>
      </c>
      <c r="EA88" s="19">
        <f t="shared" ca="1" si="838"/>
        <v>0</v>
      </c>
      <c r="EB88" s="19">
        <f t="shared" ca="1" si="838"/>
        <v>0</v>
      </c>
      <c r="EC88" s="19">
        <f t="shared" ca="1" si="838"/>
        <v>0</v>
      </c>
      <c r="ED88" s="19">
        <f t="shared" ca="1" si="838"/>
        <v>0</v>
      </c>
      <c r="EE88" s="19">
        <f t="shared" ca="1" si="838"/>
        <v>0</v>
      </c>
      <c r="EF88" s="433">
        <f t="shared" si="693"/>
        <v>0</v>
      </c>
      <c r="EG88" s="433">
        <f t="shared" si="693"/>
        <v>0</v>
      </c>
      <c r="EH88" s="116">
        <f t="shared" si="694"/>
        <v>0</v>
      </c>
      <c r="EI88" s="116">
        <f t="shared" ca="1" si="694"/>
        <v>0</v>
      </c>
      <c r="EJ88" s="116">
        <f t="shared" ca="1" si="694"/>
        <v>0</v>
      </c>
      <c r="EK88" s="116">
        <f t="shared" ca="1" si="694"/>
        <v>0</v>
      </c>
      <c r="EL88" s="116">
        <f t="shared" ca="1" si="694"/>
        <v>0</v>
      </c>
      <c r="EM88" s="537">
        <f t="shared" ca="1" si="695"/>
        <v>0</v>
      </c>
      <c r="EN88" s="116">
        <f t="shared" ca="1" si="696"/>
        <v>0</v>
      </c>
      <c r="EO88" s="116">
        <f t="shared" ca="1" si="696"/>
        <v>0</v>
      </c>
      <c r="EP88" s="116">
        <f t="shared" ca="1" si="696"/>
        <v>0</v>
      </c>
      <c r="EQ88" s="116">
        <f t="shared" ca="1" si="696"/>
        <v>0</v>
      </c>
      <c r="ER88" s="116">
        <f t="shared" ca="1" si="696"/>
        <v>0</v>
      </c>
      <c r="ES88" s="537">
        <f t="shared" ca="1" si="697"/>
        <v>0</v>
      </c>
      <c r="ET88" s="116">
        <f t="shared" ca="1" si="698"/>
        <v>0</v>
      </c>
      <c r="EU88" s="116">
        <f t="shared" ca="1" si="698"/>
        <v>0</v>
      </c>
      <c r="EV88" s="116">
        <f t="shared" ca="1" si="698"/>
        <v>0</v>
      </c>
      <c r="EW88" s="116">
        <f t="shared" ca="1" si="698"/>
        <v>0</v>
      </c>
      <c r="EX88" s="116">
        <f t="shared" ca="1" si="698"/>
        <v>0</v>
      </c>
      <c r="EY88" s="537">
        <f t="shared" ca="1" si="699"/>
        <v>0</v>
      </c>
      <c r="EZ88" s="116">
        <f t="shared" ca="1" si="700"/>
        <v>0</v>
      </c>
      <c r="FA88" s="116">
        <f t="shared" ca="1" si="700"/>
        <v>0</v>
      </c>
      <c r="FB88" s="116">
        <f t="shared" ca="1" si="700"/>
        <v>0</v>
      </c>
      <c r="FC88" s="116">
        <f t="shared" ca="1" si="700"/>
        <v>0</v>
      </c>
      <c r="FD88" s="116">
        <f t="shared" ca="1" si="700"/>
        <v>0</v>
      </c>
      <c r="FE88" s="537">
        <f t="shared" ca="1" si="701"/>
        <v>0</v>
      </c>
      <c r="FF88" s="116">
        <f t="shared" ca="1" si="702"/>
        <v>0</v>
      </c>
      <c r="FG88" s="116">
        <f t="shared" ca="1" si="702"/>
        <v>0</v>
      </c>
      <c r="FH88" s="116">
        <f t="shared" ca="1" si="702"/>
        <v>0</v>
      </c>
      <c r="FI88" s="116">
        <f t="shared" ca="1" si="702"/>
        <v>0</v>
      </c>
      <c r="FJ88" s="116">
        <f t="shared" ca="1" si="702"/>
        <v>0</v>
      </c>
      <c r="FK88" s="537">
        <f t="shared" ca="1" si="703"/>
        <v>0</v>
      </c>
      <c r="FL88" s="116">
        <f t="shared" ca="1" si="704"/>
        <v>0</v>
      </c>
      <c r="FM88" s="116">
        <f t="shared" ca="1" si="704"/>
        <v>0</v>
      </c>
      <c r="FN88" s="116">
        <f t="shared" ca="1" si="704"/>
        <v>0</v>
      </c>
      <c r="FO88" s="116">
        <f t="shared" ca="1" si="704"/>
        <v>0</v>
      </c>
      <c r="FP88" s="116">
        <f t="shared" ca="1" si="704"/>
        <v>0</v>
      </c>
      <c r="FQ88" s="537">
        <f t="shared" ca="1" si="705"/>
        <v>0</v>
      </c>
      <c r="FR88" s="117">
        <f t="shared" ca="1" si="706"/>
        <v>0</v>
      </c>
      <c r="FS88" s="117">
        <f t="shared" ca="1" si="706"/>
        <v>0</v>
      </c>
      <c r="FT88" s="117">
        <f t="shared" ca="1" si="706"/>
        <v>0</v>
      </c>
      <c r="FU88" s="117">
        <f t="shared" ca="1" si="706"/>
        <v>0</v>
      </c>
      <c r="FV88" s="556">
        <f t="shared" ca="1" si="810"/>
        <v>0</v>
      </c>
      <c r="FW88" s="556">
        <f t="shared" ca="1" si="810"/>
        <v>0</v>
      </c>
      <c r="FX88" s="556">
        <f t="shared" ca="1" si="810"/>
        <v>0</v>
      </c>
      <c r="FY88" s="556">
        <f t="shared" ca="1" si="810"/>
        <v>0</v>
      </c>
      <c r="FZ88" s="556">
        <f t="shared" ca="1" si="810"/>
        <v>0</v>
      </c>
      <c r="GA88" s="556">
        <f t="shared" ca="1" si="810"/>
        <v>0</v>
      </c>
      <c r="GB88" s="556">
        <f t="shared" ca="1" si="810"/>
        <v>0</v>
      </c>
      <c r="GC88" s="556">
        <f t="shared" ca="1" si="810"/>
        <v>0</v>
      </c>
      <c r="GD88" s="556">
        <f t="shared" ca="1" si="810"/>
        <v>0</v>
      </c>
      <c r="GE88" s="556">
        <f t="shared" ca="1" si="810"/>
        <v>0</v>
      </c>
      <c r="GF88" s="556">
        <f t="shared" ca="1" si="810"/>
        <v>0</v>
      </c>
      <c r="GG88" s="556">
        <f t="shared" ca="1" si="810"/>
        <v>0</v>
      </c>
      <c r="GH88" s="556">
        <f t="shared" ca="1" si="810"/>
        <v>0</v>
      </c>
      <c r="GI88" s="556">
        <f t="shared" ca="1" si="810"/>
        <v>0</v>
      </c>
      <c r="GJ88" s="556">
        <f t="shared" ca="1" si="810"/>
        <v>0</v>
      </c>
      <c r="GK88" s="556">
        <f t="shared" ca="1" si="810"/>
        <v>0</v>
      </c>
      <c r="GL88" s="556">
        <f t="shared" ca="1" si="810"/>
        <v>0</v>
      </c>
      <c r="GM88" s="556">
        <f t="shared" ca="1" si="810"/>
        <v>0</v>
      </c>
      <c r="GN88" s="556">
        <f t="shared" ca="1" si="810"/>
        <v>0</v>
      </c>
      <c r="GO88" s="556">
        <f t="shared" ca="1" si="810"/>
        <v>0</v>
      </c>
      <c r="GP88" s="19">
        <f t="shared" ca="1" si="708"/>
        <v>0</v>
      </c>
      <c r="GQ88" s="116">
        <f t="shared" ca="1" si="709"/>
        <v>0</v>
      </c>
      <c r="GR88" s="116">
        <f t="shared" ca="1" si="709"/>
        <v>0</v>
      </c>
      <c r="GS88" s="116">
        <f t="shared" ca="1" si="709"/>
        <v>0</v>
      </c>
      <c r="GT88" s="116">
        <f t="shared" ca="1" si="709"/>
        <v>0</v>
      </c>
      <c r="GU88" s="116">
        <f t="shared" ca="1" si="709"/>
        <v>0</v>
      </c>
      <c r="GV88" s="537">
        <f t="shared" ca="1" si="710"/>
        <v>0</v>
      </c>
      <c r="GW88" s="116">
        <f t="shared" ca="1" si="711"/>
        <v>0</v>
      </c>
      <c r="GX88" s="116">
        <f t="shared" ca="1" si="711"/>
        <v>0</v>
      </c>
      <c r="GY88" s="116">
        <f t="shared" ca="1" si="711"/>
        <v>0</v>
      </c>
      <c r="GZ88" s="116">
        <f t="shared" ca="1" si="711"/>
        <v>0</v>
      </c>
      <c r="HA88" s="116">
        <f t="shared" ca="1" si="711"/>
        <v>0</v>
      </c>
      <c r="HB88" s="537">
        <f t="shared" ca="1" si="712"/>
        <v>0</v>
      </c>
      <c r="HC88" s="116">
        <f t="shared" ca="1" si="713"/>
        <v>0</v>
      </c>
      <c r="HD88" s="116">
        <f t="shared" ca="1" si="713"/>
        <v>0</v>
      </c>
      <c r="HE88" s="116">
        <f t="shared" ca="1" si="713"/>
        <v>0</v>
      </c>
      <c r="HF88" s="116">
        <f t="shared" ca="1" si="713"/>
        <v>0</v>
      </c>
      <c r="HG88" s="116">
        <f t="shared" ca="1" si="713"/>
        <v>0</v>
      </c>
      <c r="HH88" s="537">
        <f t="shared" ca="1" si="714"/>
        <v>0</v>
      </c>
      <c r="HI88" s="116">
        <f t="shared" ca="1" si="715"/>
        <v>0</v>
      </c>
      <c r="HJ88" s="116">
        <f t="shared" ca="1" si="715"/>
        <v>0</v>
      </c>
      <c r="HK88" s="116">
        <f t="shared" ca="1" si="715"/>
        <v>0</v>
      </c>
      <c r="HL88" s="116">
        <f t="shared" ca="1" si="715"/>
        <v>0</v>
      </c>
      <c r="HM88" s="116">
        <f t="shared" ca="1" si="715"/>
        <v>0</v>
      </c>
      <c r="HN88" s="537">
        <f t="shared" ca="1" si="716"/>
        <v>0</v>
      </c>
      <c r="HO88" s="116">
        <f t="shared" ca="1" si="717"/>
        <v>0</v>
      </c>
      <c r="HP88" s="116">
        <f t="shared" ca="1" si="717"/>
        <v>0</v>
      </c>
      <c r="HQ88" s="116">
        <f t="shared" ca="1" si="717"/>
        <v>0</v>
      </c>
      <c r="HR88" s="116">
        <f t="shared" ca="1" si="717"/>
        <v>0</v>
      </c>
      <c r="HS88" s="116">
        <f t="shared" ca="1" si="717"/>
        <v>0</v>
      </c>
      <c r="HT88" s="537">
        <f t="shared" ca="1" si="718"/>
        <v>0</v>
      </c>
      <c r="HU88" s="116">
        <f t="shared" ca="1" si="719"/>
        <v>0</v>
      </c>
      <c r="HV88" s="116">
        <f t="shared" ca="1" si="719"/>
        <v>0</v>
      </c>
      <c r="HW88" s="116">
        <f t="shared" ca="1" si="719"/>
        <v>0</v>
      </c>
      <c r="HX88" s="116">
        <f t="shared" ca="1" si="719"/>
        <v>0</v>
      </c>
      <c r="HY88" s="116">
        <f t="shared" ca="1" si="719"/>
        <v>0</v>
      </c>
      <c r="HZ88" s="537">
        <f t="shared" ca="1" si="720"/>
        <v>0</v>
      </c>
      <c r="IA88" s="117">
        <f t="shared" ca="1" si="721"/>
        <v>0</v>
      </c>
      <c r="IB88" s="117">
        <f t="shared" ca="1" si="721"/>
        <v>0</v>
      </c>
      <c r="IC88" s="117">
        <f t="shared" ca="1" si="721"/>
        <v>0</v>
      </c>
      <c r="ID88" s="117">
        <f t="shared" ca="1" si="721"/>
        <v>0</v>
      </c>
      <c r="IE88" s="556">
        <f t="shared" ca="1" si="811"/>
        <v>0</v>
      </c>
      <c r="IF88" s="556">
        <f t="shared" ca="1" si="811"/>
        <v>0</v>
      </c>
      <c r="IG88" s="556">
        <f t="shared" ca="1" si="811"/>
        <v>0</v>
      </c>
      <c r="IH88" s="556">
        <f t="shared" ca="1" si="811"/>
        <v>0</v>
      </c>
      <c r="II88" s="556">
        <f t="shared" ca="1" si="811"/>
        <v>0</v>
      </c>
      <c r="IJ88" s="556">
        <f t="shared" ca="1" si="811"/>
        <v>0</v>
      </c>
      <c r="IK88" s="556">
        <f t="shared" ca="1" si="811"/>
        <v>0</v>
      </c>
      <c r="IL88" s="556">
        <f t="shared" ca="1" si="811"/>
        <v>0</v>
      </c>
      <c r="IM88" s="556">
        <f t="shared" ca="1" si="811"/>
        <v>0</v>
      </c>
      <c r="IN88" s="556">
        <f t="shared" ca="1" si="811"/>
        <v>0</v>
      </c>
      <c r="IO88" s="556">
        <f t="shared" ca="1" si="811"/>
        <v>0</v>
      </c>
      <c r="IP88" s="556">
        <f t="shared" ca="1" si="811"/>
        <v>0</v>
      </c>
      <c r="IQ88" s="556">
        <f t="shared" ca="1" si="811"/>
        <v>0</v>
      </c>
      <c r="IR88" s="556">
        <f t="shared" ca="1" si="811"/>
        <v>0</v>
      </c>
      <c r="IS88" s="556">
        <f t="shared" ca="1" si="811"/>
        <v>0</v>
      </c>
      <c r="IT88" s="556">
        <f t="shared" ca="1" si="811"/>
        <v>0</v>
      </c>
      <c r="IU88" s="556">
        <f t="shared" ca="1" si="811"/>
        <v>0</v>
      </c>
      <c r="IV88" s="556">
        <f t="shared" ca="1" si="811"/>
        <v>0</v>
      </c>
      <c r="IW88" s="556">
        <f t="shared" ca="1" si="811"/>
        <v>0</v>
      </c>
      <c r="IX88" s="556">
        <f t="shared" ca="1" si="811"/>
        <v>0</v>
      </c>
      <c r="IY88" s="19">
        <f t="shared" ca="1" si="723"/>
        <v>0</v>
      </c>
      <c r="IZ88" s="5">
        <f t="shared" si="724"/>
        <v>67</v>
      </c>
      <c r="JA88" s="9"/>
      <c r="JB88" s="5">
        <f t="shared" si="725"/>
        <v>1</v>
      </c>
      <c r="JC88" s="5" t="b">
        <f t="shared" si="725"/>
        <v>0</v>
      </c>
      <c r="JD88" s="19">
        <f t="shared" ref="JD88:KP98" ca="1" si="850">OFFSET(JD$5,$B88,0)</f>
        <v>0</v>
      </c>
      <c r="JE88" s="5">
        <f t="shared" si="727"/>
        <v>0</v>
      </c>
      <c r="JF88" s="5">
        <f t="shared" si="728"/>
        <v>1.2500000000000001E-2</v>
      </c>
      <c r="JG88" s="5">
        <f t="shared" si="729"/>
        <v>0</v>
      </c>
      <c r="JH88" s="19">
        <f t="shared" ca="1" si="850"/>
        <v>0</v>
      </c>
      <c r="JI88" s="5">
        <f t="shared" si="730"/>
        <v>60</v>
      </c>
      <c r="JJ88" s="5">
        <f t="shared" si="731"/>
        <v>1</v>
      </c>
      <c r="JK88" s="19">
        <f t="shared" ca="1" si="850"/>
        <v>0</v>
      </c>
      <c r="JL88" s="19">
        <f t="shared" ca="1" si="850"/>
        <v>0</v>
      </c>
      <c r="JM88" s="19">
        <f t="shared" ca="1" si="850"/>
        <v>0</v>
      </c>
      <c r="JN88" s="19">
        <f t="shared" ca="1" si="850"/>
        <v>0</v>
      </c>
      <c r="JO88" s="19">
        <f t="shared" ca="1" si="850"/>
        <v>0</v>
      </c>
      <c r="JP88" s="19">
        <f t="shared" ca="1" si="850"/>
        <v>0</v>
      </c>
      <c r="JQ88" s="19">
        <f t="shared" ca="1" si="850"/>
        <v>0</v>
      </c>
      <c r="JR88" s="19">
        <f t="shared" ca="1" si="850"/>
        <v>0</v>
      </c>
      <c r="JS88" s="19">
        <f t="shared" ca="1" si="850"/>
        <v>0</v>
      </c>
      <c r="JT88" s="19">
        <f t="shared" ca="1" si="850"/>
        <v>0</v>
      </c>
      <c r="JU88" s="19">
        <f t="shared" ca="1" si="850"/>
        <v>0</v>
      </c>
      <c r="JV88" s="19">
        <f t="shared" ca="1" si="850"/>
        <v>0</v>
      </c>
      <c r="JW88" s="19">
        <f t="shared" ca="1" si="850"/>
        <v>0</v>
      </c>
      <c r="JX88" s="19">
        <f t="shared" ca="1" si="850"/>
        <v>0</v>
      </c>
      <c r="JY88" s="19">
        <f t="shared" ca="1" si="850"/>
        <v>0</v>
      </c>
      <c r="JZ88" s="19">
        <f t="shared" ca="1" si="850"/>
        <v>0</v>
      </c>
      <c r="KA88" s="19">
        <f t="shared" ca="1" si="850"/>
        <v>0</v>
      </c>
      <c r="KB88" s="19">
        <f t="shared" ca="1" si="850"/>
        <v>0</v>
      </c>
      <c r="KC88" s="19">
        <f t="shared" ca="1" si="850"/>
        <v>0</v>
      </c>
      <c r="KD88" s="19">
        <f t="shared" ca="1" si="850"/>
        <v>0</v>
      </c>
      <c r="KE88" s="19">
        <f t="shared" ca="1" si="850"/>
        <v>0</v>
      </c>
      <c r="KF88" s="5">
        <f t="shared" si="732"/>
        <v>0</v>
      </c>
      <c r="KG88" s="5">
        <f t="shared" si="732"/>
        <v>6.25E-2</v>
      </c>
      <c r="KH88" s="5">
        <f t="shared" si="732"/>
        <v>6.25E-2</v>
      </c>
      <c r="KI88" s="5">
        <f t="shared" si="732"/>
        <v>6.25E-2</v>
      </c>
      <c r="KJ88" s="19">
        <f t="shared" ca="1" si="850"/>
        <v>0</v>
      </c>
      <c r="KK88" s="19">
        <f t="shared" ca="1" si="850"/>
        <v>0</v>
      </c>
      <c r="KL88" s="19">
        <f t="shared" ca="1" si="850"/>
        <v>0</v>
      </c>
      <c r="KM88" s="19">
        <f t="shared" ca="1" si="850"/>
        <v>0</v>
      </c>
      <c r="KN88" s="19">
        <f t="shared" ca="1" si="850"/>
        <v>1</v>
      </c>
      <c r="KO88" s="19">
        <f t="shared" ca="1" si="850"/>
        <v>0</v>
      </c>
      <c r="KP88" s="19">
        <f t="shared" ca="1" si="850"/>
        <v>1</v>
      </c>
      <c r="KQ88" s="9"/>
      <c r="KR88" s="5" t="b">
        <f t="shared" ca="1" si="733"/>
        <v>1</v>
      </c>
      <c r="KS88" s="5" t="b">
        <f t="shared" si="734"/>
        <v>0</v>
      </c>
      <c r="KT88" s="5" t="b">
        <f t="shared" si="734"/>
        <v>0</v>
      </c>
      <c r="KU88" s="5" t="b">
        <f t="shared" si="734"/>
        <v>1</v>
      </c>
      <c r="KV88" s="136">
        <f t="shared" si="735"/>
        <v>2</v>
      </c>
      <c r="KW88" s="136">
        <f t="shared" si="735"/>
        <v>2</v>
      </c>
      <c r="KX88" s="5" t="b">
        <f t="shared" si="736"/>
        <v>0</v>
      </c>
      <c r="KY88" s="5" t="b">
        <f t="shared" si="736"/>
        <v>1</v>
      </c>
      <c r="KZ88" s="5" t="b">
        <f t="shared" si="736"/>
        <v>1</v>
      </c>
      <c r="LA88" s="5" t="b">
        <f t="shared" si="736"/>
        <v>0</v>
      </c>
      <c r="LB88" s="5">
        <f t="shared" si="737"/>
        <v>1</v>
      </c>
      <c r="LC88" s="5">
        <f t="shared" si="737"/>
        <v>0</v>
      </c>
      <c r="LD88" s="5" t="b">
        <f t="shared" si="738"/>
        <v>0</v>
      </c>
      <c r="LE88" s="5" t="str" cm="1">
        <f t="array" aca="1" ref="LE88" ca="1">IF(OR(LF88:LM88&lt;&gt;"-"),TRUE,"-")</f>
        <v>-</v>
      </c>
      <c r="LF88" s="19" t="str">
        <f t="shared" ca="1" si="845"/>
        <v>-</v>
      </c>
      <c r="LG88" s="19" t="str">
        <f t="shared" ca="1" si="845"/>
        <v>-</v>
      </c>
      <c r="LH88" s="19" t="str">
        <f t="shared" ca="1" si="845"/>
        <v>-</v>
      </c>
      <c r="LI88" s="19" t="str">
        <f t="shared" ca="1" si="845"/>
        <v>-</v>
      </c>
      <c r="LJ88" s="19" t="str">
        <f t="shared" ca="1" si="845"/>
        <v>-</v>
      </c>
      <c r="LK88" s="19" t="str">
        <f t="shared" ca="1" si="845"/>
        <v>-</v>
      </c>
      <c r="LL88" s="19" t="str">
        <f t="shared" ca="1" si="845"/>
        <v>-</v>
      </c>
      <c r="LM88" s="19" t="str">
        <f t="shared" ca="1" si="845"/>
        <v>-</v>
      </c>
      <c r="LN88" s="466" t="str">
        <f t="shared" ca="1" si="845"/>
        <v>-</v>
      </c>
      <c r="LO88" s="5" t="b">
        <f t="array" aca="1" ref="LO88" ca="1">IF(OR(LP88:LV88&lt;&gt;"-"),TRUE,"-")</f>
        <v>1</v>
      </c>
      <c r="LP88" s="19">
        <f t="shared" ca="1" si="813"/>
        <v>0</v>
      </c>
      <c r="LQ88" s="19" t="str">
        <f t="shared" ca="1" si="813"/>
        <v>-</v>
      </c>
      <c r="LR88" s="19">
        <f t="shared" ca="1" si="813"/>
        <v>999999</v>
      </c>
      <c r="LS88" s="19">
        <f t="shared" ca="1" si="813"/>
        <v>999999</v>
      </c>
      <c r="LT88" s="19">
        <f t="shared" ca="1" si="813"/>
        <v>999999</v>
      </c>
      <c r="LU88" s="19">
        <f t="shared" ca="1" si="813"/>
        <v>999999</v>
      </c>
      <c r="LV88" s="19">
        <f t="shared" ca="1" si="813"/>
        <v>999999</v>
      </c>
      <c r="LW88" s="19" t="str">
        <f t="shared" ca="1" si="813"/>
        <v>-</v>
      </c>
      <c r="LX88" s="19" t="str">
        <f t="shared" ca="1" si="813"/>
        <v>-</v>
      </c>
      <c r="LY88" s="19" t="str">
        <f t="shared" ca="1" si="813"/>
        <v>-</v>
      </c>
      <c r="LZ88" s="19" t="b">
        <f t="shared" ca="1" si="741"/>
        <v>1</v>
      </c>
      <c r="MA88" s="19">
        <f t="shared" ca="1" si="741"/>
        <v>0</v>
      </c>
      <c r="MB88" s="5" t="str">
        <f t="shared" si="742"/>
        <v>-</v>
      </c>
      <c r="MC88" s="5" t="str">
        <f t="shared" si="742"/>
        <v>-</v>
      </c>
      <c r="MD88" s="5" t="str">
        <f t="shared" si="742"/>
        <v>-</v>
      </c>
      <c r="ME88" s="5" t="str">
        <f t="shared" si="742"/>
        <v>-</v>
      </c>
      <c r="MF88" s="19" t="str">
        <f t="shared" ca="1" si="815"/>
        <v>-</v>
      </c>
      <c r="MG88" s="19" t="str">
        <f t="shared" ca="1" si="815"/>
        <v>-</v>
      </c>
      <c r="MH88" s="19" t="str">
        <f t="shared" ca="1" si="815"/>
        <v>-</v>
      </c>
      <c r="MI88" s="19" t="str">
        <f t="shared" ca="1" si="815"/>
        <v>-</v>
      </c>
      <c r="MJ88" s="19">
        <f t="shared" ca="1" si="815"/>
        <v>0.5</v>
      </c>
      <c r="MK88" s="19">
        <f t="shared" ca="1" si="815"/>
        <v>0.5</v>
      </c>
      <c r="ML88" s="19" t="str">
        <f t="shared" ca="1" si="815"/>
        <v>-</v>
      </c>
      <c r="MM88" s="5">
        <f t="shared" si="744"/>
        <v>0</v>
      </c>
      <c r="MN88" s="5">
        <f t="shared" si="744"/>
        <v>500</v>
      </c>
      <c r="MO88" s="5">
        <f t="shared" si="744"/>
        <v>500</v>
      </c>
      <c r="MP88" s="5">
        <f t="shared" si="744"/>
        <v>575</v>
      </c>
      <c r="MQ88" s="5">
        <f t="shared" si="744"/>
        <v>240</v>
      </c>
      <c r="MR88" s="5">
        <f t="shared" si="744"/>
        <v>364</v>
      </c>
      <c r="MS88" s="5">
        <f t="shared" si="745"/>
        <v>0.5</v>
      </c>
      <c r="MT88" s="9"/>
      <c r="MU88" s="19">
        <f t="shared" ca="1" si="815"/>
        <v>70</v>
      </c>
      <c r="MV88" s="19">
        <f t="shared" ca="1" si="815"/>
        <v>50</v>
      </c>
      <c r="MW88" s="19">
        <f t="shared" ca="1" si="815"/>
        <v>75</v>
      </c>
      <c r="MX88" s="19">
        <f t="shared" ca="1" si="815"/>
        <v>50</v>
      </c>
      <c r="MY88" s="5">
        <f t="shared" si="746"/>
        <v>1</v>
      </c>
      <c r="MZ88" s="5">
        <f t="shared" si="747"/>
        <v>1</v>
      </c>
      <c r="NA88" s="5">
        <f t="shared" si="748"/>
        <v>1</v>
      </c>
      <c r="NB88" s="9"/>
      <c r="NC88" s="19" t="b">
        <f t="shared" ca="1" si="846"/>
        <v>0</v>
      </c>
      <c r="ND88" s="19" t="b">
        <f t="shared" ca="1" si="846"/>
        <v>0</v>
      </c>
      <c r="NE88" s="19">
        <f t="shared" ca="1" si="846"/>
        <v>2</v>
      </c>
      <c r="NF88" s="19">
        <f t="shared" ca="1" si="846"/>
        <v>1</v>
      </c>
      <c r="NG88" s="19">
        <f t="shared" ca="1" si="846"/>
        <v>2</v>
      </c>
      <c r="NH88" s="19">
        <f t="shared" ca="1" si="846"/>
        <v>0</v>
      </c>
      <c r="NI88" s="19" t="str">
        <f t="shared" ca="1" si="846"/>
        <v>-</v>
      </c>
      <c r="NJ88" s="466" t="b">
        <v>0</v>
      </c>
      <c r="NK88" s="466" t="s">
        <v>34</v>
      </c>
      <c r="NL88" s="466" t="b">
        <v>1</v>
      </c>
      <c r="NM88" s="466">
        <f>$NM$62*0.4</f>
        <v>400</v>
      </c>
      <c r="NN88" s="19" t="str">
        <f t="shared" ca="1" si="846"/>
        <v>-</v>
      </c>
      <c r="NO88" s="19">
        <f t="shared" ca="1" si="815"/>
        <v>1</v>
      </c>
      <c r="NP88" s="19">
        <f t="shared" ca="1" si="815"/>
        <v>1</v>
      </c>
      <c r="NQ88" s="19">
        <f t="shared" ca="1" si="815"/>
        <v>1</v>
      </c>
      <c r="NR88" s="19">
        <f t="shared" ca="1" si="815"/>
        <v>1</v>
      </c>
      <c r="NS88" s="19">
        <f t="shared" ca="1" si="815"/>
        <v>1</v>
      </c>
      <c r="NT88" s="19">
        <f t="shared" ca="1" si="815"/>
        <v>1</v>
      </c>
      <c r="NU88" s="19">
        <f t="shared" ca="1" si="815"/>
        <v>1</v>
      </c>
      <c r="NV88" s="19">
        <f t="shared" ca="1" si="815"/>
        <v>1</v>
      </c>
      <c r="NW88" s="19">
        <f t="shared" ca="1" si="815"/>
        <v>1</v>
      </c>
      <c r="NX88" s="9"/>
      <c r="NY88" s="539" t="str">
        <f t="shared" si="847"/>
        <v>-</v>
      </c>
      <c r="NZ88" s="539" t="str">
        <f t="shared" si="847"/>
        <v>-</v>
      </c>
      <c r="OA88" s="539" t="str">
        <f t="shared" si="847"/>
        <v>-</v>
      </c>
      <c r="OB88" s="539" t="str">
        <f t="shared" si="847"/>
        <v>-</v>
      </c>
      <c r="OC88" s="539" t="str">
        <f t="shared" si="847"/>
        <v>-</v>
      </c>
      <c r="OD88" s="539" t="str">
        <f t="shared" si="847"/>
        <v>-</v>
      </c>
      <c r="OE88" s="539" t="str">
        <f t="shared" ca="1" si="847"/>
        <v>-</v>
      </c>
      <c r="OF88" s="539" t="str">
        <f t="shared" ca="1" si="847"/>
        <v>-</v>
      </c>
      <c r="OG88" s="539" t="str">
        <f t="shared" ca="1" si="847"/>
        <v>-</v>
      </c>
      <c r="OH88" s="539" t="str">
        <f t="shared" ca="1" si="847"/>
        <v>-</v>
      </c>
      <c r="OI88" s="539" t="str">
        <f t="shared" ca="1" si="847"/>
        <v>-</v>
      </c>
      <c r="OJ88" s="539" t="str">
        <f t="shared" ca="1" si="847"/>
        <v>-</v>
      </c>
      <c r="OK88" s="539" t="str">
        <f t="shared" ca="1" si="847"/>
        <v>-</v>
      </c>
      <c r="OL88" s="539" t="str">
        <f t="shared" ca="1" si="847"/>
        <v>-</v>
      </c>
      <c r="OM88" s="539" t="str">
        <f t="shared" ca="1" si="847"/>
        <v>-</v>
      </c>
      <c r="ON88" s="539" t="str">
        <f t="shared" ca="1" si="847"/>
        <v>-</v>
      </c>
      <c r="OO88" s="539" t="str">
        <f t="shared" ca="1" si="847"/>
        <v>-</v>
      </c>
      <c r="OP88" s="539" t="str">
        <f t="shared" ca="1" si="847"/>
        <v>-</v>
      </c>
      <c r="OQ88" s="539" t="str">
        <f t="shared" ca="1" si="847"/>
        <v>-</v>
      </c>
      <c r="OR88" s="539" t="str">
        <f t="shared" ca="1" si="847"/>
        <v>-</v>
      </c>
      <c r="OS88" s="539" t="str">
        <f t="shared" ca="1" si="847"/>
        <v>-</v>
      </c>
      <c r="OT88" s="539" t="str">
        <f t="shared" ca="1" si="847"/>
        <v>-</v>
      </c>
      <c r="OU88" s="539" t="str">
        <f t="shared" ca="1" si="847"/>
        <v>-</v>
      </c>
      <c r="OV88" s="539" t="str">
        <f t="shared" ca="1" si="847"/>
        <v>-</v>
      </c>
      <c r="OW88" s="539" t="str">
        <f t="shared" ca="1" si="847"/>
        <v>-</v>
      </c>
      <c r="OX88" s="539" t="str">
        <f t="shared" ca="1" si="847"/>
        <v>-</v>
      </c>
      <c r="OY88" s="539" t="str">
        <f t="shared" ca="1" si="847"/>
        <v>-</v>
      </c>
      <c r="OZ88" s="539" t="str">
        <f t="shared" ca="1" si="847"/>
        <v>-</v>
      </c>
      <c r="PA88" s="539" t="str">
        <f t="shared" ca="1" si="847"/>
        <v>-</v>
      </c>
      <c r="PB88" s="539" t="str">
        <f t="shared" ca="1" si="847"/>
        <v>-</v>
      </c>
      <c r="PC88" s="539" t="str">
        <f t="shared" ca="1" si="847"/>
        <v>-</v>
      </c>
      <c r="PD88" s="539" t="str">
        <f t="shared" ca="1" si="847"/>
        <v>-</v>
      </c>
      <c r="PE88" s="539" t="str">
        <f t="shared" ca="1" si="847"/>
        <v>-</v>
      </c>
      <c r="PF88" s="539" t="str">
        <f t="shared" ca="1" si="847"/>
        <v>-</v>
      </c>
      <c r="PG88" s="539" t="str">
        <f t="shared" ca="1" si="847"/>
        <v>-</v>
      </c>
      <c r="PH88" s="539" t="str">
        <f t="shared" ca="1" si="847"/>
        <v>-</v>
      </c>
      <c r="PI88" s="549" t="str">
        <f t="shared" si="817"/>
        <v>-</v>
      </c>
      <c r="PJ88" s="549" t="str">
        <f t="shared" si="817"/>
        <v>-</v>
      </c>
      <c r="PK88" s="549" t="str">
        <f t="shared" si="817"/>
        <v>-</v>
      </c>
      <c r="PL88" s="549" t="str">
        <f t="shared" si="817"/>
        <v>-</v>
      </c>
      <c r="PM88" s="549" t="str">
        <f t="shared" si="817"/>
        <v>-</v>
      </c>
      <c r="PN88" s="549" t="str">
        <f t="shared" si="817"/>
        <v>-</v>
      </c>
      <c r="PO88" s="549" t="str">
        <f t="shared" si="817"/>
        <v>-</v>
      </c>
      <c r="PP88" s="549" t="str">
        <f t="shared" si="817"/>
        <v>-</v>
      </c>
      <c r="PQ88" s="549" t="str">
        <f t="shared" si="817"/>
        <v>-</v>
      </c>
      <c r="PR88" s="549" t="str">
        <f t="shared" si="817"/>
        <v>-</v>
      </c>
      <c r="PS88" s="549" t="str">
        <f t="shared" si="817"/>
        <v>-</v>
      </c>
      <c r="PT88" s="549" t="str">
        <f t="shared" si="817"/>
        <v>-</v>
      </c>
      <c r="PU88" s="549" t="str">
        <f t="shared" si="817"/>
        <v>-</v>
      </c>
      <c r="PV88" s="549" t="str">
        <f t="shared" si="817"/>
        <v>-</v>
      </c>
      <c r="PW88" s="549" t="str">
        <f t="shared" si="817"/>
        <v>-</v>
      </c>
      <c r="PX88" s="549" t="str">
        <f t="shared" si="817"/>
        <v>-</v>
      </c>
      <c r="PY88" s="549" t="str">
        <f t="shared" si="817"/>
        <v>-</v>
      </c>
      <c r="PZ88" s="549" t="str">
        <f t="shared" si="817"/>
        <v>-</v>
      </c>
      <c r="QA88" s="549" t="str">
        <f t="shared" si="817"/>
        <v>-</v>
      </c>
      <c r="QB88" s="549" t="str">
        <f t="shared" si="817"/>
        <v>-</v>
      </c>
      <c r="QC88" s="549" t="str">
        <f t="shared" si="817"/>
        <v>-</v>
      </c>
      <c r="QD88" s="549" t="str">
        <f t="shared" ref="QD88:QH88" si="851">IF($O88=QD$19,TRUE,"-")</f>
        <v>-</v>
      </c>
      <c r="QE88" s="549" t="str">
        <f t="shared" si="851"/>
        <v>-</v>
      </c>
      <c r="QF88" s="549" t="str">
        <f t="shared" si="851"/>
        <v>-</v>
      </c>
      <c r="QG88" s="549" t="str">
        <f t="shared" si="851"/>
        <v>-</v>
      </c>
      <c r="QH88" s="549" t="str">
        <f t="shared" si="851"/>
        <v>-</v>
      </c>
      <c r="QI88" s="539" t="str">
        <f t="shared" si="848"/>
        <v>-</v>
      </c>
      <c r="QJ88" s="539" t="str">
        <f t="shared" si="848"/>
        <v>-</v>
      </c>
      <c r="QK88" s="539" t="str">
        <f t="shared" si="848"/>
        <v>-</v>
      </c>
      <c r="QL88" s="539" t="str">
        <f t="shared" si="848"/>
        <v>-</v>
      </c>
      <c r="QM88" s="539" t="str">
        <f t="shared" si="848"/>
        <v>-</v>
      </c>
      <c r="QN88" s="539" t="str">
        <f t="shared" si="848"/>
        <v>-</v>
      </c>
      <c r="QO88" s="539" t="str">
        <f t="shared" ca="1" si="848"/>
        <v>-</v>
      </c>
      <c r="QP88" s="539" t="str">
        <f t="shared" ca="1" si="848"/>
        <v>-</v>
      </c>
      <c r="QQ88" s="539" t="str">
        <f t="shared" ca="1" si="848"/>
        <v>-</v>
      </c>
      <c r="QR88" s="539" t="str">
        <f t="shared" ca="1" si="848"/>
        <v>-</v>
      </c>
      <c r="QS88" s="539" t="str">
        <f t="shared" ca="1" si="848"/>
        <v>-</v>
      </c>
      <c r="QT88" s="539" t="str">
        <f t="shared" ca="1" si="848"/>
        <v>-</v>
      </c>
      <c r="QU88" s="539" t="str">
        <f t="shared" ca="1" si="848"/>
        <v>-</v>
      </c>
      <c r="QV88" s="539" t="str">
        <f t="shared" ca="1" si="848"/>
        <v>-</v>
      </c>
      <c r="QW88" s="539" t="str">
        <f t="shared" ca="1" si="848"/>
        <v>-</v>
      </c>
      <c r="QX88" s="539" t="str">
        <f t="shared" ca="1" si="848"/>
        <v>-</v>
      </c>
      <c r="QY88" s="539" t="str">
        <f t="shared" ca="1" si="848"/>
        <v>-</v>
      </c>
      <c r="QZ88" s="539" t="str">
        <f t="shared" ca="1" si="848"/>
        <v>-</v>
      </c>
      <c r="RA88" s="539" t="str">
        <f t="shared" ca="1" si="848"/>
        <v>-</v>
      </c>
      <c r="RB88" s="539" t="str">
        <f t="shared" ca="1" si="848"/>
        <v>-</v>
      </c>
      <c r="RC88" s="539" t="str">
        <f t="shared" ca="1" si="848"/>
        <v>-</v>
      </c>
      <c r="RD88" s="539" t="str">
        <f t="shared" ca="1" si="848"/>
        <v>-</v>
      </c>
      <c r="RE88" s="539" t="str">
        <f t="shared" ca="1" si="848"/>
        <v>-</v>
      </c>
      <c r="RF88" s="539" t="str">
        <f t="shared" ca="1" si="848"/>
        <v>-</v>
      </c>
      <c r="RG88" s="539" t="str">
        <f t="shared" ca="1" si="848"/>
        <v>-</v>
      </c>
      <c r="RH88" s="539" t="str">
        <f t="shared" ca="1" si="848"/>
        <v>-</v>
      </c>
      <c r="RI88" s="539" t="str">
        <f t="shared" ca="1" si="848"/>
        <v>-</v>
      </c>
      <c r="RJ88" s="539" t="str">
        <f t="shared" ca="1" si="848"/>
        <v>-</v>
      </c>
      <c r="RK88" s="539" t="str">
        <f t="shared" ca="1" si="848"/>
        <v>-</v>
      </c>
      <c r="RL88" s="539" t="str">
        <f t="shared" ca="1" si="848"/>
        <v>-</v>
      </c>
      <c r="RM88" s="539" t="str">
        <f t="shared" ca="1" si="848"/>
        <v>-</v>
      </c>
      <c r="RN88" s="539" t="str">
        <f t="shared" ca="1" si="848"/>
        <v>-</v>
      </c>
      <c r="RO88" s="539" t="str">
        <f t="shared" ca="1" si="848"/>
        <v>-</v>
      </c>
      <c r="RP88" s="539" t="str">
        <f t="shared" ca="1" si="848"/>
        <v>-</v>
      </c>
      <c r="RQ88" s="539" t="str">
        <f t="shared" ca="1" si="848"/>
        <v>-</v>
      </c>
      <c r="RR88" s="539" t="str">
        <f t="shared" ca="1" si="848"/>
        <v>-</v>
      </c>
      <c r="RS88" s="549" t="str">
        <f t="shared" si="819"/>
        <v>-</v>
      </c>
      <c r="RT88" s="549" t="str">
        <f t="shared" si="819"/>
        <v>-</v>
      </c>
      <c r="RU88" s="549" t="str">
        <f t="shared" si="819"/>
        <v>-</v>
      </c>
      <c r="RV88" s="549" t="str">
        <f t="shared" si="819"/>
        <v>-</v>
      </c>
      <c r="RW88" s="549" t="str">
        <f t="shared" si="819"/>
        <v>-</v>
      </c>
      <c r="RX88" s="549" t="str">
        <f t="shared" si="819"/>
        <v>-</v>
      </c>
      <c r="RY88" s="549" t="str">
        <f t="shared" si="819"/>
        <v>-</v>
      </c>
      <c r="RZ88" s="549" t="str">
        <f t="shared" si="819"/>
        <v>-</v>
      </c>
      <c r="SA88" s="549" t="str">
        <f t="shared" si="819"/>
        <v>-</v>
      </c>
      <c r="SB88" s="549" t="str">
        <f t="shared" si="819"/>
        <v>-</v>
      </c>
      <c r="SC88" s="549" t="str">
        <f t="shared" si="819"/>
        <v>-</v>
      </c>
      <c r="SD88" s="549" t="str">
        <f t="shared" si="819"/>
        <v>-</v>
      </c>
      <c r="SE88" s="549" t="str">
        <f t="shared" si="819"/>
        <v>-</v>
      </c>
      <c r="SF88" s="549" t="str">
        <f t="shared" si="819"/>
        <v>-</v>
      </c>
      <c r="SG88" s="549" t="str">
        <f t="shared" si="819"/>
        <v>-</v>
      </c>
      <c r="SH88" s="549" t="str">
        <f t="shared" si="819"/>
        <v>-</v>
      </c>
      <c r="SI88" s="549" t="str">
        <f t="shared" si="819"/>
        <v>-</v>
      </c>
      <c r="SJ88" s="549" t="str">
        <f t="shared" si="819"/>
        <v>-</v>
      </c>
      <c r="SK88" s="549" t="str">
        <f t="shared" si="819"/>
        <v>-</v>
      </c>
      <c r="SL88" s="549" t="str">
        <f t="shared" si="819"/>
        <v>-</v>
      </c>
      <c r="SM88" s="549" t="str">
        <f t="shared" si="819"/>
        <v>-</v>
      </c>
      <c r="SN88" s="549" t="str">
        <f t="shared" ref="SN88:SR88" si="852">IF($O88=SN$19,TRUE,"-")</f>
        <v>-</v>
      </c>
      <c r="SO88" s="549" t="str">
        <f t="shared" si="852"/>
        <v>-</v>
      </c>
      <c r="SP88" s="549" t="str">
        <f t="shared" si="852"/>
        <v>-</v>
      </c>
      <c r="SQ88" s="549" t="str">
        <f t="shared" si="852"/>
        <v>-</v>
      </c>
      <c r="SR88" s="549" t="str">
        <f t="shared" si="852"/>
        <v>-</v>
      </c>
      <c r="SS88" s="539" t="b">
        <f t="shared" si="849"/>
        <v>1</v>
      </c>
      <c r="ST88" s="539" t="b">
        <f t="shared" si="849"/>
        <v>1</v>
      </c>
      <c r="SU88" s="539" t="b">
        <f t="shared" si="849"/>
        <v>1</v>
      </c>
      <c r="SV88" s="539" t="b">
        <f t="shared" si="849"/>
        <v>1</v>
      </c>
      <c r="SW88" s="539" t="b">
        <f t="shared" si="849"/>
        <v>1</v>
      </c>
      <c r="SX88" s="539" t="b">
        <f t="shared" si="849"/>
        <v>1</v>
      </c>
      <c r="SY88" s="539" t="str">
        <f t="shared" ca="1" si="849"/>
        <v>-</v>
      </c>
      <c r="SZ88" s="539" t="str">
        <f t="shared" ca="1" si="849"/>
        <v>-</v>
      </c>
      <c r="TA88" s="539" t="str">
        <f t="shared" ca="1" si="849"/>
        <v>-</v>
      </c>
      <c r="TB88" s="539" t="str">
        <f t="shared" ca="1" si="849"/>
        <v>-</v>
      </c>
      <c r="TC88" s="539" t="str">
        <f t="shared" ca="1" si="849"/>
        <v>-</v>
      </c>
      <c r="TD88" s="539" t="str">
        <f t="shared" ca="1" si="849"/>
        <v>-</v>
      </c>
      <c r="TE88" s="539" t="str">
        <f t="shared" ca="1" si="849"/>
        <v>-</v>
      </c>
      <c r="TF88" s="539" t="str">
        <f t="shared" ca="1" si="849"/>
        <v>-</v>
      </c>
      <c r="TG88" s="539" t="str">
        <f t="shared" ca="1" si="849"/>
        <v>-</v>
      </c>
      <c r="TH88" s="539" t="str">
        <f t="shared" ca="1" si="849"/>
        <v>-</v>
      </c>
      <c r="TI88" s="539" t="str">
        <f t="shared" ca="1" si="849"/>
        <v>-</v>
      </c>
      <c r="TJ88" s="539" t="str">
        <f t="shared" ca="1" si="849"/>
        <v>-</v>
      </c>
      <c r="TK88" s="539" t="str">
        <f t="shared" ca="1" si="849"/>
        <v>-</v>
      </c>
      <c r="TL88" s="539" t="str">
        <f t="shared" ca="1" si="849"/>
        <v>-</v>
      </c>
      <c r="TM88" s="539" t="str">
        <f t="shared" ca="1" si="849"/>
        <v>-</v>
      </c>
      <c r="TN88" s="539" t="str">
        <f t="shared" ca="1" si="849"/>
        <v>-</v>
      </c>
      <c r="TO88" s="539" t="str">
        <f t="shared" ca="1" si="849"/>
        <v>-</v>
      </c>
      <c r="TP88" s="539" t="str">
        <f t="shared" ca="1" si="849"/>
        <v>-</v>
      </c>
      <c r="TQ88" s="539" t="str">
        <f t="shared" ca="1" si="849"/>
        <v>-</v>
      </c>
      <c r="TR88" s="539" t="str">
        <f t="shared" ca="1" si="849"/>
        <v>-</v>
      </c>
      <c r="TS88" s="539" t="str">
        <f t="shared" ca="1" si="849"/>
        <v>-</v>
      </c>
      <c r="TT88" s="539" t="str">
        <f t="shared" ca="1" si="849"/>
        <v>-</v>
      </c>
      <c r="TU88" s="539" t="str">
        <f t="shared" ca="1" si="849"/>
        <v>-</v>
      </c>
      <c r="TV88" s="539" t="str">
        <f t="shared" ca="1" si="849"/>
        <v>-</v>
      </c>
      <c r="TW88" s="539" t="str">
        <f t="shared" ca="1" si="849"/>
        <v>-</v>
      </c>
      <c r="TX88" s="539" t="str">
        <f t="shared" ca="1" si="849"/>
        <v>-</v>
      </c>
      <c r="TY88" s="539" t="str">
        <f t="shared" ca="1" si="849"/>
        <v>-</v>
      </c>
      <c r="TZ88" s="539" t="str">
        <f t="shared" ca="1" si="849"/>
        <v>-</v>
      </c>
      <c r="UA88" s="539" t="str">
        <f t="shared" ca="1" si="849"/>
        <v>-</v>
      </c>
      <c r="UB88" s="539" t="str">
        <f t="shared" ca="1" si="849"/>
        <v>-</v>
      </c>
      <c r="UC88" s="549" t="b">
        <f t="shared" si="821"/>
        <v>1</v>
      </c>
      <c r="UD88" s="549" t="b">
        <f t="shared" si="821"/>
        <v>1</v>
      </c>
      <c r="UE88" s="549" t="b">
        <f t="shared" si="821"/>
        <v>1</v>
      </c>
      <c r="UF88" s="549" t="b">
        <f t="shared" si="821"/>
        <v>1</v>
      </c>
      <c r="UG88" s="549" t="b">
        <f t="shared" si="821"/>
        <v>1</v>
      </c>
      <c r="UH88" s="549" t="b">
        <f t="shared" si="821"/>
        <v>1</v>
      </c>
      <c r="UI88" s="549" t="b">
        <f t="shared" si="821"/>
        <v>1</v>
      </c>
      <c r="UJ88" s="549" t="b">
        <f t="shared" si="821"/>
        <v>1</v>
      </c>
      <c r="UK88" s="549" t="b">
        <f t="shared" si="821"/>
        <v>1</v>
      </c>
      <c r="UL88" s="549" t="b">
        <f t="shared" si="821"/>
        <v>1</v>
      </c>
      <c r="UM88" s="549" t="b">
        <f t="shared" si="821"/>
        <v>1</v>
      </c>
      <c r="UN88" s="549" t="b">
        <f t="shared" si="821"/>
        <v>1</v>
      </c>
      <c r="UO88" s="549" t="b">
        <f t="shared" si="821"/>
        <v>1</v>
      </c>
      <c r="UP88" s="549" t="b">
        <f t="shared" si="821"/>
        <v>1</v>
      </c>
      <c r="UQ88" s="549" t="b">
        <f t="shared" si="821"/>
        <v>1</v>
      </c>
      <c r="UR88" s="549" t="b">
        <f t="shared" si="821"/>
        <v>1</v>
      </c>
      <c r="US88" s="549" t="b">
        <f t="shared" si="821"/>
        <v>1</v>
      </c>
      <c r="UT88" s="549" t="b">
        <f t="shared" si="821"/>
        <v>1</v>
      </c>
      <c r="UU88" s="549" t="b">
        <f t="shared" si="821"/>
        <v>1</v>
      </c>
      <c r="UV88" s="549" t="b">
        <f t="shared" si="821"/>
        <v>1</v>
      </c>
      <c r="UW88" s="549" t="b">
        <f t="shared" si="821"/>
        <v>1</v>
      </c>
      <c r="UX88" s="549" t="b">
        <f t="shared" ref="UX88:VB88" si="853">IF($O88=UX$19,TRUE,"-")</f>
        <v>1</v>
      </c>
      <c r="UY88" s="549" t="b">
        <f t="shared" si="853"/>
        <v>1</v>
      </c>
      <c r="UZ88" s="549" t="b">
        <f t="shared" si="853"/>
        <v>1</v>
      </c>
      <c r="VA88" s="549" t="b">
        <f t="shared" si="853"/>
        <v>1</v>
      </c>
      <c r="VB88" s="549" t="b">
        <f t="shared" si="853"/>
        <v>1</v>
      </c>
      <c r="VC88" s="19">
        <f t="shared" ca="1" si="756"/>
        <v>0</v>
      </c>
      <c r="VD88" s="23">
        <v>0</v>
      </c>
    </row>
    <row r="89" spans="1:576" outlineLevel="1">
      <c r="A89" s="21">
        <f t="shared" si="93"/>
        <v>84</v>
      </c>
      <c r="B89" s="21">
        <f t="shared" si="759"/>
        <v>18</v>
      </c>
      <c r="C89">
        <v>108</v>
      </c>
      <c r="D89" s="19" t="str">
        <f t="shared" ca="1" si="668"/>
        <v>SNSW</v>
      </c>
      <c r="E89" t="b">
        <v>1</v>
      </c>
      <c r="F89" t="b">
        <v>0</v>
      </c>
      <c r="G89" t="b">
        <v>1</v>
      </c>
      <c r="H89" s="215">
        <f t="shared" ca="1" si="771"/>
        <v>26</v>
      </c>
      <c r="I89" s="26">
        <v>2</v>
      </c>
      <c r="J89" s="26">
        <v>1</v>
      </c>
      <c r="K89" s="26" t="str">
        <f>""</f>
        <v/>
      </c>
      <c r="L89" s="26">
        <v>0</v>
      </c>
      <c r="M89" s="26">
        <f t="shared" si="670"/>
        <v>2</v>
      </c>
      <c r="N89" s="26">
        <v>2</v>
      </c>
      <c r="O89" s="26">
        <v>3</v>
      </c>
      <c r="P89" s="26">
        <v>2</v>
      </c>
      <c r="Q89" s="26">
        <v>0</v>
      </c>
      <c r="R89" s="26">
        <v>0</v>
      </c>
      <c r="S89" s="26">
        <v>0</v>
      </c>
      <c r="T89" s="26">
        <v>0</v>
      </c>
      <c r="U89" s="26">
        <v>1</v>
      </c>
      <c r="V89" s="116">
        <v>1</v>
      </c>
      <c r="W89" s="116">
        <v>1</v>
      </c>
      <c r="X89" s="116">
        <v>1</v>
      </c>
      <c r="Y89" s="211"/>
      <c r="Z89" s="211"/>
      <c r="AA89" s="211"/>
      <c r="AB89" s="211"/>
      <c r="AC89" s="26">
        <v>1</v>
      </c>
      <c r="AD89" s="211"/>
      <c r="AE89" s="211"/>
      <c r="AF89" s="211"/>
      <c r="AG89" s="211"/>
      <c r="AH89" s="211"/>
      <c r="AI89" s="211"/>
      <c r="AJ89" s="211"/>
      <c r="AK89" s="211"/>
      <c r="AL89" s="136">
        <f t="shared" si="671"/>
        <v>2</v>
      </c>
      <c r="AM89" s="136">
        <f>INDEX(CHOOSE($O89,DataAutumn!i.AdultDrys,DataWinter!i.AdultDrys,DataSpring!i.AdultDrys),1,$N89)</f>
        <v>3</v>
      </c>
      <c r="AN89" s="5">
        <f t="shared" si="672"/>
        <v>2</v>
      </c>
      <c r="AO89" s="5">
        <f t="shared" si="672"/>
        <v>0</v>
      </c>
      <c r="AP89" s="5">
        <f t="shared" si="673"/>
        <v>1</v>
      </c>
      <c r="AQ89" s="211"/>
      <c r="AR89" s="211"/>
      <c r="AS89" s="356" t="str">
        <f t="shared" ca="1" si="674"/>
        <v>optimum_carry 00026 SNSW MWM     pasture500 Day204 Scan2-0000 RR000p GP100p WP100p MP100p T_TRUE (F33N11)</v>
      </c>
      <c r="AT89" s="9" t="str">
        <f ca="1">IF(COUNTIF(AS$5:AS89,AS89)=1,"-","Dup")</f>
        <v>-</v>
      </c>
      <c r="AU89" s="9"/>
      <c r="AV89" s="19" t="str">
        <f t="shared" ca="1" si="675"/>
        <v>-</v>
      </c>
      <c r="AW89" s="19" t="str">
        <f t="shared" ca="1" si="675"/>
        <v>-</v>
      </c>
      <c r="AX89" s="19" t="str">
        <f t="shared" ca="1" si="675"/>
        <v>-</v>
      </c>
      <c r="AY89" s="19" t="str">
        <f t="shared" ca="1" si="675"/>
        <v>-</v>
      </c>
      <c r="AZ89" s="19" t="str">
        <f t="shared" ca="1" si="675"/>
        <v>-</v>
      </c>
      <c r="BA89" s="19" t="str">
        <f t="shared" ca="1" si="675"/>
        <v>-</v>
      </c>
      <c r="BB89" s="19" t="str">
        <f t="shared" ca="1" si="675"/>
        <v>-</v>
      </c>
      <c r="BC89" s="19" t="str">
        <f t="shared" ca="1" si="675"/>
        <v>-</v>
      </c>
      <c r="BD89" s="9"/>
      <c r="BE89" s="5" t="b">
        <f t="shared" si="676"/>
        <v>0</v>
      </c>
      <c r="BF89" s="5" t="str">
        <f t="shared" si="676"/>
        <v>-</v>
      </c>
      <c r="BG89" s="5" t="b">
        <f t="shared" si="676"/>
        <v>0</v>
      </c>
      <c r="BH89" s="5" t="b">
        <f t="shared" si="676"/>
        <v>1</v>
      </c>
      <c r="BI89" s="5" t="b">
        <f t="shared" si="676"/>
        <v>1</v>
      </c>
      <c r="BJ89" s="136">
        <f t="shared" si="676"/>
        <v>0</v>
      </c>
      <c r="BK89" s="19" t="b">
        <f t="shared" ca="1" si="677"/>
        <v>0</v>
      </c>
      <c r="BL89" s="9"/>
      <c r="BM89" s="5" t="str">
        <f t="shared" ca="1" si="678"/>
        <v>-</v>
      </c>
      <c r="BN89" s="19" t="str">
        <f t="shared" ca="1" si="679"/>
        <v>-</v>
      </c>
      <c r="BO89" s="19" t="str">
        <f t="shared" ca="1" si="679"/>
        <v>-</v>
      </c>
      <c r="BP89" s="19" t="str">
        <f t="shared" ca="1" si="679"/>
        <v>-</v>
      </c>
      <c r="BQ89" s="5" t="str">
        <f t="shared" ca="1" si="680"/>
        <v>-</v>
      </c>
      <c r="BR89" s="19" t="str">
        <f t="shared" ca="1" si="681"/>
        <v>-</v>
      </c>
      <c r="BS89" s="5" t="str">
        <f t="shared" ca="1" si="682"/>
        <v>-</v>
      </c>
      <c r="BT89" s="19" t="str">
        <f t="shared" ca="1" si="683"/>
        <v>-</v>
      </c>
      <c r="BU89" s="19" t="str">
        <f t="shared" ca="1" si="683"/>
        <v>-</v>
      </c>
      <c r="BV89" s="19" t="str">
        <f t="shared" ca="1" si="683"/>
        <v>-</v>
      </c>
      <c r="BW89" s="5" t="str">
        <f t="shared" ca="1" si="684"/>
        <v>-</v>
      </c>
      <c r="BX89" s="9"/>
      <c r="BY89" s="5" t="b">
        <f t="shared" si="685"/>
        <v>0</v>
      </c>
      <c r="BZ89" s="5" t="str">
        <f t="shared" ca="1" si="686"/>
        <v>-</v>
      </c>
      <c r="CA89" s="5" t="str">
        <f t="shared" ca="1" si="687"/>
        <v>-</v>
      </c>
      <c r="CB89" s="5" t="str">
        <f t="shared" ca="1" si="687"/>
        <v>-</v>
      </c>
      <c r="CC89" s="5" t="str">
        <f t="shared" ca="1" si="687"/>
        <v>-</v>
      </c>
      <c r="CD89" s="5" t="str">
        <f t="shared" ca="1" si="687"/>
        <v>-</v>
      </c>
      <c r="CE89" s="5" t="str">
        <f t="shared" ca="1" si="687"/>
        <v>-</v>
      </c>
      <c r="CF89" s="5" t="str">
        <f t="shared" ca="1" si="687"/>
        <v>-</v>
      </c>
      <c r="CG89" s="5" t="str">
        <f t="shared" ca="1" si="687"/>
        <v>-</v>
      </c>
      <c r="CH89" s="5" t="str">
        <f t="shared" ca="1" si="687"/>
        <v>-</v>
      </c>
      <c r="CI89" s="9"/>
      <c r="CJ89" s="12" t="b">
        <v>1</v>
      </c>
      <c r="CK89" s="12" t="b">
        <v>1</v>
      </c>
      <c r="CL89" s="12" t="b">
        <v>1</v>
      </c>
      <c r="CM89" s="12">
        <v>22312000005</v>
      </c>
      <c r="CN89" s="12" t="b">
        <v>0</v>
      </c>
      <c r="CO89" s="19" t="str">
        <f t="shared" ca="1" si="688"/>
        <v>-</v>
      </c>
      <c r="CP89" s="19" t="str">
        <f t="shared" ca="1" si="688"/>
        <v>-</v>
      </c>
      <c r="CQ89" s="19" t="str">
        <f t="shared" ca="1" si="688"/>
        <v>-</v>
      </c>
      <c r="CR89" s="433">
        <f t="shared" si="689"/>
        <v>652</v>
      </c>
      <c r="CS89" s="433">
        <f t="shared" si="689"/>
        <v>686</v>
      </c>
      <c r="CT89" s="433">
        <f t="shared" si="689"/>
        <v>721</v>
      </c>
      <c r="CU89" s="144">
        <f t="shared" si="690"/>
        <v>378</v>
      </c>
      <c r="CV89" s="144">
        <f t="shared" si="690"/>
        <v>413</v>
      </c>
      <c r="CW89" s="144">
        <f t="shared" si="690"/>
        <v>448</v>
      </c>
      <c r="CX89" s="19" t="str">
        <f t="shared" ca="1" si="809"/>
        <v>-</v>
      </c>
      <c r="CY89" s="19" t="str">
        <f t="shared" ca="1" si="809"/>
        <v>-</v>
      </c>
      <c r="CZ89" s="19" t="str">
        <f t="shared" ca="1" si="809"/>
        <v>-</v>
      </c>
      <c r="DA89" s="19" t="str">
        <f t="shared" ca="1" si="809"/>
        <v>-</v>
      </c>
      <c r="DB89" s="19" t="str">
        <f t="shared" ca="1" si="809"/>
        <v>-</v>
      </c>
      <c r="DC89" s="19" t="str">
        <f t="shared" ca="1" si="809"/>
        <v>-</v>
      </c>
      <c r="DD89" s="19">
        <f t="shared" ca="1" si="809"/>
        <v>1</v>
      </c>
      <c r="DE89" s="19">
        <f t="shared" ca="1" si="809"/>
        <v>1</v>
      </c>
      <c r="DF89" s="19">
        <f t="shared" ca="1" si="809"/>
        <v>0</v>
      </c>
      <c r="DG89" s="19" t="str">
        <f t="shared" ca="1" si="809"/>
        <v>-</v>
      </c>
      <c r="DH89" s="19" t="str">
        <f t="shared" ca="1" si="809"/>
        <v>-</v>
      </c>
      <c r="DI89" s="19" t="str">
        <f t="shared" ca="1" si="809"/>
        <v>-</v>
      </c>
      <c r="DJ89" s="19" t="str">
        <f t="shared" ca="1" si="809"/>
        <v>-</v>
      </c>
      <c r="DK89" s="19" t="str">
        <f t="shared" ca="1" si="809"/>
        <v>-</v>
      </c>
      <c r="DL89" s="19">
        <f t="shared" ca="1" si="809"/>
        <v>0</v>
      </c>
      <c r="DM89" s="19" t="str">
        <f t="shared" ca="1" si="809"/>
        <v>-</v>
      </c>
      <c r="DN89" s="19" t="str">
        <f t="shared" ca="1" si="809"/>
        <v>-</v>
      </c>
      <c r="DO89" s="19" t="str">
        <f t="shared" ca="1" si="688"/>
        <v>-</v>
      </c>
      <c r="DP89" s="19">
        <f t="shared" ca="1" si="688"/>
        <v>0</v>
      </c>
      <c r="DQ89" s="19">
        <f t="shared" ca="1" si="688"/>
        <v>0</v>
      </c>
      <c r="DR89" s="9"/>
      <c r="DS89" s="19">
        <f t="shared" ca="1" si="838"/>
        <v>0</v>
      </c>
      <c r="DT89" s="19">
        <f t="shared" ca="1" si="838"/>
        <v>0</v>
      </c>
      <c r="DU89" s="19">
        <f t="shared" ca="1" si="838"/>
        <v>0</v>
      </c>
      <c r="DV89" s="19">
        <f t="shared" ca="1" si="838"/>
        <v>0</v>
      </c>
      <c r="DW89" s="19">
        <f t="shared" ca="1" si="838"/>
        <v>0</v>
      </c>
      <c r="DX89" s="19">
        <f t="shared" ca="1" si="838"/>
        <v>0</v>
      </c>
      <c r="DY89" s="19">
        <f t="shared" ca="1" si="838"/>
        <v>0</v>
      </c>
      <c r="DZ89" s="19">
        <f t="shared" ca="1" si="838"/>
        <v>0</v>
      </c>
      <c r="EA89" s="19">
        <f t="shared" ca="1" si="838"/>
        <v>0</v>
      </c>
      <c r="EB89" s="19">
        <f t="shared" ca="1" si="838"/>
        <v>0</v>
      </c>
      <c r="EC89" s="19">
        <f t="shared" ca="1" si="838"/>
        <v>0</v>
      </c>
      <c r="ED89" s="19">
        <f t="shared" ca="1" si="838"/>
        <v>0</v>
      </c>
      <c r="EE89" s="19">
        <f t="shared" ca="1" si="838"/>
        <v>0</v>
      </c>
      <c r="EF89" s="433">
        <f t="shared" si="693"/>
        <v>0</v>
      </c>
      <c r="EG89" s="433">
        <f t="shared" si="693"/>
        <v>0</v>
      </c>
      <c r="EH89" s="116">
        <f t="shared" si="694"/>
        <v>0</v>
      </c>
      <c r="EI89" s="116">
        <f t="shared" ca="1" si="694"/>
        <v>0</v>
      </c>
      <c r="EJ89" s="116">
        <f t="shared" ca="1" si="694"/>
        <v>0</v>
      </c>
      <c r="EK89" s="116">
        <f t="shared" ca="1" si="694"/>
        <v>0</v>
      </c>
      <c r="EL89" s="116">
        <f t="shared" ca="1" si="694"/>
        <v>0</v>
      </c>
      <c r="EM89" s="537">
        <f t="shared" ca="1" si="695"/>
        <v>0</v>
      </c>
      <c r="EN89" s="116">
        <f t="shared" ca="1" si="696"/>
        <v>0</v>
      </c>
      <c r="EO89" s="116">
        <f t="shared" ca="1" si="696"/>
        <v>0</v>
      </c>
      <c r="EP89" s="116">
        <f t="shared" ca="1" si="696"/>
        <v>0</v>
      </c>
      <c r="EQ89" s="116">
        <f t="shared" ca="1" si="696"/>
        <v>0</v>
      </c>
      <c r="ER89" s="116">
        <f t="shared" ca="1" si="696"/>
        <v>0</v>
      </c>
      <c r="ES89" s="537">
        <f t="shared" ca="1" si="697"/>
        <v>0</v>
      </c>
      <c r="ET89" s="116">
        <f t="shared" ca="1" si="698"/>
        <v>0</v>
      </c>
      <c r="EU89" s="116">
        <f t="shared" ca="1" si="698"/>
        <v>0</v>
      </c>
      <c r="EV89" s="116">
        <f t="shared" ca="1" si="698"/>
        <v>0</v>
      </c>
      <c r="EW89" s="116">
        <f t="shared" ca="1" si="698"/>
        <v>0</v>
      </c>
      <c r="EX89" s="116">
        <f t="shared" ca="1" si="698"/>
        <v>0</v>
      </c>
      <c r="EY89" s="537">
        <f t="shared" ca="1" si="699"/>
        <v>0</v>
      </c>
      <c r="EZ89" s="116">
        <f t="shared" ca="1" si="700"/>
        <v>0</v>
      </c>
      <c r="FA89" s="116">
        <f t="shared" ca="1" si="700"/>
        <v>0</v>
      </c>
      <c r="FB89" s="116">
        <f t="shared" ca="1" si="700"/>
        <v>0</v>
      </c>
      <c r="FC89" s="116">
        <f t="shared" ca="1" si="700"/>
        <v>0</v>
      </c>
      <c r="FD89" s="116">
        <f t="shared" ca="1" si="700"/>
        <v>0</v>
      </c>
      <c r="FE89" s="537">
        <f t="shared" ca="1" si="701"/>
        <v>0</v>
      </c>
      <c r="FF89" s="116">
        <f t="shared" ca="1" si="702"/>
        <v>0</v>
      </c>
      <c r="FG89" s="116">
        <f t="shared" ca="1" si="702"/>
        <v>0</v>
      </c>
      <c r="FH89" s="116">
        <f t="shared" ca="1" si="702"/>
        <v>0</v>
      </c>
      <c r="FI89" s="116">
        <f t="shared" ca="1" si="702"/>
        <v>0</v>
      </c>
      <c r="FJ89" s="116">
        <f t="shared" ca="1" si="702"/>
        <v>0</v>
      </c>
      <c r="FK89" s="537">
        <f t="shared" ca="1" si="703"/>
        <v>0</v>
      </c>
      <c r="FL89" s="116">
        <f t="shared" ca="1" si="704"/>
        <v>0</v>
      </c>
      <c r="FM89" s="116">
        <f t="shared" ca="1" si="704"/>
        <v>0</v>
      </c>
      <c r="FN89" s="116">
        <f t="shared" ca="1" si="704"/>
        <v>0</v>
      </c>
      <c r="FO89" s="116">
        <f t="shared" ca="1" si="704"/>
        <v>0</v>
      </c>
      <c r="FP89" s="116">
        <f t="shared" ca="1" si="704"/>
        <v>0</v>
      </c>
      <c r="FQ89" s="537">
        <f t="shared" ca="1" si="705"/>
        <v>0</v>
      </c>
      <c r="FR89" s="117">
        <f t="shared" ca="1" si="706"/>
        <v>0</v>
      </c>
      <c r="FS89" s="117">
        <f t="shared" ca="1" si="706"/>
        <v>0</v>
      </c>
      <c r="FT89" s="117">
        <f t="shared" ca="1" si="706"/>
        <v>0</v>
      </c>
      <c r="FU89" s="117">
        <f t="shared" ca="1" si="706"/>
        <v>0</v>
      </c>
      <c r="FV89" s="556">
        <f t="shared" ca="1" si="810"/>
        <v>0</v>
      </c>
      <c r="FW89" s="556">
        <f t="shared" ca="1" si="810"/>
        <v>0</v>
      </c>
      <c r="FX89" s="556">
        <f t="shared" ca="1" si="810"/>
        <v>0</v>
      </c>
      <c r="FY89" s="556">
        <f t="shared" ca="1" si="810"/>
        <v>0</v>
      </c>
      <c r="FZ89" s="556">
        <f t="shared" ca="1" si="810"/>
        <v>0</v>
      </c>
      <c r="GA89" s="556">
        <f t="shared" ca="1" si="810"/>
        <v>0</v>
      </c>
      <c r="GB89" s="556">
        <f t="shared" ca="1" si="810"/>
        <v>0</v>
      </c>
      <c r="GC89" s="556">
        <f t="shared" ca="1" si="810"/>
        <v>0</v>
      </c>
      <c r="GD89" s="556">
        <f t="shared" ca="1" si="810"/>
        <v>0</v>
      </c>
      <c r="GE89" s="556">
        <f t="shared" ca="1" si="810"/>
        <v>0</v>
      </c>
      <c r="GF89" s="556">
        <f t="shared" ca="1" si="810"/>
        <v>0</v>
      </c>
      <c r="GG89" s="556">
        <f t="shared" ca="1" si="810"/>
        <v>0</v>
      </c>
      <c r="GH89" s="556">
        <f t="shared" ca="1" si="810"/>
        <v>0</v>
      </c>
      <c r="GI89" s="556">
        <f t="shared" ca="1" si="810"/>
        <v>0</v>
      </c>
      <c r="GJ89" s="556">
        <f t="shared" ca="1" si="810"/>
        <v>0</v>
      </c>
      <c r="GK89" s="556">
        <f t="shared" ca="1" si="810"/>
        <v>0</v>
      </c>
      <c r="GL89" s="556">
        <f t="shared" ca="1" si="810"/>
        <v>0</v>
      </c>
      <c r="GM89" s="556">
        <f t="shared" ca="1" si="810"/>
        <v>0</v>
      </c>
      <c r="GN89" s="556">
        <f t="shared" ca="1" si="810"/>
        <v>0</v>
      </c>
      <c r="GO89" s="556">
        <f t="shared" ca="1" si="810"/>
        <v>0</v>
      </c>
      <c r="GP89" s="19">
        <f t="shared" ca="1" si="708"/>
        <v>0</v>
      </c>
      <c r="GQ89" s="116">
        <f t="shared" ca="1" si="709"/>
        <v>0</v>
      </c>
      <c r="GR89" s="116">
        <f t="shared" ca="1" si="709"/>
        <v>0</v>
      </c>
      <c r="GS89" s="116">
        <f t="shared" ca="1" si="709"/>
        <v>0</v>
      </c>
      <c r="GT89" s="116">
        <f t="shared" ca="1" si="709"/>
        <v>0</v>
      </c>
      <c r="GU89" s="116">
        <f t="shared" ca="1" si="709"/>
        <v>0</v>
      </c>
      <c r="GV89" s="537">
        <f t="shared" ca="1" si="710"/>
        <v>0</v>
      </c>
      <c r="GW89" s="116">
        <f t="shared" ca="1" si="711"/>
        <v>0</v>
      </c>
      <c r="GX89" s="116">
        <f t="shared" ca="1" si="711"/>
        <v>0</v>
      </c>
      <c r="GY89" s="116">
        <f t="shared" ca="1" si="711"/>
        <v>0</v>
      </c>
      <c r="GZ89" s="116">
        <f t="shared" ca="1" si="711"/>
        <v>0</v>
      </c>
      <c r="HA89" s="116">
        <f t="shared" ca="1" si="711"/>
        <v>0</v>
      </c>
      <c r="HB89" s="537">
        <f t="shared" ca="1" si="712"/>
        <v>0</v>
      </c>
      <c r="HC89" s="116">
        <f t="shared" ca="1" si="713"/>
        <v>0</v>
      </c>
      <c r="HD89" s="116">
        <f t="shared" ca="1" si="713"/>
        <v>0</v>
      </c>
      <c r="HE89" s="116">
        <f t="shared" ca="1" si="713"/>
        <v>0</v>
      </c>
      <c r="HF89" s="116">
        <f t="shared" ca="1" si="713"/>
        <v>0</v>
      </c>
      <c r="HG89" s="116">
        <f t="shared" ca="1" si="713"/>
        <v>0</v>
      </c>
      <c r="HH89" s="537">
        <f t="shared" ca="1" si="714"/>
        <v>0</v>
      </c>
      <c r="HI89" s="116">
        <f t="shared" ca="1" si="715"/>
        <v>0</v>
      </c>
      <c r="HJ89" s="116">
        <f t="shared" ca="1" si="715"/>
        <v>0</v>
      </c>
      <c r="HK89" s="116">
        <f t="shared" ca="1" si="715"/>
        <v>0</v>
      </c>
      <c r="HL89" s="116">
        <f t="shared" ca="1" si="715"/>
        <v>0</v>
      </c>
      <c r="HM89" s="116">
        <f t="shared" ca="1" si="715"/>
        <v>0</v>
      </c>
      <c r="HN89" s="537">
        <f t="shared" ca="1" si="716"/>
        <v>0</v>
      </c>
      <c r="HO89" s="116">
        <f t="shared" ca="1" si="717"/>
        <v>0</v>
      </c>
      <c r="HP89" s="116">
        <f t="shared" ca="1" si="717"/>
        <v>0</v>
      </c>
      <c r="HQ89" s="116">
        <f t="shared" ca="1" si="717"/>
        <v>0</v>
      </c>
      <c r="HR89" s="116">
        <f t="shared" ca="1" si="717"/>
        <v>0</v>
      </c>
      <c r="HS89" s="116">
        <f t="shared" ca="1" si="717"/>
        <v>0</v>
      </c>
      <c r="HT89" s="537">
        <f t="shared" ca="1" si="718"/>
        <v>0</v>
      </c>
      <c r="HU89" s="116">
        <f t="shared" ca="1" si="719"/>
        <v>0</v>
      </c>
      <c r="HV89" s="116">
        <f t="shared" ca="1" si="719"/>
        <v>0</v>
      </c>
      <c r="HW89" s="116">
        <f t="shared" ca="1" si="719"/>
        <v>0</v>
      </c>
      <c r="HX89" s="116">
        <f t="shared" ca="1" si="719"/>
        <v>0</v>
      </c>
      <c r="HY89" s="116">
        <f t="shared" ca="1" si="719"/>
        <v>0</v>
      </c>
      <c r="HZ89" s="537">
        <f t="shared" ca="1" si="720"/>
        <v>0</v>
      </c>
      <c r="IA89" s="117">
        <f t="shared" ca="1" si="721"/>
        <v>0</v>
      </c>
      <c r="IB89" s="117">
        <f t="shared" ca="1" si="721"/>
        <v>0</v>
      </c>
      <c r="IC89" s="117">
        <f t="shared" ca="1" si="721"/>
        <v>0</v>
      </c>
      <c r="ID89" s="117">
        <f t="shared" ca="1" si="721"/>
        <v>0</v>
      </c>
      <c r="IE89" s="556">
        <f t="shared" ca="1" si="811"/>
        <v>0</v>
      </c>
      <c r="IF89" s="556">
        <f t="shared" ca="1" si="811"/>
        <v>0</v>
      </c>
      <c r="IG89" s="556">
        <f t="shared" ca="1" si="811"/>
        <v>0</v>
      </c>
      <c r="IH89" s="556">
        <f t="shared" ca="1" si="811"/>
        <v>0</v>
      </c>
      <c r="II89" s="556">
        <f t="shared" ca="1" si="811"/>
        <v>0</v>
      </c>
      <c r="IJ89" s="556">
        <f t="shared" ca="1" si="811"/>
        <v>0</v>
      </c>
      <c r="IK89" s="556">
        <f t="shared" ca="1" si="811"/>
        <v>0</v>
      </c>
      <c r="IL89" s="556">
        <f t="shared" ca="1" si="811"/>
        <v>0</v>
      </c>
      <c r="IM89" s="556">
        <f t="shared" ca="1" si="811"/>
        <v>0</v>
      </c>
      <c r="IN89" s="556">
        <f t="shared" ca="1" si="811"/>
        <v>0</v>
      </c>
      <c r="IO89" s="556">
        <f t="shared" ca="1" si="811"/>
        <v>0</v>
      </c>
      <c r="IP89" s="556">
        <f t="shared" ca="1" si="811"/>
        <v>0</v>
      </c>
      <c r="IQ89" s="556">
        <f t="shared" ca="1" si="811"/>
        <v>0</v>
      </c>
      <c r="IR89" s="556">
        <f t="shared" ca="1" si="811"/>
        <v>0</v>
      </c>
      <c r="IS89" s="556">
        <f t="shared" ca="1" si="811"/>
        <v>0</v>
      </c>
      <c r="IT89" s="556">
        <f t="shared" ca="1" si="811"/>
        <v>0</v>
      </c>
      <c r="IU89" s="556">
        <f t="shared" ca="1" si="811"/>
        <v>0</v>
      </c>
      <c r="IV89" s="556">
        <f t="shared" ca="1" si="811"/>
        <v>0</v>
      </c>
      <c r="IW89" s="556">
        <f t="shared" ca="1" si="811"/>
        <v>0</v>
      </c>
      <c r="IX89" s="556">
        <f t="shared" ca="1" si="811"/>
        <v>0</v>
      </c>
      <c r="IY89" s="19">
        <f t="shared" ca="1" si="723"/>
        <v>0</v>
      </c>
      <c r="IZ89" s="5">
        <f t="shared" si="724"/>
        <v>67</v>
      </c>
      <c r="JA89" s="9"/>
      <c r="JB89" s="5">
        <f t="shared" si="725"/>
        <v>1</v>
      </c>
      <c r="JC89" s="5" t="b">
        <f t="shared" si="725"/>
        <v>0</v>
      </c>
      <c r="JD89" s="19">
        <f t="shared" ca="1" si="850"/>
        <v>0</v>
      </c>
      <c r="JE89" s="5">
        <f t="shared" si="727"/>
        <v>0</v>
      </c>
      <c r="JF89" s="5">
        <f t="shared" si="728"/>
        <v>1.2500000000000001E-2</v>
      </c>
      <c r="JG89" s="5">
        <f t="shared" si="729"/>
        <v>0</v>
      </c>
      <c r="JH89" s="19">
        <f t="shared" ca="1" si="850"/>
        <v>0</v>
      </c>
      <c r="JI89" s="5">
        <f t="shared" si="730"/>
        <v>60</v>
      </c>
      <c r="JJ89" s="5">
        <f t="shared" si="731"/>
        <v>1</v>
      </c>
      <c r="JK89" s="19">
        <f t="shared" ca="1" si="850"/>
        <v>0</v>
      </c>
      <c r="JL89" s="19">
        <f t="shared" ca="1" si="850"/>
        <v>0</v>
      </c>
      <c r="JM89" s="19">
        <f t="shared" ca="1" si="850"/>
        <v>0</v>
      </c>
      <c r="JN89" s="19">
        <f t="shared" ca="1" si="850"/>
        <v>0</v>
      </c>
      <c r="JO89" s="19">
        <f t="shared" ca="1" si="850"/>
        <v>0</v>
      </c>
      <c r="JP89" s="19">
        <f t="shared" ca="1" si="850"/>
        <v>0</v>
      </c>
      <c r="JQ89" s="19">
        <f t="shared" ca="1" si="850"/>
        <v>0</v>
      </c>
      <c r="JR89" s="19">
        <f t="shared" ca="1" si="850"/>
        <v>0</v>
      </c>
      <c r="JS89" s="19">
        <f t="shared" ca="1" si="850"/>
        <v>0</v>
      </c>
      <c r="JT89" s="19">
        <f t="shared" ca="1" si="850"/>
        <v>0</v>
      </c>
      <c r="JU89" s="19">
        <f t="shared" ca="1" si="850"/>
        <v>0</v>
      </c>
      <c r="JV89" s="19">
        <f t="shared" ca="1" si="850"/>
        <v>0</v>
      </c>
      <c r="JW89" s="19">
        <f t="shared" ca="1" si="850"/>
        <v>0</v>
      </c>
      <c r="JX89" s="19">
        <f t="shared" ca="1" si="850"/>
        <v>0</v>
      </c>
      <c r="JY89" s="19">
        <f t="shared" ca="1" si="850"/>
        <v>0</v>
      </c>
      <c r="JZ89" s="19">
        <f t="shared" ca="1" si="850"/>
        <v>0</v>
      </c>
      <c r="KA89" s="19">
        <f t="shared" ca="1" si="850"/>
        <v>0</v>
      </c>
      <c r="KB89" s="19">
        <f t="shared" ca="1" si="850"/>
        <v>0</v>
      </c>
      <c r="KC89" s="19">
        <f t="shared" ca="1" si="850"/>
        <v>0</v>
      </c>
      <c r="KD89" s="19">
        <f t="shared" ca="1" si="850"/>
        <v>0</v>
      </c>
      <c r="KE89" s="19">
        <f t="shared" ca="1" si="850"/>
        <v>0</v>
      </c>
      <c r="KF89" s="5">
        <f t="shared" si="732"/>
        <v>0</v>
      </c>
      <c r="KG89" s="5">
        <f t="shared" si="732"/>
        <v>6.25E-2</v>
      </c>
      <c r="KH89" s="5">
        <f t="shared" si="732"/>
        <v>6.25E-2</v>
      </c>
      <c r="KI89" s="5">
        <f t="shared" si="732"/>
        <v>6.25E-2</v>
      </c>
      <c r="KJ89" s="19">
        <f t="shared" ca="1" si="850"/>
        <v>0</v>
      </c>
      <c r="KK89" s="19">
        <f t="shared" ca="1" si="850"/>
        <v>0</v>
      </c>
      <c r="KL89" s="19">
        <f t="shared" ca="1" si="850"/>
        <v>0</v>
      </c>
      <c r="KM89" s="19">
        <f t="shared" ca="1" si="850"/>
        <v>0</v>
      </c>
      <c r="KN89" s="19">
        <f t="shared" ca="1" si="850"/>
        <v>1</v>
      </c>
      <c r="KO89" s="19">
        <f t="shared" ca="1" si="850"/>
        <v>0</v>
      </c>
      <c r="KP89" s="19">
        <f t="shared" ca="1" si="850"/>
        <v>1</v>
      </c>
      <c r="KQ89" s="9"/>
      <c r="KR89" s="5" t="b">
        <f t="shared" ca="1" si="733"/>
        <v>1</v>
      </c>
      <c r="KS89" s="5" t="b">
        <f t="shared" si="734"/>
        <v>0</v>
      </c>
      <c r="KT89" s="5" t="b">
        <f t="shared" si="734"/>
        <v>0</v>
      </c>
      <c r="KU89" s="5" t="b">
        <f t="shared" si="734"/>
        <v>1</v>
      </c>
      <c r="KV89" s="136">
        <f t="shared" si="735"/>
        <v>2</v>
      </c>
      <c r="KW89" s="136">
        <f t="shared" si="735"/>
        <v>2</v>
      </c>
      <c r="KX89" s="5" t="b">
        <f t="shared" si="736"/>
        <v>0</v>
      </c>
      <c r="KY89" s="5" t="b">
        <f t="shared" si="736"/>
        <v>1</v>
      </c>
      <c r="KZ89" s="5" t="b">
        <f t="shared" si="736"/>
        <v>1</v>
      </c>
      <c r="LA89" s="5" t="b">
        <f t="shared" si="736"/>
        <v>0</v>
      </c>
      <c r="LB89" s="5">
        <f t="shared" si="737"/>
        <v>1</v>
      </c>
      <c r="LC89" s="5">
        <f t="shared" si="737"/>
        <v>0</v>
      </c>
      <c r="LD89" s="5" t="b">
        <f t="shared" si="738"/>
        <v>0</v>
      </c>
      <c r="LE89" s="5" t="str" cm="1">
        <f t="array" aca="1" ref="LE89" ca="1">IF(OR(LF89:LM89&lt;&gt;"-"),TRUE,"-")</f>
        <v>-</v>
      </c>
      <c r="LF89" s="19" t="str">
        <f t="shared" ca="1" si="845"/>
        <v>-</v>
      </c>
      <c r="LG89" s="19" t="str">
        <f t="shared" ca="1" si="845"/>
        <v>-</v>
      </c>
      <c r="LH89" s="19" t="str">
        <f t="shared" ca="1" si="845"/>
        <v>-</v>
      </c>
      <c r="LI89" s="19" t="str">
        <f t="shared" ca="1" si="845"/>
        <v>-</v>
      </c>
      <c r="LJ89" s="19" t="str">
        <f t="shared" ca="1" si="845"/>
        <v>-</v>
      </c>
      <c r="LK89" s="19" t="str">
        <f t="shared" ca="1" si="845"/>
        <v>-</v>
      </c>
      <c r="LL89" s="19" t="str">
        <f t="shared" ca="1" si="845"/>
        <v>-</v>
      </c>
      <c r="LM89" s="19" t="str">
        <f t="shared" ca="1" si="845"/>
        <v>-</v>
      </c>
      <c r="LN89" s="466" t="str">
        <f t="shared" ca="1" si="845"/>
        <v>-</v>
      </c>
      <c r="LO89" s="5" t="b">
        <f t="array" aca="1" ref="LO89" ca="1">IF(OR(LP89:LV89&lt;&gt;"-"),TRUE,"-")</f>
        <v>1</v>
      </c>
      <c r="LP89" s="19">
        <f t="shared" ca="1" si="813"/>
        <v>0</v>
      </c>
      <c r="LQ89" s="19" t="str">
        <f t="shared" ca="1" si="813"/>
        <v>-</v>
      </c>
      <c r="LR89" s="19">
        <f t="shared" ca="1" si="813"/>
        <v>999999</v>
      </c>
      <c r="LS89" s="19">
        <f t="shared" ca="1" si="813"/>
        <v>999999</v>
      </c>
      <c r="LT89" s="19">
        <f t="shared" ca="1" si="813"/>
        <v>999999</v>
      </c>
      <c r="LU89" s="19">
        <f t="shared" ca="1" si="813"/>
        <v>999999</v>
      </c>
      <c r="LV89" s="19">
        <f t="shared" ca="1" si="813"/>
        <v>999999</v>
      </c>
      <c r="LW89" s="19" t="str">
        <f t="shared" ca="1" si="813"/>
        <v>-</v>
      </c>
      <c r="LX89" s="19" t="str">
        <f t="shared" ca="1" si="813"/>
        <v>-</v>
      </c>
      <c r="LY89" s="19" t="str">
        <f t="shared" ca="1" si="813"/>
        <v>-</v>
      </c>
      <c r="LZ89" s="19" t="b">
        <f t="shared" ca="1" si="741"/>
        <v>1</v>
      </c>
      <c r="MA89" s="19">
        <f t="shared" ca="1" si="741"/>
        <v>0</v>
      </c>
      <c r="MB89" s="5" t="str">
        <f t="shared" si="742"/>
        <v>-</v>
      </c>
      <c r="MC89" s="5" t="str">
        <f t="shared" si="742"/>
        <v>-</v>
      </c>
      <c r="MD89" s="5" t="str">
        <f t="shared" si="742"/>
        <v>-</v>
      </c>
      <c r="ME89" s="5" t="str">
        <f t="shared" si="742"/>
        <v>-</v>
      </c>
      <c r="MF89" s="19" t="str">
        <f t="shared" ca="1" si="815"/>
        <v>-</v>
      </c>
      <c r="MG89" s="19" t="str">
        <f t="shared" ca="1" si="815"/>
        <v>-</v>
      </c>
      <c r="MH89" s="19" t="str">
        <f t="shared" ca="1" si="815"/>
        <v>-</v>
      </c>
      <c r="MI89" s="19" t="str">
        <f t="shared" ca="1" si="815"/>
        <v>-</v>
      </c>
      <c r="MJ89" s="19">
        <f t="shared" ca="1" si="815"/>
        <v>0.5</v>
      </c>
      <c r="MK89" s="19">
        <f t="shared" ca="1" si="815"/>
        <v>0.5</v>
      </c>
      <c r="ML89" s="19" t="str">
        <f t="shared" ca="1" si="815"/>
        <v>-</v>
      </c>
      <c r="MM89" s="5">
        <f t="shared" si="744"/>
        <v>0</v>
      </c>
      <c r="MN89" s="5">
        <f t="shared" si="744"/>
        <v>500</v>
      </c>
      <c r="MO89" s="5">
        <f t="shared" si="744"/>
        <v>500</v>
      </c>
      <c r="MP89" s="5">
        <f t="shared" si="744"/>
        <v>575</v>
      </c>
      <c r="MQ89" s="5">
        <f t="shared" si="744"/>
        <v>240</v>
      </c>
      <c r="MR89" s="5">
        <f t="shared" si="744"/>
        <v>364</v>
      </c>
      <c r="MS89" s="5">
        <f t="shared" si="745"/>
        <v>0.5</v>
      </c>
      <c r="MT89" s="9"/>
      <c r="MU89" s="19">
        <f t="shared" ca="1" si="815"/>
        <v>70</v>
      </c>
      <c r="MV89" s="19">
        <f t="shared" ca="1" si="815"/>
        <v>50</v>
      </c>
      <c r="MW89" s="19">
        <f t="shared" ca="1" si="815"/>
        <v>75</v>
      </c>
      <c r="MX89" s="19">
        <f t="shared" ca="1" si="815"/>
        <v>50</v>
      </c>
      <c r="MY89" s="5">
        <f t="shared" si="746"/>
        <v>1</v>
      </c>
      <c r="MZ89" s="5">
        <f t="shared" si="747"/>
        <v>1</v>
      </c>
      <c r="NA89" s="5">
        <f t="shared" si="748"/>
        <v>1</v>
      </c>
      <c r="NB89" s="9"/>
      <c r="NC89" s="19" t="b">
        <f t="shared" ca="1" si="846"/>
        <v>0</v>
      </c>
      <c r="ND89" s="19" t="b">
        <f t="shared" ca="1" si="846"/>
        <v>0</v>
      </c>
      <c r="NE89" s="19">
        <f t="shared" ca="1" si="846"/>
        <v>2</v>
      </c>
      <c r="NF89" s="19">
        <f t="shared" ca="1" si="846"/>
        <v>1</v>
      </c>
      <c r="NG89" s="19">
        <f t="shared" ca="1" si="846"/>
        <v>2</v>
      </c>
      <c r="NH89" s="19">
        <f t="shared" ca="1" si="846"/>
        <v>0</v>
      </c>
      <c r="NI89" s="19" t="str">
        <f t="shared" ca="1" si="846"/>
        <v>-</v>
      </c>
      <c r="NJ89" s="466" t="b">
        <v>0</v>
      </c>
      <c r="NK89" s="466" t="s">
        <v>34</v>
      </c>
      <c r="NL89" s="466" t="b">
        <v>1</v>
      </c>
      <c r="NM89" s="466">
        <f>$NM$62*0.5</f>
        <v>500</v>
      </c>
      <c r="NN89" s="19" t="str">
        <f t="shared" ca="1" si="846"/>
        <v>-</v>
      </c>
      <c r="NO89" s="19">
        <f t="shared" ca="1" si="815"/>
        <v>1</v>
      </c>
      <c r="NP89" s="19">
        <f t="shared" ca="1" si="815"/>
        <v>1</v>
      </c>
      <c r="NQ89" s="19">
        <f t="shared" ca="1" si="815"/>
        <v>1</v>
      </c>
      <c r="NR89" s="19">
        <f t="shared" ca="1" si="815"/>
        <v>1</v>
      </c>
      <c r="NS89" s="19">
        <f t="shared" ca="1" si="815"/>
        <v>1</v>
      </c>
      <c r="NT89" s="19">
        <f t="shared" ca="1" si="815"/>
        <v>1</v>
      </c>
      <c r="NU89" s="19">
        <f t="shared" ca="1" si="815"/>
        <v>1</v>
      </c>
      <c r="NV89" s="19">
        <f t="shared" ca="1" si="815"/>
        <v>1</v>
      </c>
      <c r="NW89" s="19">
        <f t="shared" ca="1" si="815"/>
        <v>1</v>
      </c>
      <c r="NX89" s="9"/>
      <c r="NY89" s="539" t="str">
        <f t="shared" si="847"/>
        <v>-</v>
      </c>
      <c r="NZ89" s="539" t="str">
        <f t="shared" si="847"/>
        <v>-</v>
      </c>
      <c r="OA89" s="539" t="str">
        <f t="shared" si="847"/>
        <v>-</v>
      </c>
      <c r="OB89" s="539" t="str">
        <f t="shared" si="847"/>
        <v>-</v>
      </c>
      <c r="OC89" s="539" t="str">
        <f t="shared" si="847"/>
        <v>-</v>
      </c>
      <c r="OD89" s="539" t="str">
        <f t="shared" si="847"/>
        <v>-</v>
      </c>
      <c r="OE89" s="539" t="str">
        <f t="shared" ca="1" si="847"/>
        <v>-</v>
      </c>
      <c r="OF89" s="539" t="str">
        <f t="shared" ca="1" si="847"/>
        <v>-</v>
      </c>
      <c r="OG89" s="539" t="str">
        <f t="shared" ca="1" si="847"/>
        <v>-</v>
      </c>
      <c r="OH89" s="539" t="str">
        <f t="shared" ca="1" si="847"/>
        <v>-</v>
      </c>
      <c r="OI89" s="539" t="str">
        <f t="shared" ca="1" si="847"/>
        <v>-</v>
      </c>
      <c r="OJ89" s="539" t="str">
        <f t="shared" ca="1" si="847"/>
        <v>-</v>
      </c>
      <c r="OK89" s="539" t="str">
        <f t="shared" ca="1" si="847"/>
        <v>-</v>
      </c>
      <c r="OL89" s="539" t="str">
        <f t="shared" ca="1" si="847"/>
        <v>-</v>
      </c>
      <c r="OM89" s="539" t="str">
        <f t="shared" ca="1" si="847"/>
        <v>-</v>
      </c>
      <c r="ON89" s="539" t="str">
        <f t="shared" ca="1" si="847"/>
        <v>-</v>
      </c>
      <c r="OO89" s="539" t="str">
        <f t="shared" ca="1" si="847"/>
        <v>-</v>
      </c>
      <c r="OP89" s="539" t="str">
        <f t="shared" ca="1" si="847"/>
        <v>-</v>
      </c>
      <c r="OQ89" s="539" t="str">
        <f t="shared" ca="1" si="847"/>
        <v>-</v>
      </c>
      <c r="OR89" s="539" t="str">
        <f t="shared" ca="1" si="847"/>
        <v>-</v>
      </c>
      <c r="OS89" s="539" t="str">
        <f t="shared" ca="1" si="847"/>
        <v>-</v>
      </c>
      <c r="OT89" s="539" t="str">
        <f t="shared" ca="1" si="847"/>
        <v>-</v>
      </c>
      <c r="OU89" s="539" t="str">
        <f t="shared" ca="1" si="847"/>
        <v>-</v>
      </c>
      <c r="OV89" s="539" t="str">
        <f t="shared" ca="1" si="847"/>
        <v>-</v>
      </c>
      <c r="OW89" s="539" t="str">
        <f t="shared" ca="1" si="847"/>
        <v>-</v>
      </c>
      <c r="OX89" s="539" t="str">
        <f t="shared" ca="1" si="847"/>
        <v>-</v>
      </c>
      <c r="OY89" s="539" t="str">
        <f t="shared" ca="1" si="847"/>
        <v>-</v>
      </c>
      <c r="OZ89" s="539" t="str">
        <f t="shared" ca="1" si="847"/>
        <v>-</v>
      </c>
      <c r="PA89" s="539" t="str">
        <f t="shared" ca="1" si="847"/>
        <v>-</v>
      </c>
      <c r="PB89" s="539" t="str">
        <f t="shared" ca="1" si="847"/>
        <v>-</v>
      </c>
      <c r="PC89" s="539" t="str">
        <f t="shared" ca="1" si="847"/>
        <v>-</v>
      </c>
      <c r="PD89" s="539" t="str">
        <f t="shared" ca="1" si="847"/>
        <v>-</v>
      </c>
      <c r="PE89" s="539" t="str">
        <f t="shared" ca="1" si="847"/>
        <v>-</v>
      </c>
      <c r="PF89" s="539" t="str">
        <f t="shared" ca="1" si="847"/>
        <v>-</v>
      </c>
      <c r="PG89" s="539" t="str">
        <f t="shared" ca="1" si="847"/>
        <v>-</v>
      </c>
      <c r="PH89" s="539" t="str">
        <f t="shared" ca="1" si="847"/>
        <v>-</v>
      </c>
      <c r="PI89" s="549" t="str">
        <f t="shared" ref="PI89:QH98" si="854">IF($O89=PI$19,TRUE,"-")</f>
        <v>-</v>
      </c>
      <c r="PJ89" s="549" t="str">
        <f t="shared" si="854"/>
        <v>-</v>
      </c>
      <c r="PK89" s="549" t="str">
        <f t="shared" si="854"/>
        <v>-</v>
      </c>
      <c r="PL89" s="549" t="str">
        <f t="shared" si="854"/>
        <v>-</v>
      </c>
      <c r="PM89" s="549" t="str">
        <f t="shared" si="854"/>
        <v>-</v>
      </c>
      <c r="PN89" s="549" t="str">
        <f t="shared" si="854"/>
        <v>-</v>
      </c>
      <c r="PO89" s="549" t="str">
        <f t="shared" si="854"/>
        <v>-</v>
      </c>
      <c r="PP89" s="549" t="str">
        <f t="shared" si="854"/>
        <v>-</v>
      </c>
      <c r="PQ89" s="549" t="str">
        <f t="shared" si="854"/>
        <v>-</v>
      </c>
      <c r="PR89" s="549" t="str">
        <f t="shared" si="854"/>
        <v>-</v>
      </c>
      <c r="PS89" s="549" t="str">
        <f t="shared" si="854"/>
        <v>-</v>
      </c>
      <c r="PT89" s="549" t="str">
        <f t="shared" si="854"/>
        <v>-</v>
      </c>
      <c r="PU89" s="549" t="str">
        <f t="shared" si="854"/>
        <v>-</v>
      </c>
      <c r="PV89" s="549" t="str">
        <f t="shared" si="854"/>
        <v>-</v>
      </c>
      <c r="PW89" s="549" t="str">
        <f t="shared" si="854"/>
        <v>-</v>
      </c>
      <c r="PX89" s="549" t="str">
        <f t="shared" si="854"/>
        <v>-</v>
      </c>
      <c r="PY89" s="549" t="str">
        <f t="shared" si="854"/>
        <v>-</v>
      </c>
      <c r="PZ89" s="549" t="str">
        <f t="shared" si="854"/>
        <v>-</v>
      </c>
      <c r="QA89" s="549" t="str">
        <f t="shared" si="854"/>
        <v>-</v>
      </c>
      <c r="QB89" s="549" t="str">
        <f t="shared" si="854"/>
        <v>-</v>
      </c>
      <c r="QC89" s="549" t="str">
        <f t="shared" si="854"/>
        <v>-</v>
      </c>
      <c r="QD89" s="549" t="str">
        <f t="shared" si="854"/>
        <v>-</v>
      </c>
      <c r="QE89" s="549" t="str">
        <f t="shared" si="854"/>
        <v>-</v>
      </c>
      <c r="QF89" s="549" t="str">
        <f t="shared" si="854"/>
        <v>-</v>
      </c>
      <c r="QG89" s="549" t="str">
        <f t="shared" si="854"/>
        <v>-</v>
      </c>
      <c r="QH89" s="549" t="str">
        <f t="shared" si="854"/>
        <v>-</v>
      </c>
      <c r="QI89" s="539" t="str">
        <f t="shared" si="848"/>
        <v>-</v>
      </c>
      <c r="QJ89" s="539" t="str">
        <f t="shared" si="848"/>
        <v>-</v>
      </c>
      <c r="QK89" s="539" t="str">
        <f t="shared" si="848"/>
        <v>-</v>
      </c>
      <c r="QL89" s="539" t="str">
        <f t="shared" si="848"/>
        <v>-</v>
      </c>
      <c r="QM89" s="539" t="str">
        <f t="shared" si="848"/>
        <v>-</v>
      </c>
      <c r="QN89" s="539" t="str">
        <f t="shared" si="848"/>
        <v>-</v>
      </c>
      <c r="QO89" s="539" t="str">
        <f t="shared" ca="1" si="848"/>
        <v>-</v>
      </c>
      <c r="QP89" s="539" t="str">
        <f t="shared" ca="1" si="848"/>
        <v>-</v>
      </c>
      <c r="QQ89" s="539" t="str">
        <f t="shared" ca="1" si="848"/>
        <v>-</v>
      </c>
      <c r="QR89" s="539" t="str">
        <f t="shared" ca="1" si="848"/>
        <v>-</v>
      </c>
      <c r="QS89" s="539" t="str">
        <f t="shared" ca="1" si="848"/>
        <v>-</v>
      </c>
      <c r="QT89" s="539" t="str">
        <f t="shared" ca="1" si="848"/>
        <v>-</v>
      </c>
      <c r="QU89" s="539" t="str">
        <f t="shared" ca="1" si="848"/>
        <v>-</v>
      </c>
      <c r="QV89" s="539" t="str">
        <f t="shared" ca="1" si="848"/>
        <v>-</v>
      </c>
      <c r="QW89" s="539" t="str">
        <f t="shared" ca="1" si="848"/>
        <v>-</v>
      </c>
      <c r="QX89" s="539" t="str">
        <f t="shared" ca="1" si="848"/>
        <v>-</v>
      </c>
      <c r="QY89" s="539" t="str">
        <f t="shared" ca="1" si="848"/>
        <v>-</v>
      </c>
      <c r="QZ89" s="539" t="str">
        <f t="shared" ca="1" si="848"/>
        <v>-</v>
      </c>
      <c r="RA89" s="539" t="str">
        <f t="shared" ca="1" si="848"/>
        <v>-</v>
      </c>
      <c r="RB89" s="539" t="str">
        <f t="shared" ca="1" si="848"/>
        <v>-</v>
      </c>
      <c r="RC89" s="539" t="str">
        <f t="shared" ca="1" si="848"/>
        <v>-</v>
      </c>
      <c r="RD89" s="539" t="str">
        <f t="shared" ca="1" si="848"/>
        <v>-</v>
      </c>
      <c r="RE89" s="539" t="str">
        <f t="shared" ca="1" si="848"/>
        <v>-</v>
      </c>
      <c r="RF89" s="539" t="str">
        <f t="shared" ca="1" si="848"/>
        <v>-</v>
      </c>
      <c r="RG89" s="539" t="str">
        <f t="shared" ca="1" si="848"/>
        <v>-</v>
      </c>
      <c r="RH89" s="539" t="str">
        <f t="shared" ca="1" si="848"/>
        <v>-</v>
      </c>
      <c r="RI89" s="539" t="str">
        <f t="shared" ca="1" si="848"/>
        <v>-</v>
      </c>
      <c r="RJ89" s="539" t="str">
        <f t="shared" ca="1" si="848"/>
        <v>-</v>
      </c>
      <c r="RK89" s="539" t="str">
        <f t="shared" ca="1" si="848"/>
        <v>-</v>
      </c>
      <c r="RL89" s="539" t="str">
        <f t="shared" ca="1" si="848"/>
        <v>-</v>
      </c>
      <c r="RM89" s="539" t="str">
        <f t="shared" ca="1" si="848"/>
        <v>-</v>
      </c>
      <c r="RN89" s="539" t="str">
        <f t="shared" ca="1" si="848"/>
        <v>-</v>
      </c>
      <c r="RO89" s="539" t="str">
        <f t="shared" ca="1" si="848"/>
        <v>-</v>
      </c>
      <c r="RP89" s="539" t="str">
        <f t="shared" ca="1" si="848"/>
        <v>-</v>
      </c>
      <c r="RQ89" s="539" t="str">
        <f t="shared" ca="1" si="848"/>
        <v>-</v>
      </c>
      <c r="RR89" s="539" t="str">
        <f t="shared" ca="1" si="848"/>
        <v>-</v>
      </c>
      <c r="RS89" s="549" t="str">
        <f t="shared" ref="RS89:SR98" si="855">IF($O89=RS$19,TRUE,"-")</f>
        <v>-</v>
      </c>
      <c r="RT89" s="549" t="str">
        <f t="shared" si="855"/>
        <v>-</v>
      </c>
      <c r="RU89" s="549" t="str">
        <f t="shared" si="855"/>
        <v>-</v>
      </c>
      <c r="RV89" s="549" t="str">
        <f t="shared" si="855"/>
        <v>-</v>
      </c>
      <c r="RW89" s="549" t="str">
        <f t="shared" si="855"/>
        <v>-</v>
      </c>
      <c r="RX89" s="549" t="str">
        <f t="shared" si="855"/>
        <v>-</v>
      </c>
      <c r="RY89" s="549" t="str">
        <f t="shared" si="855"/>
        <v>-</v>
      </c>
      <c r="RZ89" s="549" t="str">
        <f t="shared" si="855"/>
        <v>-</v>
      </c>
      <c r="SA89" s="549" t="str">
        <f t="shared" si="855"/>
        <v>-</v>
      </c>
      <c r="SB89" s="549" t="str">
        <f t="shared" si="855"/>
        <v>-</v>
      </c>
      <c r="SC89" s="549" t="str">
        <f t="shared" si="855"/>
        <v>-</v>
      </c>
      <c r="SD89" s="549" t="str">
        <f t="shared" si="855"/>
        <v>-</v>
      </c>
      <c r="SE89" s="549" t="str">
        <f t="shared" si="855"/>
        <v>-</v>
      </c>
      <c r="SF89" s="549" t="str">
        <f t="shared" si="855"/>
        <v>-</v>
      </c>
      <c r="SG89" s="549" t="str">
        <f t="shared" si="855"/>
        <v>-</v>
      </c>
      <c r="SH89" s="549" t="str">
        <f t="shared" si="855"/>
        <v>-</v>
      </c>
      <c r="SI89" s="549" t="str">
        <f t="shared" si="855"/>
        <v>-</v>
      </c>
      <c r="SJ89" s="549" t="str">
        <f t="shared" si="855"/>
        <v>-</v>
      </c>
      <c r="SK89" s="549" t="str">
        <f t="shared" si="855"/>
        <v>-</v>
      </c>
      <c r="SL89" s="549" t="str">
        <f t="shared" si="855"/>
        <v>-</v>
      </c>
      <c r="SM89" s="549" t="str">
        <f t="shared" si="855"/>
        <v>-</v>
      </c>
      <c r="SN89" s="549" t="str">
        <f t="shared" si="855"/>
        <v>-</v>
      </c>
      <c r="SO89" s="549" t="str">
        <f t="shared" si="855"/>
        <v>-</v>
      </c>
      <c r="SP89" s="549" t="str">
        <f t="shared" si="855"/>
        <v>-</v>
      </c>
      <c r="SQ89" s="549" t="str">
        <f t="shared" si="855"/>
        <v>-</v>
      </c>
      <c r="SR89" s="549" t="str">
        <f t="shared" si="855"/>
        <v>-</v>
      </c>
      <c r="SS89" s="539" t="b">
        <f t="shared" si="849"/>
        <v>1</v>
      </c>
      <c r="ST89" s="539" t="b">
        <f t="shared" si="849"/>
        <v>1</v>
      </c>
      <c r="SU89" s="539" t="b">
        <f t="shared" si="849"/>
        <v>1</v>
      </c>
      <c r="SV89" s="539" t="b">
        <f t="shared" si="849"/>
        <v>1</v>
      </c>
      <c r="SW89" s="539" t="b">
        <f t="shared" si="849"/>
        <v>1</v>
      </c>
      <c r="SX89" s="539" t="b">
        <f t="shared" si="849"/>
        <v>1</v>
      </c>
      <c r="SY89" s="539" t="str">
        <f t="shared" ca="1" si="849"/>
        <v>-</v>
      </c>
      <c r="SZ89" s="539" t="str">
        <f t="shared" ca="1" si="849"/>
        <v>-</v>
      </c>
      <c r="TA89" s="539" t="str">
        <f t="shared" ca="1" si="849"/>
        <v>-</v>
      </c>
      <c r="TB89" s="539" t="str">
        <f t="shared" ca="1" si="849"/>
        <v>-</v>
      </c>
      <c r="TC89" s="539" t="str">
        <f t="shared" ca="1" si="849"/>
        <v>-</v>
      </c>
      <c r="TD89" s="539" t="str">
        <f t="shared" ca="1" si="849"/>
        <v>-</v>
      </c>
      <c r="TE89" s="539" t="str">
        <f t="shared" ca="1" si="849"/>
        <v>-</v>
      </c>
      <c r="TF89" s="539" t="str">
        <f t="shared" ca="1" si="849"/>
        <v>-</v>
      </c>
      <c r="TG89" s="539" t="str">
        <f t="shared" ca="1" si="849"/>
        <v>-</v>
      </c>
      <c r="TH89" s="539" t="str">
        <f t="shared" ca="1" si="849"/>
        <v>-</v>
      </c>
      <c r="TI89" s="539" t="str">
        <f t="shared" ca="1" si="849"/>
        <v>-</v>
      </c>
      <c r="TJ89" s="539" t="str">
        <f t="shared" ca="1" si="849"/>
        <v>-</v>
      </c>
      <c r="TK89" s="539" t="str">
        <f t="shared" ca="1" si="849"/>
        <v>-</v>
      </c>
      <c r="TL89" s="539" t="str">
        <f t="shared" ca="1" si="849"/>
        <v>-</v>
      </c>
      <c r="TM89" s="539" t="str">
        <f t="shared" ca="1" si="849"/>
        <v>-</v>
      </c>
      <c r="TN89" s="539" t="str">
        <f t="shared" ca="1" si="849"/>
        <v>-</v>
      </c>
      <c r="TO89" s="539" t="str">
        <f t="shared" ca="1" si="849"/>
        <v>-</v>
      </c>
      <c r="TP89" s="539" t="str">
        <f t="shared" ca="1" si="849"/>
        <v>-</v>
      </c>
      <c r="TQ89" s="539" t="str">
        <f t="shared" ca="1" si="849"/>
        <v>-</v>
      </c>
      <c r="TR89" s="539" t="str">
        <f t="shared" ca="1" si="849"/>
        <v>-</v>
      </c>
      <c r="TS89" s="539" t="str">
        <f t="shared" ca="1" si="849"/>
        <v>-</v>
      </c>
      <c r="TT89" s="539" t="str">
        <f t="shared" ca="1" si="849"/>
        <v>-</v>
      </c>
      <c r="TU89" s="539" t="str">
        <f t="shared" ca="1" si="849"/>
        <v>-</v>
      </c>
      <c r="TV89" s="539" t="str">
        <f t="shared" ca="1" si="849"/>
        <v>-</v>
      </c>
      <c r="TW89" s="539" t="str">
        <f t="shared" ca="1" si="849"/>
        <v>-</v>
      </c>
      <c r="TX89" s="539" t="str">
        <f t="shared" ca="1" si="849"/>
        <v>-</v>
      </c>
      <c r="TY89" s="539" t="str">
        <f t="shared" ca="1" si="849"/>
        <v>-</v>
      </c>
      <c r="TZ89" s="539" t="str">
        <f t="shared" ca="1" si="849"/>
        <v>-</v>
      </c>
      <c r="UA89" s="539" t="str">
        <f t="shared" ca="1" si="849"/>
        <v>-</v>
      </c>
      <c r="UB89" s="539" t="str">
        <f t="shared" ca="1" si="849"/>
        <v>-</v>
      </c>
      <c r="UC89" s="549" t="b">
        <f t="shared" ref="UC89:VB98" si="856">IF($O89=UC$19,TRUE,"-")</f>
        <v>1</v>
      </c>
      <c r="UD89" s="549" t="b">
        <f t="shared" si="856"/>
        <v>1</v>
      </c>
      <c r="UE89" s="549" t="b">
        <f t="shared" si="856"/>
        <v>1</v>
      </c>
      <c r="UF89" s="549" t="b">
        <f t="shared" si="856"/>
        <v>1</v>
      </c>
      <c r="UG89" s="549" t="b">
        <f t="shared" si="856"/>
        <v>1</v>
      </c>
      <c r="UH89" s="549" t="b">
        <f t="shared" si="856"/>
        <v>1</v>
      </c>
      <c r="UI89" s="549" t="b">
        <f t="shared" si="856"/>
        <v>1</v>
      </c>
      <c r="UJ89" s="549" t="b">
        <f t="shared" si="856"/>
        <v>1</v>
      </c>
      <c r="UK89" s="549" t="b">
        <f t="shared" si="856"/>
        <v>1</v>
      </c>
      <c r="UL89" s="549" t="b">
        <f t="shared" si="856"/>
        <v>1</v>
      </c>
      <c r="UM89" s="549" t="b">
        <f t="shared" si="856"/>
        <v>1</v>
      </c>
      <c r="UN89" s="549" t="b">
        <f t="shared" si="856"/>
        <v>1</v>
      </c>
      <c r="UO89" s="549" t="b">
        <f t="shared" si="856"/>
        <v>1</v>
      </c>
      <c r="UP89" s="549" t="b">
        <f t="shared" si="856"/>
        <v>1</v>
      </c>
      <c r="UQ89" s="549" t="b">
        <f t="shared" si="856"/>
        <v>1</v>
      </c>
      <c r="UR89" s="549" t="b">
        <f t="shared" si="856"/>
        <v>1</v>
      </c>
      <c r="US89" s="549" t="b">
        <f t="shared" si="856"/>
        <v>1</v>
      </c>
      <c r="UT89" s="549" t="b">
        <f t="shared" si="856"/>
        <v>1</v>
      </c>
      <c r="UU89" s="549" t="b">
        <f t="shared" si="856"/>
        <v>1</v>
      </c>
      <c r="UV89" s="549" t="b">
        <f t="shared" si="856"/>
        <v>1</v>
      </c>
      <c r="UW89" s="549" t="b">
        <f t="shared" si="856"/>
        <v>1</v>
      </c>
      <c r="UX89" s="549" t="b">
        <f t="shared" si="856"/>
        <v>1</v>
      </c>
      <c r="UY89" s="549" t="b">
        <f t="shared" si="856"/>
        <v>1</v>
      </c>
      <c r="UZ89" s="549" t="b">
        <f t="shared" si="856"/>
        <v>1</v>
      </c>
      <c r="VA89" s="549" t="b">
        <f t="shared" si="856"/>
        <v>1</v>
      </c>
      <c r="VB89" s="549" t="b">
        <f t="shared" si="856"/>
        <v>1</v>
      </c>
      <c r="VC89" s="19">
        <f t="shared" ca="1" si="756"/>
        <v>0</v>
      </c>
      <c r="VD89" s="23">
        <v>0</v>
      </c>
    </row>
    <row r="90" spans="1:576" outlineLevel="1">
      <c r="A90" s="21">
        <f t="shared" si="93"/>
        <v>85</v>
      </c>
      <c r="B90" s="21">
        <f>$A$23</f>
        <v>18</v>
      </c>
      <c r="C90">
        <v>108</v>
      </c>
      <c r="D90" s="19" t="str">
        <f t="shared" ca="1" si="668"/>
        <v>SNSW</v>
      </c>
      <c r="E90" t="b">
        <v>1</v>
      </c>
      <c r="F90" t="b">
        <v>0</v>
      </c>
      <c r="G90" t="b">
        <v>1</v>
      </c>
      <c r="H90" s="215">
        <f t="shared" ca="1" si="771"/>
        <v>27</v>
      </c>
      <c r="I90" s="26">
        <v>2</v>
      </c>
      <c r="J90" s="26">
        <v>1</v>
      </c>
      <c r="K90" s="26" t="str">
        <f>""</f>
        <v/>
      </c>
      <c r="L90" s="26">
        <v>0</v>
      </c>
      <c r="M90" s="26">
        <f t="shared" si="670"/>
        <v>2</v>
      </c>
      <c r="N90" s="26">
        <v>2</v>
      </c>
      <c r="O90" s="26">
        <v>3</v>
      </c>
      <c r="P90" s="26">
        <v>2</v>
      </c>
      <c r="Q90" s="26">
        <v>0</v>
      </c>
      <c r="R90" s="26">
        <v>0</v>
      </c>
      <c r="S90" s="26">
        <v>0</v>
      </c>
      <c r="T90" s="26">
        <v>0</v>
      </c>
      <c r="U90" s="26">
        <v>1</v>
      </c>
      <c r="V90" s="116">
        <v>1</v>
      </c>
      <c r="W90" s="116">
        <v>1</v>
      </c>
      <c r="X90" s="116">
        <v>1</v>
      </c>
      <c r="Y90" s="211"/>
      <c r="Z90" s="211"/>
      <c r="AA90" s="211"/>
      <c r="AB90" s="211"/>
      <c r="AC90" s="26">
        <v>1</v>
      </c>
      <c r="AD90" s="211"/>
      <c r="AE90" s="211"/>
      <c r="AF90" s="211"/>
      <c r="AG90" s="211"/>
      <c r="AH90" s="211"/>
      <c r="AI90" s="211"/>
      <c r="AJ90" s="211"/>
      <c r="AK90" s="211"/>
      <c r="AL90" s="136">
        <f t="shared" si="671"/>
        <v>2</v>
      </c>
      <c r="AM90" s="136">
        <f>INDEX(CHOOSE($O90,DataAutumn!i.AdultDrys,DataWinter!i.AdultDrys,DataSpring!i.AdultDrys),1,$N90)</f>
        <v>3</v>
      </c>
      <c r="AN90" s="5">
        <f t="shared" si="672"/>
        <v>2</v>
      </c>
      <c r="AO90" s="5">
        <f t="shared" si="672"/>
        <v>0</v>
      </c>
      <c r="AP90" s="5">
        <f t="shared" si="673"/>
        <v>1</v>
      </c>
      <c r="AQ90" s="211"/>
      <c r="AR90" s="211"/>
      <c r="AS90" s="356" t="str">
        <f t="shared" ref="AS90" ca="1" si="857">LEFT(OFFSET(AS90,-1,0),FIND(" ",OFFSET(AS90,-1,0)))        &amp; TEXT($H90,"00000 ")
&amp; $D90        &amp; IF($JB90=0," FWM","")&amp;IF($JB90=1," MWM","")&amp;IF($JB90=5," Mat","")&amp;IF($JC90=TRUE,"&amp;BBT","    ")
&amp;IF(NJ90, "EWEDSE"&amp;NK90,"")&amp;IF(NL90," pasture"&amp;ROUND(NM90,0),"") &amp;" Day"&amp;INDEX(i.DOY,$O90,1)
&amp; " Scan"&amp;$P90&amp;"-"&amp;$Q90&amp;$R90&amp;$S90&amp;$T90        &amp; " RR"&amp;TEXT($JV90*100,"000p;-00p;000p;@")
&amp; " GP"&amp;TEXT($NA90*100,"000p")        &amp; " WP"&amp;TEXT($MY90*100,"000p")        &amp; " MP"&amp;TEXT($MZ90*100,"000p")
&amp; " T_" &amp; IF(AND($CJ90,$CL90),"TRUE")        &amp; " (F"&amp;3+COUNTIF($CY90:$DB90,TRUE)&amp;3&amp;"N"&amp;$DD90&amp;$DE90&amp;")"</f>
        <v>optimum_carry 00027 SNSW MWM     pasture600 Day204 Scan2-0000 RR000p GP100p WP100p MP100p T_TRUE (F33N11)</v>
      </c>
      <c r="AT90" s="9" t="str">
        <f ca="1">IF(COUNTIF(AS$5:AS90,AS90)=1,"-","Dup")</f>
        <v>-</v>
      </c>
      <c r="AU90" s="9"/>
      <c r="AV90" s="19" t="str">
        <f t="shared" ref="AV90:BC98" ca="1" si="858">OFFSET(AV$5,$B90,0)</f>
        <v>-</v>
      </c>
      <c r="AW90" s="19" t="str">
        <f t="shared" ca="1" si="858"/>
        <v>-</v>
      </c>
      <c r="AX90" s="19" t="str">
        <f t="shared" ca="1" si="858"/>
        <v>-</v>
      </c>
      <c r="AY90" s="19" t="str">
        <f t="shared" ca="1" si="858"/>
        <v>-</v>
      </c>
      <c r="AZ90" s="19" t="str">
        <f t="shared" ca="1" si="858"/>
        <v>-</v>
      </c>
      <c r="BA90" s="19" t="str">
        <f t="shared" ca="1" si="858"/>
        <v>-</v>
      </c>
      <c r="BB90" s="19" t="str">
        <f t="shared" ca="1" si="858"/>
        <v>-</v>
      </c>
      <c r="BC90" s="19" t="str">
        <f t="shared" ca="1" si="858"/>
        <v>-</v>
      </c>
      <c r="BD90" s="9"/>
      <c r="BE90" s="5" t="b">
        <f t="shared" si="676"/>
        <v>0</v>
      </c>
      <c r="BF90" s="5" t="str">
        <f t="shared" si="676"/>
        <v>-</v>
      </c>
      <c r="BG90" s="5" t="b">
        <f t="shared" si="676"/>
        <v>0</v>
      </c>
      <c r="BH90" s="5" t="b">
        <f t="shared" si="676"/>
        <v>1</v>
      </c>
      <c r="BI90" s="5" t="b">
        <f t="shared" si="676"/>
        <v>1</v>
      </c>
      <c r="BJ90" s="136">
        <f t="shared" si="676"/>
        <v>0</v>
      </c>
      <c r="BK90" s="19" t="b">
        <f t="shared" ca="1" si="677"/>
        <v>0</v>
      </c>
      <c r="BL90" s="9"/>
      <c r="BM90" s="5" t="str">
        <f t="shared" ca="1" si="678"/>
        <v>-</v>
      </c>
      <c r="BN90" s="19" t="str">
        <f t="shared" ca="1" si="679"/>
        <v>-</v>
      </c>
      <c r="BO90" s="19" t="str">
        <f t="shared" ca="1" si="679"/>
        <v>-</v>
      </c>
      <c r="BP90" s="19" t="str">
        <f t="shared" ca="1" si="679"/>
        <v>-</v>
      </c>
      <c r="BQ90" s="5" t="str">
        <f t="shared" ca="1" si="680"/>
        <v>-</v>
      </c>
      <c r="BR90" s="19" t="str">
        <f t="shared" ca="1" si="681"/>
        <v>-</v>
      </c>
      <c r="BS90" s="5" t="str">
        <f t="shared" ca="1" si="682"/>
        <v>-</v>
      </c>
      <c r="BT90" s="19" t="str">
        <f t="shared" ca="1" si="683"/>
        <v>-</v>
      </c>
      <c r="BU90" s="19" t="str">
        <f t="shared" ca="1" si="683"/>
        <v>-</v>
      </c>
      <c r="BV90" s="19" t="str">
        <f t="shared" ca="1" si="683"/>
        <v>-</v>
      </c>
      <c r="BW90" s="5" t="str">
        <f t="shared" ca="1" si="684"/>
        <v>-</v>
      </c>
      <c r="BX90" s="9"/>
      <c r="BY90" s="5" t="b">
        <f t="shared" si="685"/>
        <v>0</v>
      </c>
      <c r="BZ90" s="5" t="str">
        <f t="shared" ca="1" si="686"/>
        <v>-</v>
      </c>
      <c r="CA90" s="5" t="str">
        <f t="shared" ref="CA90:CH98" ca="1" si="859">IF($K90="",CA$23,ABS($K90)=CA$15)</f>
        <v>-</v>
      </c>
      <c r="CB90" s="5" t="str">
        <f t="shared" ca="1" si="859"/>
        <v>-</v>
      </c>
      <c r="CC90" s="5" t="str">
        <f t="shared" ca="1" si="859"/>
        <v>-</v>
      </c>
      <c r="CD90" s="5" t="str">
        <f t="shared" ca="1" si="859"/>
        <v>-</v>
      </c>
      <c r="CE90" s="5" t="str">
        <f t="shared" ca="1" si="859"/>
        <v>-</v>
      </c>
      <c r="CF90" s="5" t="str">
        <f t="shared" ca="1" si="859"/>
        <v>-</v>
      </c>
      <c r="CG90" s="5" t="str">
        <f t="shared" ca="1" si="859"/>
        <v>-</v>
      </c>
      <c r="CH90" s="5" t="str">
        <f t="shared" ca="1" si="859"/>
        <v>-</v>
      </c>
      <c r="CI90" s="9"/>
      <c r="CJ90" s="12" t="b">
        <v>1</v>
      </c>
      <c r="CK90" s="12" t="b">
        <v>1</v>
      </c>
      <c r="CL90" s="12" t="b">
        <v>1</v>
      </c>
      <c r="CM90" s="12">
        <v>22312000005</v>
      </c>
      <c r="CN90" s="12" t="b">
        <v>0</v>
      </c>
      <c r="CO90" s="19" t="str">
        <f t="shared" ca="1" si="688"/>
        <v>-</v>
      </c>
      <c r="CP90" s="19" t="str">
        <f t="shared" ca="1" si="688"/>
        <v>-</v>
      </c>
      <c r="CQ90" s="19" t="str">
        <f t="shared" ca="1" si="688"/>
        <v>-</v>
      </c>
      <c r="CR90" s="433">
        <f t="shared" si="689"/>
        <v>652</v>
      </c>
      <c r="CS90" s="433">
        <f t="shared" si="689"/>
        <v>686</v>
      </c>
      <c r="CT90" s="433">
        <f t="shared" si="689"/>
        <v>721</v>
      </c>
      <c r="CU90" s="144">
        <f t="shared" si="690"/>
        <v>378</v>
      </c>
      <c r="CV90" s="144">
        <f t="shared" si="690"/>
        <v>413</v>
      </c>
      <c r="CW90" s="144">
        <f t="shared" si="690"/>
        <v>448</v>
      </c>
      <c r="CX90" s="19" t="str">
        <f t="shared" ref="CX90:DN90" ca="1" si="860">OFFSET(CX$5,$B90,0)</f>
        <v>-</v>
      </c>
      <c r="CY90" s="19" t="str">
        <f t="shared" ca="1" si="860"/>
        <v>-</v>
      </c>
      <c r="CZ90" s="19" t="str">
        <f t="shared" ca="1" si="860"/>
        <v>-</v>
      </c>
      <c r="DA90" s="19" t="str">
        <f t="shared" ca="1" si="860"/>
        <v>-</v>
      </c>
      <c r="DB90" s="19" t="str">
        <f t="shared" ca="1" si="860"/>
        <v>-</v>
      </c>
      <c r="DC90" s="19" t="str">
        <f t="shared" ca="1" si="860"/>
        <v>-</v>
      </c>
      <c r="DD90" s="19">
        <f t="shared" ca="1" si="860"/>
        <v>1</v>
      </c>
      <c r="DE90" s="19">
        <f t="shared" ca="1" si="860"/>
        <v>1</v>
      </c>
      <c r="DF90" s="19">
        <f t="shared" ca="1" si="860"/>
        <v>0</v>
      </c>
      <c r="DG90" s="19" t="str">
        <f t="shared" ca="1" si="860"/>
        <v>-</v>
      </c>
      <c r="DH90" s="19" t="str">
        <f t="shared" ca="1" si="860"/>
        <v>-</v>
      </c>
      <c r="DI90" s="19" t="str">
        <f t="shared" ca="1" si="860"/>
        <v>-</v>
      </c>
      <c r="DJ90" s="19" t="str">
        <f t="shared" ca="1" si="860"/>
        <v>-</v>
      </c>
      <c r="DK90" s="19" t="str">
        <f t="shared" ca="1" si="860"/>
        <v>-</v>
      </c>
      <c r="DL90" s="19">
        <f t="shared" ca="1" si="860"/>
        <v>0</v>
      </c>
      <c r="DM90" s="19" t="str">
        <f t="shared" ca="1" si="860"/>
        <v>-</v>
      </c>
      <c r="DN90" s="19" t="str">
        <f t="shared" ca="1" si="860"/>
        <v>-</v>
      </c>
      <c r="DO90" s="19" t="str">
        <f t="shared" ca="1" si="688"/>
        <v>-</v>
      </c>
      <c r="DP90" s="19">
        <f t="shared" ca="1" si="688"/>
        <v>0</v>
      </c>
      <c r="DQ90" s="19">
        <f t="shared" ca="1" si="688"/>
        <v>0</v>
      </c>
      <c r="DR90" s="9"/>
      <c r="DS90" s="19">
        <f t="shared" ca="1" si="838"/>
        <v>0</v>
      </c>
      <c r="DT90" s="19">
        <f t="shared" ca="1" si="838"/>
        <v>0</v>
      </c>
      <c r="DU90" s="19">
        <f t="shared" ca="1" si="838"/>
        <v>0</v>
      </c>
      <c r="DV90" s="19">
        <f t="shared" ca="1" si="838"/>
        <v>0</v>
      </c>
      <c r="DW90" s="19">
        <f t="shared" ca="1" si="838"/>
        <v>0</v>
      </c>
      <c r="DX90" s="19">
        <f t="shared" ca="1" si="838"/>
        <v>0</v>
      </c>
      <c r="DY90" s="19">
        <f t="shared" ca="1" si="838"/>
        <v>0</v>
      </c>
      <c r="DZ90" s="19">
        <f t="shared" ca="1" si="838"/>
        <v>0</v>
      </c>
      <c r="EA90" s="19">
        <f t="shared" ca="1" si="838"/>
        <v>0</v>
      </c>
      <c r="EB90" s="19">
        <f t="shared" ca="1" si="838"/>
        <v>0</v>
      </c>
      <c r="EC90" s="19">
        <f t="shared" ca="1" si="838"/>
        <v>0</v>
      </c>
      <c r="ED90" s="19">
        <f t="shared" ca="1" si="838"/>
        <v>0</v>
      </c>
      <c r="EE90" s="19">
        <f t="shared" ca="1" si="838"/>
        <v>0</v>
      </c>
      <c r="EF90" s="433">
        <f t="shared" si="693"/>
        <v>0</v>
      </c>
      <c r="EG90" s="433">
        <f t="shared" si="693"/>
        <v>0</v>
      </c>
      <c r="EH90" s="116">
        <f t="shared" si="694"/>
        <v>0</v>
      </c>
      <c r="EI90" s="116">
        <f t="shared" ca="1" si="694"/>
        <v>0</v>
      </c>
      <c r="EJ90" s="116">
        <f t="shared" ca="1" si="694"/>
        <v>0</v>
      </c>
      <c r="EK90" s="116">
        <f t="shared" ca="1" si="694"/>
        <v>0</v>
      </c>
      <c r="EL90" s="116">
        <f t="shared" ca="1" si="694"/>
        <v>0</v>
      </c>
      <c r="EM90" s="537">
        <f t="shared" ca="1" si="695"/>
        <v>0</v>
      </c>
      <c r="EN90" s="116">
        <f t="shared" ca="1" si="696"/>
        <v>0</v>
      </c>
      <c r="EO90" s="116">
        <f t="shared" ca="1" si="696"/>
        <v>0</v>
      </c>
      <c r="EP90" s="116">
        <f t="shared" ca="1" si="696"/>
        <v>0</v>
      </c>
      <c r="EQ90" s="116">
        <f t="shared" ca="1" si="696"/>
        <v>0</v>
      </c>
      <c r="ER90" s="116">
        <f t="shared" ca="1" si="696"/>
        <v>0</v>
      </c>
      <c r="ES90" s="537">
        <f t="shared" ca="1" si="697"/>
        <v>0</v>
      </c>
      <c r="ET90" s="116">
        <f t="shared" ca="1" si="698"/>
        <v>0</v>
      </c>
      <c r="EU90" s="116">
        <f t="shared" ca="1" si="698"/>
        <v>0</v>
      </c>
      <c r="EV90" s="116">
        <f t="shared" ca="1" si="698"/>
        <v>0</v>
      </c>
      <c r="EW90" s="116">
        <f t="shared" ca="1" si="698"/>
        <v>0</v>
      </c>
      <c r="EX90" s="116">
        <f t="shared" ca="1" si="698"/>
        <v>0</v>
      </c>
      <c r="EY90" s="537">
        <f t="shared" ca="1" si="699"/>
        <v>0</v>
      </c>
      <c r="EZ90" s="116">
        <f t="shared" ca="1" si="700"/>
        <v>0</v>
      </c>
      <c r="FA90" s="116">
        <f t="shared" ca="1" si="700"/>
        <v>0</v>
      </c>
      <c r="FB90" s="116">
        <f t="shared" ca="1" si="700"/>
        <v>0</v>
      </c>
      <c r="FC90" s="116">
        <f t="shared" ca="1" si="700"/>
        <v>0</v>
      </c>
      <c r="FD90" s="116">
        <f t="shared" ca="1" si="700"/>
        <v>0</v>
      </c>
      <c r="FE90" s="537">
        <f t="shared" ca="1" si="701"/>
        <v>0</v>
      </c>
      <c r="FF90" s="116">
        <f t="shared" ca="1" si="702"/>
        <v>0</v>
      </c>
      <c r="FG90" s="116">
        <f t="shared" ca="1" si="702"/>
        <v>0</v>
      </c>
      <c r="FH90" s="116">
        <f t="shared" ca="1" si="702"/>
        <v>0</v>
      </c>
      <c r="FI90" s="116">
        <f t="shared" ca="1" si="702"/>
        <v>0</v>
      </c>
      <c r="FJ90" s="116">
        <f t="shared" ca="1" si="702"/>
        <v>0</v>
      </c>
      <c r="FK90" s="537">
        <f t="shared" ca="1" si="703"/>
        <v>0</v>
      </c>
      <c r="FL90" s="116">
        <f t="shared" ca="1" si="704"/>
        <v>0</v>
      </c>
      <c r="FM90" s="116">
        <f t="shared" ca="1" si="704"/>
        <v>0</v>
      </c>
      <c r="FN90" s="116">
        <f t="shared" ca="1" si="704"/>
        <v>0</v>
      </c>
      <c r="FO90" s="116">
        <f t="shared" ca="1" si="704"/>
        <v>0</v>
      </c>
      <c r="FP90" s="116">
        <f t="shared" ca="1" si="704"/>
        <v>0</v>
      </c>
      <c r="FQ90" s="537">
        <f t="shared" ca="1" si="705"/>
        <v>0</v>
      </c>
      <c r="FR90" s="117">
        <f t="shared" ca="1" si="706"/>
        <v>0</v>
      </c>
      <c r="FS90" s="117">
        <f t="shared" ca="1" si="706"/>
        <v>0</v>
      </c>
      <c r="FT90" s="117">
        <f t="shared" ca="1" si="706"/>
        <v>0</v>
      </c>
      <c r="FU90" s="117">
        <f t="shared" ca="1" si="706"/>
        <v>0</v>
      </c>
      <c r="FV90" s="556">
        <f t="shared" ref="FV90:GO90" ca="1" si="861">IF(AND($M90=FV$17,$O90=FV$19,$AH90=FV$16,OR($P90=FV$20,FV$20=1)),INDEX(i.FS_Strategy,$AK90+1,$AH90),0)</f>
        <v>0</v>
      </c>
      <c r="FW90" s="556">
        <f t="shared" ca="1" si="861"/>
        <v>0</v>
      </c>
      <c r="FX90" s="556">
        <f t="shared" ca="1" si="861"/>
        <v>0</v>
      </c>
      <c r="FY90" s="556">
        <f t="shared" ca="1" si="861"/>
        <v>0</v>
      </c>
      <c r="FZ90" s="556">
        <f t="shared" ca="1" si="861"/>
        <v>0</v>
      </c>
      <c r="GA90" s="556">
        <f t="shared" ca="1" si="861"/>
        <v>0</v>
      </c>
      <c r="GB90" s="556">
        <f t="shared" ca="1" si="861"/>
        <v>0</v>
      </c>
      <c r="GC90" s="556">
        <f t="shared" ca="1" si="861"/>
        <v>0</v>
      </c>
      <c r="GD90" s="556">
        <f t="shared" ca="1" si="861"/>
        <v>0</v>
      </c>
      <c r="GE90" s="556">
        <f t="shared" ca="1" si="861"/>
        <v>0</v>
      </c>
      <c r="GF90" s="556">
        <f t="shared" ca="1" si="861"/>
        <v>0</v>
      </c>
      <c r="GG90" s="556">
        <f t="shared" ca="1" si="861"/>
        <v>0</v>
      </c>
      <c r="GH90" s="556">
        <f t="shared" ca="1" si="861"/>
        <v>0</v>
      </c>
      <c r="GI90" s="556">
        <f t="shared" ca="1" si="861"/>
        <v>0</v>
      </c>
      <c r="GJ90" s="556">
        <f t="shared" ca="1" si="861"/>
        <v>0</v>
      </c>
      <c r="GK90" s="556">
        <f t="shared" ca="1" si="861"/>
        <v>0</v>
      </c>
      <c r="GL90" s="556">
        <f t="shared" ca="1" si="861"/>
        <v>0</v>
      </c>
      <c r="GM90" s="556">
        <f t="shared" ca="1" si="861"/>
        <v>0</v>
      </c>
      <c r="GN90" s="556">
        <f t="shared" ca="1" si="861"/>
        <v>0</v>
      </c>
      <c r="GO90" s="556">
        <f t="shared" ca="1" si="861"/>
        <v>0</v>
      </c>
      <c r="GP90" s="19">
        <f t="shared" ca="1" si="708"/>
        <v>0</v>
      </c>
      <c r="GQ90" s="116">
        <f t="shared" ca="1" si="709"/>
        <v>0</v>
      </c>
      <c r="GR90" s="116">
        <f t="shared" ca="1" si="709"/>
        <v>0</v>
      </c>
      <c r="GS90" s="116">
        <f t="shared" ca="1" si="709"/>
        <v>0</v>
      </c>
      <c r="GT90" s="116">
        <f t="shared" ca="1" si="709"/>
        <v>0</v>
      </c>
      <c r="GU90" s="116">
        <f t="shared" ca="1" si="709"/>
        <v>0</v>
      </c>
      <c r="GV90" s="537">
        <f t="shared" ca="1" si="710"/>
        <v>0</v>
      </c>
      <c r="GW90" s="116">
        <f t="shared" ca="1" si="711"/>
        <v>0</v>
      </c>
      <c r="GX90" s="116">
        <f t="shared" ca="1" si="711"/>
        <v>0</v>
      </c>
      <c r="GY90" s="116">
        <f t="shared" ca="1" si="711"/>
        <v>0</v>
      </c>
      <c r="GZ90" s="116">
        <f t="shared" ca="1" si="711"/>
        <v>0</v>
      </c>
      <c r="HA90" s="116">
        <f t="shared" ca="1" si="711"/>
        <v>0</v>
      </c>
      <c r="HB90" s="537">
        <f t="shared" ca="1" si="712"/>
        <v>0</v>
      </c>
      <c r="HC90" s="116">
        <f t="shared" ca="1" si="713"/>
        <v>0</v>
      </c>
      <c r="HD90" s="116">
        <f t="shared" ca="1" si="713"/>
        <v>0</v>
      </c>
      <c r="HE90" s="116">
        <f t="shared" ca="1" si="713"/>
        <v>0</v>
      </c>
      <c r="HF90" s="116">
        <f t="shared" ca="1" si="713"/>
        <v>0</v>
      </c>
      <c r="HG90" s="116">
        <f t="shared" ca="1" si="713"/>
        <v>0</v>
      </c>
      <c r="HH90" s="537">
        <f t="shared" ca="1" si="714"/>
        <v>0</v>
      </c>
      <c r="HI90" s="116">
        <f t="shared" ca="1" si="715"/>
        <v>0</v>
      </c>
      <c r="HJ90" s="116">
        <f t="shared" ca="1" si="715"/>
        <v>0</v>
      </c>
      <c r="HK90" s="116">
        <f t="shared" ca="1" si="715"/>
        <v>0</v>
      </c>
      <c r="HL90" s="116">
        <f t="shared" ca="1" si="715"/>
        <v>0</v>
      </c>
      <c r="HM90" s="116">
        <f t="shared" ca="1" si="715"/>
        <v>0</v>
      </c>
      <c r="HN90" s="537">
        <f t="shared" ca="1" si="716"/>
        <v>0</v>
      </c>
      <c r="HO90" s="116">
        <f t="shared" ca="1" si="717"/>
        <v>0</v>
      </c>
      <c r="HP90" s="116">
        <f t="shared" ca="1" si="717"/>
        <v>0</v>
      </c>
      <c r="HQ90" s="116">
        <f t="shared" ca="1" si="717"/>
        <v>0</v>
      </c>
      <c r="HR90" s="116">
        <f t="shared" ca="1" si="717"/>
        <v>0</v>
      </c>
      <c r="HS90" s="116">
        <f t="shared" ca="1" si="717"/>
        <v>0</v>
      </c>
      <c r="HT90" s="537">
        <f t="shared" ca="1" si="718"/>
        <v>0</v>
      </c>
      <c r="HU90" s="116">
        <f t="shared" ca="1" si="719"/>
        <v>0</v>
      </c>
      <c r="HV90" s="116">
        <f t="shared" ca="1" si="719"/>
        <v>0</v>
      </c>
      <c r="HW90" s="116">
        <f t="shared" ca="1" si="719"/>
        <v>0</v>
      </c>
      <c r="HX90" s="116">
        <f t="shared" ca="1" si="719"/>
        <v>0</v>
      </c>
      <c r="HY90" s="116">
        <f t="shared" ca="1" si="719"/>
        <v>0</v>
      </c>
      <c r="HZ90" s="537">
        <f t="shared" ca="1" si="720"/>
        <v>0</v>
      </c>
      <c r="IA90" s="117">
        <f t="shared" ca="1" si="721"/>
        <v>0</v>
      </c>
      <c r="IB90" s="117">
        <f t="shared" ca="1" si="721"/>
        <v>0</v>
      </c>
      <c r="IC90" s="117">
        <f t="shared" ca="1" si="721"/>
        <v>0</v>
      </c>
      <c r="ID90" s="117">
        <f t="shared" ca="1" si="721"/>
        <v>0</v>
      </c>
      <c r="IE90" s="556">
        <f t="shared" ref="IE90:IX90" ca="1" si="862">IF(AND($M90=IE$17,$O90=IE$19,$AH90=IE$16,OR($P90=IE$20,IE$20=1)),INDEX(i.FS_Strategy,$AK90+1,$AH90),0)</f>
        <v>0</v>
      </c>
      <c r="IF90" s="556">
        <f t="shared" ca="1" si="862"/>
        <v>0</v>
      </c>
      <c r="IG90" s="556">
        <f t="shared" ca="1" si="862"/>
        <v>0</v>
      </c>
      <c r="IH90" s="556">
        <f t="shared" ca="1" si="862"/>
        <v>0</v>
      </c>
      <c r="II90" s="556">
        <f t="shared" ca="1" si="862"/>
        <v>0</v>
      </c>
      <c r="IJ90" s="556">
        <f t="shared" ca="1" si="862"/>
        <v>0</v>
      </c>
      <c r="IK90" s="556">
        <f t="shared" ca="1" si="862"/>
        <v>0</v>
      </c>
      <c r="IL90" s="556">
        <f t="shared" ca="1" si="862"/>
        <v>0</v>
      </c>
      <c r="IM90" s="556">
        <f t="shared" ca="1" si="862"/>
        <v>0</v>
      </c>
      <c r="IN90" s="556">
        <f t="shared" ca="1" si="862"/>
        <v>0</v>
      </c>
      <c r="IO90" s="556">
        <f t="shared" ca="1" si="862"/>
        <v>0</v>
      </c>
      <c r="IP90" s="556">
        <f t="shared" ca="1" si="862"/>
        <v>0</v>
      </c>
      <c r="IQ90" s="556">
        <f t="shared" ca="1" si="862"/>
        <v>0</v>
      </c>
      <c r="IR90" s="556">
        <f t="shared" ca="1" si="862"/>
        <v>0</v>
      </c>
      <c r="IS90" s="556">
        <f t="shared" ca="1" si="862"/>
        <v>0</v>
      </c>
      <c r="IT90" s="556">
        <f t="shared" ca="1" si="862"/>
        <v>0</v>
      </c>
      <c r="IU90" s="556">
        <f t="shared" ca="1" si="862"/>
        <v>0</v>
      </c>
      <c r="IV90" s="556">
        <f t="shared" ca="1" si="862"/>
        <v>0</v>
      </c>
      <c r="IW90" s="556">
        <f t="shared" ca="1" si="862"/>
        <v>0</v>
      </c>
      <c r="IX90" s="556">
        <f t="shared" ca="1" si="862"/>
        <v>0</v>
      </c>
      <c r="IY90" s="19">
        <f t="shared" ca="1" si="723"/>
        <v>0</v>
      </c>
      <c r="IZ90" s="5">
        <f t="shared" si="724"/>
        <v>67</v>
      </c>
      <c r="JA90" s="9"/>
      <c r="JB90" s="5">
        <f t="shared" si="725"/>
        <v>1</v>
      </c>
      <c r="JC90" s="5" t="b">
        <f t="shared" si="725"/>
        <v>0</v>
      </c>
      <c r="JD90" s="19">
        <f t="shared" ref="JD90:KP90" ca="1" si="863">OFFSET(JD$5,$B90,0)</f>
        <v>0</v>
      </c>
      <c r="JE90" s="5">
        <f t="shared" si="727"/>
        <v>0</v>
      </c>
      <c r="JF90" s="5">
        <f t="shared" si="728"/>
        <v>1.2500000000000001E-2</v>
      </c>
      <c r="JG90" s="5">
        <f t="shared" si="729"/>
        <v>0</v>
      </c>
      <c r="JH90" s="19">
        <f t="shared" ca="1" si="863"/>
        <v>0</v>
      </c>
      <c r="JI90" s="5">
        <f t="shared" si="730"/>
        <v>60</v>
      </c>
      <c r="JJ90" s="5">
        <f t="shared" si="731"/>
        <v>1</v>
      </c>
      <c r="JK90" s="19">
        <f t="shared" ca="1" si="863"/>
        <v>0</v>
      </c>
      <c r="JL90" s="19">
        <f t="shared" ca="1" si="863"/>
        <v>0</v>
      </c>
      <c r="JM90" s="19">
        <f t="shared" ca="1" si="863"/>
        <v>0</v>
      </c>
      <c r="JN90" s="19">
        <f t="shared" ca="1" si="863"/>
        <v>0</v>
      </c>
      <c r="JO90" s="19">
        <f t="shared" ca="1" si="863"/>
        <v>0</v>
      </c>
      <c r="JP90" s="19">
        <f t="shared" ca="1" si="863"/>
        <v>0</v>
      </c>
      <c r="JQ90" s="19">
        <f t="shared" ca="1" si="863"/>
        <v>0</v>
      </c>
      <c r="JR90" s="19">
        <f t="shared" ca="1" si="863"/>
        <v>0</v>
      </c>
      <c r="JS90" s="19">
        <f t="shared" ca="1" si="863"/>
        <v>0</v>
      </c>
      <c r="JT90" s="19">
        <f t="shared" ca="1" si="863"/>
        <v>0</v>
      </c>
      <c r="JU90" s="19">
        <f t="shared" ca="1" si="863"/>
        <v>0</v>
      </c>
      <c r="JV90" s="19">
        <f t="shared" ca="1" si="863"/>
        <v>0</v>
      </c>
      <c r="JW90" s="19">
        <f t="shared" ca="1" si="863"/>
        <v>0</v>
      </c>
      <c r="JX90" s="19">
        <f t="shared" ca="1" si="863"/>
        <v>0</v>
      </c>
      <c r="JY90" s="19">
        <f t="shared" ca="1" si="863"/>
        <v>0</v>
      </c>
      <c r="JZ90" s="19">
        <f t="shared" ca="1" si="863"/>
        <v>0</v>
      </c>
      <c r="KA90" s="19">
        <f t="shared" ca="1" si="863"/>
        <v>0</v>
      </c>
      <c r="KB90" s="19">
        <f t="shared" ca="1" si="863"/>
        <v>0</v>
      </c>
      <c r="KC90" s="19">
        <f t="shared" ca="1" si="863"/>
        <v>0</v>
      </c>
      <c r="KD90" s="19">
        <f t="shared" ca="1" si="863"/>
        <v>0</v>
      </c>
      <c r="KE90" s="19">
        <f t="shared" ca="1" si="863"/>
        <v>0</v>
      </c>
      <c r="KF90" s="5">
        <f t="shared" si="732"/>
        <v>0</v>
      </c>
      <c r="KG90" s="5">
        <f t="shared" si="732"/>
        <v>6.25E-2</v>
      </c>
      <c r="KH90" s="5">
        <f t="shared" si="732"/>
        <v>6.25E-2</v>
      </c>
      <c r="KI90" s="5">
        <f t="shared" si="732"/>
        <v>6.25E-2</v>
      </c>
      <c r="KJ90" s="19">
        <f t="shared" ca="1" si="863"/>
        <v>0</v>
      </c>
      <c r="KK90" s="19">
        <f t="shared" ca="1" si="863"/>
        <v>0</v>
      </c>
      <c r="KL90" s="19">
        <f t="shared" ca="1" si="863"/>
        <v>0</v>
      </c>
      <c r="KM90" s="19">
        <f t="shared" ca="1" si="863"/>
        <v>0</v>
      </c>
      <c r="KN90" s="19">
        <f t="shared" ca="1" si="863"/>
        <v>1</v>
      </c>
      <c r="KO90" s="19">
        <f t="shared" ca="1" si="863"/>
        <v>0</v>
      </c>
      <c r="KP90" s="19">
        <f t="shared" ca="1" si="863"/>
        <v>1</v>
      </c>
      <c r="KQ90" s="9"/>
      <c r="KR90" s="5" t="b">
        <f t="shared" ca="1" si="733"/>
        <v>1</v>
      </c>
      <c r="KS90" s="5" t="b">
        <f t="shared" si="734"/>
        <v>0</v>
      </c>
      <c r="KT90" s="5" t="b">
        <f t="shared" si="734"/>
        <v>0</v>
      </c>
      <c r="KU90" s="5" t="b">
        <f t="shared" si="734"/>
        <v>1</v>
      </c>
      <c r="KV90" s="136">
        <f t="shared" si="735"/>
        <v>2</v>
      </c>
      <c r="KW90" s="136">
        <f t="shared" si="735"/>
        <v>2</v>
      </c>
      <c r="KX90" s="5" t="b">
        <f t="shared" si="736"/>
        <v>0</v>
      </c>
      <c r="KY90" s="5" t="b">
        <f t="shared" si="736"/>
        <v>1</v>
      </c>
      <c r="KZ90" s="5" t="b">
        <f t="shared" si="736"/>
        <v>1</v>
      </c>
      <c r="LA90" s="5" t="b">
        <f t="shared" si="736"/>
        <v>0</v>
      </c>
      <c r="LB90" s="5">
        <f t="shared" si="737"/>
        <v>1</v>
      </c>
      <c r="LC90" s="5">
        <f t="shared" si="737"/>
        <v>0</v>
      </c>
      <c r="LD90" s="5" t="b">
        <f t="shared" si="738"/>
        <v>0</v>
      </c>
      <c r="LE90" s="5" t="str" cm="1">
        <f t="array" aca="1" ref="LE90" ca="1">IF(OR(LF90:LM90&lt;&gt;"-"),TRUE,"-")</f>
        <v>-</v>
      </c>
      <c r="LF90" s="19" t="str">
        <f t="shared" ca="1" si="845"/>
        <v>-</v>
      </c>
      <c r="LG90" s="19" t="str">
        <f t="shared" ca="1" si="845"/>
        <v>-</v>
      </c>
      <c r="LH90" s="19" t="str">
        <f t="shared" ca="1" si="845"/>
        <v>-</v>
      </c>
      <c r="LI90" s="19" t="str">
        <f t="shared" ca="1" si="845"/>
        <v>-</v>
      </c>
      <c r="LJ90" s="19" t="str">
        <f t="shared" ca="1" si="845"/>
        <v>-</v>
      </c>
      <c r="LK90" s="19" t="str">
        <f t="shared" ca="1" si="845"/>
        <v>-</v>
      </c>
      <c r="LL90" s="19" t="str">
        <f t="shared" ca="1" si="845"/>
        <v>-</v>
      </c>
      <c r="LM90" s="19" t="str">
        <f t="shared" ca="1" si="845"/>
        <v>-</v>
      </c>
      <c r="LN90" s="466" t="str">
        <f t="shared" ca="1" si="845"/>
        <v>-</v>
      </c>
      <c r="LO90" s="5" t="b">
        <f t="array" aca="1" ref="LO90" ca="1">IF(OR(LP90:LV90&lt;&gt;"-"),TRUE,"-")</f>
        <v>1</v>
      </c>
      <c r="LP90" s="19">
        <f t="shared" ca="1" si="813"/>
        <v>0</v>
      </c>
      <c r="LQ90" s="19" t="str">
        <f t="shared" ca="1" si="813"/>
        <v>-</v>
      </c>
      <c r="LR90" s="19">
        <f t="shared" ca="1" si="813"/>
        <v>999999</v>
      </c>
      <c r="LS90" s="19">
        <f t="shared" ca="1" si="813"/>
        <v>999999</v>
      </c>
      <c r="LT90" s="19">
        <f t="shared" ca="1" si="813"/>
        <v>999999</v>
      </c>
      <c r="LU90" s="19">
        <f t="shared" ca="1" si="813"/>
        <v>999999</v>
      </c>
      <c r="LV90" s="19">
        <f t="shared" ca="1" si="813"/>
        <v>999999</v>
      </c>
      <c r="LW90" s="19" t="str">
        <f t="shared" ca="1" si="813"/>
        <v>-</v>
      </c>
      <c r="LX90" s="19" t="str">
        <f ca="1">OFFSET(LX$5,$B90,0)</f>
        <v>-</v>
      </c>
      <c r="LY90" s="19" t="str">
        <f ca="1">OFFSET(LY$5,$B90,0)</f>
        <v>-</v>
      </c>
      <c r="LZ90" s="19" t="b">
        <f t="shared" ca="1" si="741"/>
        <v>1</v>
      </c>
      <c r="MA90" s="19">
        <f t="shared" ca="1" si="741"/>
        <v>0</v>
      </c>
      <c r="MB90" s="5" t="str">
        <f t="shared" si="742"/>
        <v>-</v>
      </c>
      <c r="MC90" s="5" t="str">
        <f t="shared" si="742"/>
        <v>-</v>
      </c>
      <c r="MD90" s="5" t="str">
        <f t="shared" si="742"/>
        <v>-</v>
      </c>
      <c r="ME90" s="5" t="str">
        <f t="shared" si="742"/>
        <v>-</v>
      </c>
      <c r="MF90" s="19" t="str">
        <f t="shared" ref="MF90:NW90" ca="1" si="864">OFFSET(MF$5,$B90,0)</f>
        <v>-</v>
      </c>
      <c r="MG90" s="19" t="str">
        <f t="shared" ca="1" si="864"/>
        <v>-</v>
      </c>
      <c r="MH90" s="19" t="str">
        <f t="shared" ca="1" si="864"/>
        <v>-</v>
      </c>
      <c r="MI90" s="19" t="str">
        <f t="shared" ca="1" si="864"/>
        <v>-</v>
      </c>
      <c r="MJ90" s="19">
        <f t="shared" ca="1" si="864"/>
        <v>0.5</v>
      </c>
      <c r="MK90" s="19">
        <f t="shared" ca="1" si="864"/>
        <v>0.5</v>
      </c>
      <c r="ML90" s="19" t="str">
        <f t="shared" ca="1" si="864"/>
        <v>-</v>
      </c>
      <c r="MM90" s="5">
        <f t="shared" si="744"/>
        <v>0</v>
      </c>
      <c r="MN90" s="5">
        <f t="shared" si="744"/>
        <v>500</v>
      </c>
      <c r="MO90" s="5">
        <f t="shared" si="744"/>
        <v>500</v>
      </c>
      <c r="MP90" s="5">
        <f t="shared" si="744"/>
        <v>575</v>
      </c>
      <c r="MQ90" s="5">
        <f t="shared" si="744"/>
        <v>240</v>
      </c>
      <c r="MR90" s="5">
        <f t="shared" si="744"/>
        <v>364</v>
      </c>
      <c r="MS90" s="5">
        <f t="shared" si="745"/>
        <v>0.5</v>
      </c>
      <c r="MT90" s="9"/>
      <c r="MU90" s="19">
        <f t="shared" ca="1" si="864"/>
        <v>70</v>
      </c>
      <c r="MV90" s="19">
        <f t="shared" ca="1" si="864"/>
        <v>50</v>
      </c>
      <c r="MW90" s="19">
        <f t="shared" ca="1" si="864"/>
        <v>75</v>
      </c>
      <c r="MX90" s="19">
        <f t="shared" ca="1" si="864"/>
        <v>50</v>
      </c>
      <c r="MY90" s="5">
        <f t="shared" si="746"/>
        <v>1</v>
      </c>
      <c r="MZ90" s="5">
        <f t="shared" si="747"/>
        <v>1</v>
      </c>
      <c r="NA90" s="5">
        <f t="shared" si="748"/>
        <v>1</v>
      </c>
      <c r="NB90" s="9"/>
      <c r="NC90" s="19" t="b">
        <f t="shared" ca="1" si="846"/>
        <v>0</v>
      </c>
      <c r="ND90" s="19" t="b">
        <f t="shared" ca="1" si="846"/>
        <v>0</v>
      </c>
      <c r="NE90" s="19">
        <f t="shared" ca="1" si="846"/>
        <v>2</v>
      </c>
      <c r="NF90" s="19">
        <f t="shared" ca="1" si="846"/>
        <v>1</v>
      </c>
      <c r="NG90" s="19">
        <f t="shared" ca="1" si="846"/>
        <v>2</v>
      </c>
      <c r="NH90" s="19">
        <f t="shared" ca="1" si="846"/>
        <v>0</v>
      </c>
      <c r="NI90" s="19" t="str">
        <f t="shared" ca="1" si="846"/>
        <v>-</v>
      </c>
      <c r="NJ90" s="466" t="b">
        <v>0</v>
      </c>
      <c r="NK90" s="466" t="s">
        <v>34</v>
      </c>
      <c r="NL90" s="466" t="b">
        <v>1</v>
      </c>
      <c r="NM90" s="466">
        <f>$NM$62*0.6</f>
        <v>600</v>
      </c>
      <c r="NN90" s="19" t="str">
        <f t="shared" ca="1" si="846"/>
        <v>-</v>
      </c>
      <c r="NO90" s="19">
        <f t="shared" ca="1" si="864"/>
        <v>1</v>
      </c>
      <c r="NP90" s="19">
        <f t="shared" ca="1" si="864"/>
        <v>1</v>
      </c>
      <c r="NQ90" s="19">
        <f t="shared" ca="1" si="864"/>
        <v>1</v>
      </c>
      <c r="NR90" s="19">
        <f t="shared" ca="1" si="864"/>
        <v>1</v>
      </c>
      <c r="NS90" s="19">
        <f t="shared" ca="1" si="864"/>
        <v>1</v>
      </c>
      <c r="NT90" s="19">
        <f t="shared" ca="1" si="864"/>
        <v>1</v>
      </c>
      <c r="NU90" s="19">
        <f t="shared" ca="1" si="864"/>
        <v>1</v>
      </c>
      <c r="NV90" s="19">
        <f t="shared" ca="1" si="864"/>
        <v>1</v>
      </c>
      <c r="NW90" s="19">
        <f t="shared" ca="1" si="864"/>
        <v>1</v>
      </c>
      <c r="NX90" s="9"/>
      <c r="NY90" s="539" t="str">
        <f t="shared" ref="NY90:PH90" si="865">IF(AND($O90=NY$19, $AP90=NY$21),TRUE,"-")</f>
        <v>-</v>
      </c>
      <c r="NZ90" s="539" t="str">
        <f t="shared" si="865"/>
        <v>-</v>
      </c>
      <c r="OA90" s="539" t="str">
        <f t="shared" si="865"/>
        <v>-</v>
      </c>
      <c r="OB90" s="539" t="str">
        <f t="shared" si="865"/>
        <v>-</v>
      </c>
      <c r="OC90" s="539" t="str">
        <f t="shared" si="865"/>
        <v>-</v>
      </c>
      <c r="OD90" s="539" t="str">
        <f t="shared" si="865"/>
        <v>-</v>
      </c>
      <c r="OE90" s="539" t="str">
        <f t="shared" ca="1" si="865"/>
        <v>-</v>
      </c>
      <c r="OF90" s="539" t="str">
        <f t="shared" ca="1" si="865"/>
        <v>-</v>
      </c>
      <c r="OG90" s="539" t="str">
        <f t="shared" ca="1" si="865"/>
        <v>-</v>
      </c>
      <c r="OH90" s="539" t="str">
        <f t="shared" ca="1" si="865"/>
        <v>-</v>
      </c>
      <c r="OI90" s="539" t="str">
        <f t="shared" ca="1" si="865"/>
        <v>-</v>
      </c>
      <c r="OJ90" s="539" t="str">
        <f t="shared" ca="1" si="865"/>
        <v>-</v>
      </c>
      <c r="OK90" s="539" t="str">
        <f t="shared" ca="1" si="865"/>
        <v>-</v>
      </c>
      <c r="OL90" s="539" t="str">
        <f t="shared" ca="1" si="865"/>
        <v>-</v>
      </c>
      <c r="OM90" s="539" t="str">
        <f t="shared" ca="1" si="865"/>
        <v>-</v>
      </c>
      <c r="ON90" s="539" t="str">
        <f t="shared" ca="1" si="865"/>
        <v>-</v>
      </c>
      <c r="OO90" s="539" t="str">
        <f t="shared" ca="1" si="865"/>
        <v>-</v>
      </c>
      <c r="OP90" s="539" t="str">
        <f t="shared" ca="1" si="865"/>
        <v>-</v>
      </c>
      <c r="OQ90" s="539" t="str">
        <f t="shared" ca="1" si="865"/>
        <v>-</v>
      </c>
      <c r="OR90" s="539" t="str">
        <f t="shared" ca="1" si="865"/>
        <v>-</v>
      </c>
      <c r="OS90" s="539" t="str">
        <f t="shared" ca="1" si="865"/>
        <v>-</v>
      </c>
      <c r="OT90" s="539" t="str">
        <f t="shared" ca="1" si="865"/>
        <v>-</v>
      </c>
      <c r="OU90" s="539" t="str">
        <f t="shared" ca="1" si="865"/>
        <v>-</v>
      </c>
      <c r="OV90" s="539" t="str">
        <f t="shared" ca="1" si="865"/>
        <v>-</v>
      </c>
      <c r="OW90" s="539" t="str">
        <f t="shared" ca="1" si="865"/>
        <v>-</v>
      </c>
      <c r="OX90" s="539" t="str">
        <f t="shared" ca="1" si="865"/>
        <v>-</v>
      </c>
      <c r="OY90" s="539" t="str">
        <f t="shared" ca="1" si="865"/>
        <v>-</v>
      </c>
      <c r="OZ90" s="539" t="str">
        <f t="shared" ca="1" si="865"/>
        <v>-</v>
      </c>
      <c r="PA90" s="539" t="str">
        <f t="shared" ca="1" si="865"/>
        <v>-</v>
      </c>
      <c r="PB90" s="539" t="str">
        <f t="shared" ca="1" si="865"/>
        <v>-</v>
      </c>
      <c r="PC90" s="539" t="str">
        <f t="shared" ca="1" si="865"/>
        <v>-</v>
      </c>
      <c r="PD90" s="539" t="str">
        <f t="shared" ca="1" si="865"/>
        <v>-</v>
      </c>
      <c r="PE90" s="539" t="str">
        <f t="shared" ca="1" si="865"/>
        <v>-</v>
      </c>
      <c r="PF90" s="539" t="str">
        <f t="shared" ca="1" si="865"/>
        <v>-</v>
      </c>
      <c r="PG90" s="539" t="str">
        <f t="shared" ca="1" si="865"/>
        <v>-</v>
      </c>
      <c r="PH90" s="539" t="str">
        <f t="shared" ca="1" si="865"/>
        <v>-</v>
      </c>
      <c r="PI90" s="549" t="str">
        <f t="shared" si="854"/>
        <v>-</v>
      </c>
      <c r="PJ90" s="549" t="str">
        <f t="shared" si="854"/>
        <v>-</v>
      </c>
      <c r="PK90" s="549" t="str">
        <f t="shared" si="854"/>
        <v>-</v>
      </c>
      <c r="PL90" s="549" t="str">
        <f t="shared" si="854"/>
        <v>-</v>
      </c>
      <c r="PM90" s="549" t="str">
        <f t="shared" si="854"/>
        <v>-</v>
      </c>
      <c r="PN90" s="549" t="str">
        <f t="shared" si="854"/>
        <v>-</v>
      </c>
      <c r="PO90" s="549" t="str">
        <f t="shared" si="854"/>
        <v>-</v>
      </c>
      <c r="PP90" s="549" t="str">
        <f t="shared" si="854"/>
        <v>-</v>
      </c>
      <c r="PQ90" s="549" t="str">
        <f t="shared" si="854"/>
        <v>-</v>
      </c>
      <c r="PR90" s="549" t="str">
        <f t="shared" si="854"/>
        <v>-</v>
      </c>
      <c r="PS90" s="549" t="str">
        <f t="shared" si="854"/>
        <v>-</v>
      </c>
      <c r="PT90" s="549" t="str">
        <f t="shared" si="854"/>
        <v>-</v>
      </c>
      <c r="PU90" s="549" t="str">
        <f t="shared" si="854"/>
        <v>-</v>
      </c>
      <c r="PV90" s="549" t="str">
        <f t="shared" si="854"/>
        <v>-</v>
      </c>
      <c r="PW90" s="549" t="str">
        <f t="shared" si="854"/>
        <v>-</v>
      </c>
      <c r="PX90" s="549" t="str">
        <f t="shared" si="854"/>
        <v>-</v>
      </c>
      <c r="PY90" s="549" t="str">
        <f t="shared" si="854"/>
        <v>-</v>
      </c>
      <c r="PZ90" s="549" t="str">
        <f t="shared" si="854"/>
        <v>-</v>
      </c>
      <c r="QA90" s="549" t="str">
        <f t="shared" si="854"/>
        <v>-</v>
      </c>
      <c r="QB90" s="549" t="str">
        <f t="shared" si="854"/>
        <v>-</v>
      </c>
      <c r="QC90" s="549" t="str">
        <f t="shared" si="854"/>
        <v>-</v>
      </c>
      <c r="QD90" s="549" t="str">
        <f t="shared" si="854"/>
        <v>-</v>
      </c>
      <c r="QE90" s="549" t="str">
        <f t="shared" si="854"/>
        <v>-</v>
      </c>
      <c r="QF90" s="549" t="str">
        <f t="shared" si="854"/>
        <v>-</v>
      </c>
      <c r="QG90" s="549" t="str">
        <f t="shared" si="854"/>
        <v>-</v>
      </c>
      <c r="QH90" s="549" t="str">
        <f t="shared" si="854"/>
        <v>-</v>
      </c>
      <c r="QI90" s="539" t="str">
        <f t="shared" ref="QI90:RR90" si="866">IF(AND($O90=QI$19, $AP90=QI$21),TRUE,"-")</f>
        <v>-</v>
      </c>
      <c r="QJ90" s="539" t="str">
        <f t="shared" si="866"/>
        <v>-</v>
      </c>
      <c r="QK90" s="539" t="str">
        <f t="shared" si="866"/>
        <v>-</v>
      </c>
      <c r="QL90" s="539" t="str">
        <f t="shared" si="866"/>
        <v>-</v>
      </c>
      <c r="QM90" s="539" t="str">
        <f t="shared" si="866"/>
        <v>-</v>
      </c>
      <c r="QN90" s="539" t="str">
        <f t="shared" si="866"/>
        <v>-</v>
      </c>
      <c r="QO90" s="539" t="str">
        <f t="shared" ca="1" si="866"/>
        <v>-</v>
      </c>
      <c r="QP90" s="539" t="str">
        <f t="shared" ca="1" si="866"/>
        <v>-</v>
      </c>
      <c r="QQ90" s="539" t="str">
        <f t="shared" ca="1" si="866"/>
        <v>-</v>
      </c>
      <c r="QR90" s="539" t="str">
        <f t="shared" ca="1" si="866"/>
        <v>-</v>
      </c>
      <c r="QS90" s="539" t="str">
        <f t="shared" ca="1" si="866"/>
        <v>-</v>
      </c>
      <c r="QT90" s="539" t="str">
        <f t="shared" ca="1" si="866"/>
        <v>-</v>
      </c>
      <c r="QU90" s="539" t="str">
        <f t="shared" ca="1" si="866"/>
        <v>-</v>
      </c>
      <c r="QV90" s="539" t="str">
        <f t="shared" ca="1" si="866"/>
        <v>-</v>
      </c>
      <c r="QW90" s="539" t="str">
        <f t="shared" ca="1" si="866"/>
        <v>-</v>
      </c>
      <c r="QX90" s="539" t="str">
        <f t="shared" ca="1" si="866"/>
        <v>-</v>
      </c>
      <c r="QY90" s="539" t="str">
        <f t="shared" ca="1" si="866"/>
        <v>-</v>
      </c>
      <c r="QZ90" s="539" t="str">
        <f t="shared" ca="1" si="866"/>
        <v>-</v>
      </c>
      <c r="RA90" s="539" t="str">
        <f t="shared" ca="1" si="866"/>
        <v>-</v>
      </c>
      <c r="RB90" s="539" t="str">
        <f t="shared" ca="1" si="866"/>
        <v>-</v>
      </c>
      <c r="RC90" s="539" t="str">
        <f t="shared" ca="1" si="866"/>
        <v>-</v>
      </c>
      <c r="RD90" s="539" t="str">
        <f t="shared" ca="1" si="866"/>
        <v>-</v>
      </c>
      <c r="RE90" s="539" t="str">
        <f t="shared" ca="1" si="866"/>
        <v>-</v>
      </c>
      <c r="RF90" s="539" t="str">
        <f t="shared" ca="1" si="866"/>
        <v>-</v>
      </c>
      <c r="RG90" s="539" t="str">
        <f t="shared" ca="1" si="866"/>
        <v>-</v>
      </c>
      <c r="RH90" s="539" t="str">
        <f t="shared" ca="1" si="866"/>
        <v>-</v>
      </c>
      <c r="RI90" s="539" t="str">
        <f t="shared" ca="1" si="866"/>
        <v>-</v>
      </c>
      <c r="RJ90" s="539" t="str">
        <f t="shared" ca="1" si="866"/>
        <v>-</v>
      </c>
      <c r="RK90" s="539" t="str">
        <f t="shared" ca="1" si="866"/>
        <v>-</v>
      </c>
      <c r="RL90" s="539" t="str">
        <f t="shared" ca="1" si="866"/>
        <v>-</v>
      </c>
      <c r="RM90" s="539" t="str">
        <f t="shared" ca="1" si="866"/>
        <v>-</v>
      </c>
      <c r="RN90" s="539" t="str">
        <f t="shared" ca="1" si="866"/>
        <v>-</v>
      </c>
      <c r="RO90" s="539" t="str">
        <f t="shared" ca="1" si="866"/>
        <v>-</v>
      </c>
      <c r="RP90" s="539" t="str">
        <f t="shared" ca="1" si="866"/>
        <v>-</v>
      </c>
      <c r="RQ90" s="539" t="str">
        <f t="shared" ca="1" si="866"/>
        <v>-</v>
      </c>
      <c r="RR90" s="539" t="str">
        <f t="shared" ca="1" si="866"/>
        <v>-</v>
      </c>
      <c r="RS90" s="549" t="str">
        <f t="shared" si="855"/>
        <v>-</v>
      </c>
      <c r="RT90" s="549" t="str">
        <f t="shared" si="855"/>
        <v>-</v>
      </c>
      <c r="RU90" s="549" t="str">
        <f t="shared" si="855"/>
        <v>-</v>
      </c>
      <c r="RV90" s="549" t="str">
        <f t="shared" si="855"/>
        <v>-</v>
      </c>
      <c r="RW90" s="549" t="str">
        <f t="shared" si="855"/>
        <v>-</v>
      </c>
      <c r="RX90" s="549" t="str">
        <f t="shared" si="855"/>
        <v>-</v>
      </c>
      <c r="RY90" s="549" t="str">
        <f t="shared" si="855"/>
        <v>-</v>
      </c>
      <c r="RZ90" s="549" t="str">
        <f t="shared" si="855"/>
        <v>-</v>
      </c>
      <c r="SA90" s="549" t="str">
        <f t="shared" si="855"/>
        <v>-</v>
      </c>
      <c r="SB90" s="549" t="str">
        <f t="shared" si="855"/>
        <v>-</v>
      </c>
      <c r="SC90" s="549" t="str">
        <f t="shared" si="855"/>
        <v>-</v>
      </c>
      <c r="SD90" s="549" t="str">
        <f t="shared" si="855"/>
        <v>-</v>
      </c>
      <c r="SE90" s="549" t="str">
        <f t="shared" si="855"/>
        <v>-</v>
      </c>
      <c r="SF90" s="549" t="str">
        <f t="shared" si="855"/>
        <v>-</v>
      </c>
      <c r="SG90" s="549" t="str">
        <f t="shared" si="855"/>
        <v>-</v>
      </c>
      <c r="SH90" s="549" t="str">
        <f t="shared" si="855"/>
        <v>-</v>
      </c>
      <c r="SI90" s="549" t="str">
        <f t="shared" si="855"/>
        <v>-</v>
      </c>
      <c r="SJ90" s="549" t="str">
        <f t="shared" si="855"/>
        <v>-</v>
      </c>
      <c r="SK90" s="549" t="str">
        <f t="shared" si="855"/>
        <v>-</v>
      </c>
      <c r="SL90" s="549" t="str">
        <f t="shared" si="855"/>
        <v>-</v>
      </c>
      <c r="SM90" s="549" t="str">
        <f t="shared" si="855"/>
        <v>-</v>
      </c>
      <c r="SN90" s="549" t="str">
        <f t="shared" si="855"/>
        <v>-</v>
      </c>
      <c r="SO90" s="549" t="str">
        <f t="shared" si="855"/>
        <v>-</v>
      </c>
      <c r="SP90" s="549" t="str">
        <f t="shared" si="855"/>
        <v>-</v>
      </c>
      <c r="SQ90" s="549" t="str">
        <f t="shared" si="855"/>
        <v>-</v>
      </c>
      <c r="SR90" s="549" t="str">
        <f t="shared" si="855"/>
        <v>-</v>
      </c>
      <c r="SS90" s="539" t="b">
        <f t="shared" ref="SS90:UB90" si="867">IF(AND($O90=SS$19, $AP90=SS$21),TRUE,"-")</f>
        <v>1</v>
      </c>
      <c r="ST90" s="539" t="b">
        <f t="shared" si="867"/>
        <v>1</v>
      </c>
      <c r="SU90" s="539" t="b">
        <f t="shared" si="867"/>
        <v>1</v>
      </c>
      <c r="SV90" s="539" t="b">
        <f t="shared" si="867"/>
        <v>1</v>
      </c>
      <c r="SW90" s="539" t="b">
        <f t="shared" si="867"/>
        <v>1</v>
      </c>
      <c r="SX90" s="539" t="b">
        <f t="shared" si="867"/>
        <v>1</v>
      </c>
      <c r="SY90" s="539" t="str">
        <f t="shared" ca="1" si="867"/>
        <v>-</v>
      </c>
      <c r="SZ90" s="539" t="str">
        <f t="shared" ca="1" si="867"/>
        <v>-</v>
      </c>
      <c r="TA90" s="539" t="str">
        <f t="shared" ca="1" si="867"/>
        <v>-</v>
      </c>
      <c r="TB90" s="539" t="str">
        <f t="shared" ca="1" si="867"/>
        <v>-</v>
      </c>
      <c r="TC90" s="539" t="str">
        <f t="shared" ca="1" si="867"/>
        <v>-</v>
      </c>
      <c r="TD90" s="539" t="str">
        <f t="shared" ca="1" si="867"/>
        <v>-</v>
      </c>
      <c r="TE90" s="539" t="str">
        <f t="shared" ca="1" si="867"/>
        <v>-</v>
      </c>
      <c r="TF90" s="539" t="str">
        <f t="shared" ca="1" si="867"/>
        <v>-</v>
      </c>
      <c r="TG90" s="539" t="str">
        <f t="shared" ca="1" si="867"/>
        <v>-</v>
      </c>
      <c r="TH90" s="539" t="str">
        <f t="shared" ca="1" si="867"/>
        <v>-</v>
      </c>
      <c r="TI90" s="539" t="str">
        <f t="shared" ca="1" si="867"/>
        <v>-</v>
      </c>
      <c r="TJ90" s="539" t="str">
        <f t="shared" ca="1" si="867"/>
        <v>-</v>
      </c>
      <c r="TK90" s="539" t="str">
        <f t="shared" ca="1" si="867"/>
        <v>-</v>
      </c>
      <c r="TL90" s="539" t="str">
        <f t="shared" ca="1" si="867"/>
        <v>-</v>
      </c>
      <c r="TM90" s="539" t="str">
        <f t="shared" ca="1" si="867"/>
        <v>-</v>
      </c>
      <c r="TN90" s="539" t="str">
        <f t="shared" ca="1" si="867"/>
        <v>-</v>
      </c>
      <c r="TO90" s="539" t="str">
        <f t="shared" ca="1" si="867"/>
        <v>-</v>
      </c>
      <c r="TP90" s="539" t="str">
        <f t="shared" ca="1" si="867"/>
        <v>-</v>
      </c>
      <c r="TQ90" s="539" t="str">
        <f t="shared" ca="1" si="867"/>
        <v>-</v>
      </c>
      <c r="TR90" s="539" t="str">
        <f t="shared" ca="1" si="867"/>
        <v>-</v>
      </c>
      <c r="TS90" s="539" t="str">
        <f t="shared" ca="1" si="867"/>
        <v>-</v>
      </c>
      <c r="TT90" s="539" t="str">
        <f t="shared" ca="1" si="867"/>
        <v>-</v>
      </c>
      <c r="TU90" s="539" t="str">
        <f t="shared" ca="1" si="867"/>
        <v>-</v>
      </c>
      <c r="TV90" s="539" t="str">
        <f t="shared" ca="1" si="867"/>
        <v>-</v>
      </c>
      <c r="TW90" s="539" t="str">
        <f t="shared" ca="1" si="867"/>
        <v>-</v>
      </c>
      <c r="TX90" s="539" t="str">
        <f t="shared" ca="1" si="867"/>
        <v>-</v>
      </c>
      <c r="TY90" s="539" t="str">
        <f t="shared" ca="1" si="867"/>
        <v>-</v>
      </c>
      <c r="TZ90" s="539" t="str">
        <f t="shared" ca="1" si="867"/>
        <v>-</v>
      </c>
      <c r="UA90" s="539" t="str">
        <f t="shared" ca="1" si="867"/>
        <v>-</v>
      </c>
      <c r="UB90" s="539" t="str">
        <f t="shared" ca="1" si="867"/>
        <v>-</v>
      </c>
      <c r="UC90" s="549" t="b">
        <f t="shared" si="856"/>
        <v>1</v>
      </c>
      <c r="UD90" s="549" t="b">
        <f t="shared" si="856"/>
        <v>1</v>
      </c>
      <c r="UE90" s="549" t="b">
        <f t="shared" si="856"/>
        <v>1</v>
      </c>
      <c r="UF90" s="549" t="b">
        <f t="shared" si="856"/>
        <v>1</v>
      </c>
      <c r="UG90" s="549" t="b">
        <f t="shared" si="856"/>
        <v>1</v>
      </c>
      <c r="UH90" s="549" t="b">
        <f t="shared" si="856"/>
        <v>1</v>
      </c>
      <c r="UI90" s="549" t="b">
        <f t="shared" si="856"/>
        <v>1</v>
      </c>
      <c r="UJ90" s="549" t="b">
        <f t="shared" si="856"/>
        <v>1</v>
      </c>
      <c r="UK90" s="549" t="b">
        <f t="shared" si="856"/>
        <v>1</v>
      </c>
      <c r="UL90" s="549" t="b">
        <f t="shared" si="856"/>
        <v>1</v>
      </c>
      <c r="UM90" s="549" t="b">
        <f t="shared" si="856"/>
        <v>1</v>
      </c>
      <c r="UN90" s="549" t="b">
        <f t="shared" si="856"/>
        <v>1</v>
      </c>
      <c r="UO90" s="549" t="b">
        <f t="shared" si="856"/>
        <v>1</v>
      </c>
      <c r="UP90" s="549" t="b">
        <f t="shared" si="856"/>
        <v>1</v>
      </c>
      <c r="UQ90" s="549" t="b">
        <f t="shared" si="856"/>
        <v>1</v>
      </c>
      <c r="UR90" s="549" t="b">
        <f t="shared" si="856"/>
        <v>1</v>
      </c>
      <c r="US90" s="549" t="b">
        <f t="shared" si="856"/>
        <v>1</v>
      </c>
      <c r="UT90" s="549" t="b">
        <f t="shared" si="856"/>
        <v>1</v>
      </c>
      <c r="UU90" s="549" t="b">
        <f t="shared" si="856"/>
        <v>1</v>
      </c>
      <c r="UV90" s="549" t="b">
        <f t="shared" si="856"/>
        <v>1</v>
      </c>
      <c r="UW90" s="549" t="b">
        <f t="shared" si="856"/>
        <v>1</v>
      </c>
      <c r="UX90" s="549" t="b">
        <f t="shared" si="856"/>
        <v>1</v>
      </c>
      <c r="UY90" s="549" t="b">
        <f t="shared" si="856"/>
        <v>1</v>
      </c>
      <c r="UZ90" s="549" t="b">
        <f t="shared" si="856"/>
        <v>1</v>
      </c>
      <c r="VA90" s="549" t="b">
        <f t="shared" si="856"/>
        <v>1</v>
      </c>
      <c r="VB90" s="549" t="b">
        <f t="shared" si="856"/>
        <v>1</v>
      </c>
      <c r="VC90" s="19">
        <f t="shared" ca="1" si="756"/>
        <v>0</v>
      </c>
      <c r="VD90" s="23">
        <v>0</v>
      </c>
    </row>
    <row r="91" spans="1:576" outlineLevel="1">
      <c r="A91" s="21">
        <f t="shared" si="93"/>
        <v>86</v>
      </c>
      <c r="B91" s="21">
        <f>$A$23</f>
        <v>18</v>
      </c>
      <c r="C91">
        <v>108</v>
      </c>
      <c r="D91" s="19" t="str">
        <f t="shared" ca="1" si="668"/>
        <v>SNSW</v>
      </c>
      <c r="E91" t="b">
        <v>1</v>
      </c>
      <c r="F91" t="b">
        <v>0</v>
      </c>
      <c r="G91" t="b">
        <v>1</v>
      </c>
      <c r="H91" s="215">
        <f t="shared" ca="1" si="771"/>
        <v>28</v>
      </c>
      <c r="I91" s="26">
        <v>2</v>
      </c>
      <c r="J91" s="26">
        <v>1</v>
      </c>
      <c r="K91" s="26" t="str">
        <f>""</f>
        <v/>
      </c>
      <c r="L91" s="26">
        <v>0</v>
      </c>
      <c r="M91" s="26">
        <f t="shared" si="670"/>
        <v>2</v>
      </c>
      <c r="N91" s="26">
        <v>2</v>
      </c>
      <c r="O91" s="26">
        <v>3</v>
      </c>
      <c r="P91" s="26">
        <v>2</v>
      </c>
      <c r="Q91" s="26">
        <v>0</v>
      </c>
      <c r="R91" s="26">
        <v>0</v>
      </c>
      <c r="S91" s="26">
        <v>0</v>
      </c>
      <c r="T91" s="26">
        <v>0</v>
      </c>
      <c r="U91" s="26">
        <v>1</v>
      </c>
      <c r="V91" s="116">
        <v>1</v>
      </c>
      <c r="W91" s="116">
        <v>1</v>
      </c>
      <c r="X91" s="116">
        <v>1</v>
      </c>
      <c r="Y91" s="211"/>
      <c r="Z91" s="211"/>
      <c r="AA91" s="211"/>
      <c r="AB91" s="211"/>
      <c r="AC91" s="26">
        <v>1</v>
      </c>
      <c r="AD91" s="211"/>
      <c r="AE91" s="211"/>
      <c r="AF91" s="211"/>
      <c r="AG91" s="211"/>
      <c r="AH91" s="211"/>
      <c r="AI91" s="211"/>
      <c r="AJ91" s="211"/>
      <c r="AK91" s="211"/>
      <c r="AL91" s="136">
        <f t="shared" si="671"/>
        <v>2</v>
      </c>
      <c r="AM91" s="136">
        <f>INDEX(CHOOSE($O91,DataAutumn!i.AdultDrys,DataWinter!i.AdultDrys,DataSpring!i.AdultDrys),1,$N91)</f>
        <v>3</v>
      </c>
      <c r="AN91" s="5">
        <f t="shared" si="672"/>
        <v>2</v>
      </c>
      <c r="AO91" s="5">
        <f t="shared" si="672"/>
        <v>0</v>
      </c>
      <c r="AP91" s="5">
        <f t="shared" si="673"/>
        <v>1</v>
      </c>
      <c r="AQ91" s="211"/>
      <c r="AR91" s="211"/>
      <c r="AS91" s="356" t="str">
        <f t="shared" ca="1" si="674"/>
        <v>optimum_carry 00028 SNSW MWM     pasture700 Day204 Scan2-0000 RR000p GP100p WP100p MP100p T_TRUE (F33N11)</v>
      </c>
      <c r="AT91" s="9" t="str">
        <f ca="1">IF(COUNTIF(AS$5:AS91,AS91)=1,"-","Dup")</f>
        <v>-</v>
      </c>
      <c r="AU91" s="9"/>
      <c r="AV91" s="19" t="str">
        <f t="shared" ca="1" si="858"/>
        <v>-</v>
      </c>
      <c r="AW91" s="19" t="str">
        <f t="shared" ca="1" si="858"/>
        <v>-</v>
      </c>
      <c r="AX91" s="19" t="str">
        <f t="shared" ca="1" si="858"/>
        <v>-</v>
      </c>
      <c r="AY91" s="19" t="str">
        <f t="shared" ca="1" si="858"/>
        <v>-</v>
      </c>
      <c r="AZ91" s="19" t="str">
        <f t="shared" ca="1" si="858"/>
        <v>-</v>
      </c>
      <c r="BA91" s="19" t="str">
        <f t="shared" ca="1" si="858"/>
        <v>-</v>
      </c>
      <c r="BB91" s="19" t="str">
        <f t="shared" ca="1" si="858"/>
        <v>-</v>
      </c>
      <c r="BC91" s="19" t="str">
        <f t="shared" ca="1" si="858"/>
        <v>-</v>
      </c>
      <c r="BD91" s="9"/>
      <c r="BE91" s="5" t="b">
        <f t="shared" si="676"/>
        <v>0</v>
      </c>
      <c r="BF91" s="5" t="str">
        <f t="shared" si="676"/>
        <v>-</v>
      </c>
      <c r="BG91" s="5" t="b">
        <f t="shared" si="676"/>
        <v>0</v>
      </c>
      <c r="BH91" s="5" t="b">
        <f t="shared" si="676"/>
        <v>1</v>
      </c>
      <c r="BI91" s="5" t="b">
        <f t="shared" si="676"/>
        <v>1</v>
      </c>
      <c r="BJ91" s="136">
        <f t="shared" si="676"/>
        <v>0</v>
      </c>
      <c r="BK91" s="19" t="b">
        <f t="shared" ca="1" si="677"/>
        <v>0</v>
      </c>
      <c r="BL91" s="9"/>
      <c r="BM91" s="5" t="str">
        <f t="shared" ca="1" si="678"/>
        <v>-</v>
      </c>
      <c r="BN91" s="19" t="str">
        <f t="shared" ca="1" si="679"/>
        <v>-</v>
      </c>
      <c r="BO91" s="19" t="str">
        <f t="shared" ca="1" si="679"/>
        <v>-</v>
      </c>
      <c r="BP91" s="19" t="str">
        <f t="shared" ca="1" si="679"/>
        <v>-</v>
      </c>
      <c r="BQ91" s="5" t="str">
        <f t="shared" ca="1" si="680"/>
        <v>-</v>
      </c>
      <c r="BR91" s="19" t="str">
        <f t="shared" ca="1" si="681"/>
        <v>-</v>
      </c>
      <c r="BS91" s="5" t="str">
        <f t="shared" ca="1" si="682"/>
        <v>-</v>
      </c>
      <c r="BT91" s="19" t="str">
        <f t="shared" ca="1" si="683"/>
        <v>-</v>
      </c>
      <c r="BU91" s="19" t="str">
        <f t="shared" ca="1" si="683"/>
        <v>-</v>
      </c>
      <c r="BV91" s="19" t="str">
        <f t="shared" ca="1" si="683"/>
        <v>-</v>
      </c>
      <c r="BW91" s="5" t="str">
        <f t="shared" ca="1" si="684"/>
        <v>-</v>
      </c>
      <c r="BX91" s="9"/>
      <c r="BY91" s="5" t="b">
        <f t="shared" si="685"/>
        <v>0</v>
      </c>
      <c r="BZ91" s="5" t="str">
        <f t="shared" ca="1" si="686"/>
        <v>-</v>
      </c>
      <c r="CA91" s="5" t="str">
        <f t="shared" ca="1" si="859"/>
        <v>-</v>
      </c>
      <c r="CB91" s="5" t="str">
        <f t="shared" ca="1" si="859"/>
        <v>-</v>
      </c>
      <c r="CC91" s="5" t="str">
        <f t="shared" ca="1" si="859"/>
        <v>-</v>
      </c>
      <c r="CD91" s="5" t="str">
        <f t="shared" ca="1" si="859"/>
        <v>-</v>
      </c>
      <c r="CE91" s="5" t="str">
        <f t="shared" ca="1" si="859"/>
        <v>-</v>
      </c>
      <c r="CF91" s="5" t="str">
        <f t="shared" ca="1" si="859"/>
        <v>-</v>
      </c>
      <c r="CG91" s="5" t="str">
        <f t="shared" ca="1" si="859"/>
        <v>-</v>
      </c>
      <c r="CH91" s="5" t="str">
        <f t="shared" ca="1" si="859"/>
        <v>-</v>
      </c>
      <c r="CI91" s="9"/>
      <c r="CJ91" s="12" t="b">
        <v>1</v>
      </c>
      <c r="CK91" s="12" t="b">
        <v>1</v>
      </c>
      <c r="CL91" s="12" t="b">
        <v>1</v>
      </c>
      <c r="CM91" s="12">
        <v>22312000005</v>
      </c>
      <c r="CN91" s="12" t="b">
        <v>0</v>
      </c>
      <c r="CO91" s="19" t="str">
        <f t="shared" ca="1" si="688"/>
        <v>-</v>
      </c>
      <c r="CP91" s="19" t="str">
        <f t="shared" ca="1" si="688"/>
        <v>-</v>
      </c>
      <c r="CQ91" s="19" t="str">
        <f t="shared" ca="1" si="688"/>
        <v>-</v>
      </c>
      <c r="CR91" s="433">
        <f t="shared" si="689"/>
        <v>652</v>
      </c>
      <c r="CS91" s="433">
        <f t="shared" si="689"/>
        <v>686</v>
      </c>
      <c r="CT91" s="433">
        <f t="shared" si="689"/>
        <v>721</v>
      </c>
      <c r="CU91" s="144">
        <f t="shared" si="690"/>
        <v>378</v>
      </c>
      <c r="CV91" s="144">
        <f t="shared" si="690"/>
        <v>413</v>
      </c>
      <c r="CW91" s="144">
        <f t="shared" si="690"/>
        <v>448</v>
      </c>
      <c r="CX91" s="19" t="str">
        <f t="shared" ca="1" si="809"/>
        <v>-</v>
      </c>
      <c r="CY91" s="19" t="str">
        <f t="shared" ca="1" si="809"/>
        <v>-</v>
      </c>
      <c r="CZ91" s="19" t="str">
        <f t="shared" ca="1" si="809"/>
        <v>-</v>
      </c>
      <c r="DA91" s="19" t="str">
        <f t="shared" ca="1" si="809"/>
        <v>-</v>
      </c>
      <c r="DB91" s="19" t="str">
        <f t="shared" ca="1" si="809"/>
        <v>-</v>
      </c>
      <c r="DC91" s="19" t="str">
        <f t="shared" ca="1" si="809"/>
        <v>-</v>
      </c>
      <c r="DD91" s="19">
        <f t="shared" ca="1" si="809"/>
        <v>1</v>
      </c>
      <c r="DE91" s="19">
        <f t="shared" ca="1" si="809"/>
        <v>1</v>
      </c>
      <c r="DF91" s="19">
        <f t="shared" ca="1" si="809"/>
        <v>0</v>
      </c>
      <c r="DG91" s="19" t="str">
        <f t="shared" ca="1" si="809"/>
        <v>-</v>
      </c>
      <c r="DH91" s="19" t="str">
        <f t="shared" ca="1" si="809"/>
        <v>-</v>
      </c>
      <c r="DI91" s="19" t="str">
        <f t="shared" ca="1" si="809"/>
        <v>-</v>
      </c>
      <c r="DJ91" s="19" t="str">
        <f t="shared" ca="1" si="809"/>
        <v>-</v>
      </c>
      <c r="DK91" s="19" t="str">
        <f t="shared" ca="1" si="809"/>
        <v>-</v>
      </c>
      <c r="DL91" s="19">
        <f t="shared" ca="1" si="809"/>
        <v>0</v>
      </c>
      <c r="DM91" s="19" t="str">
        <f t="shared" ca="1" si="809"/>
        <v>-</v>
      </c>
      <c r="DN91" s="19" t="str">
        <f t="shared" ca="1" si="809"/>
        <v>-</v>
      </c>
      <c r="DO91" s="19" t="str">
        <f t="shared" ca="1" si="688"/>
        <v>-</v>
      </c>
      <c r="DP91" s="19">
        <f t="shared" ca="1" si="688"/>
        <v>0</v>
      </c>
      <c r="DQ91" s="19">
        <f t="shared" ca="1" si="688"/>
        <v>0</v>
      </c>
      <c r="DR91" s="9"/>
      <c r="DS91" s="19">
        <f t="shared" ca="1" si="838"/>
        <v>0</v>
      </c>
      <c r="DT91" s="19">
        <f t="shared" ca="1" si="838"/>
        <v>0</v>
      </c>
      <c r="DU91" s="19">
        <f t="shared" ca="1" si="838"/>
        <v>0</v>
      </c>
      <c r="DV91" s="19">
        <f t="shared" ca="1" si="838"/>
        <v>0</v>
      </c>
      <c r="DW91" s="19">
        <f t="shared" ca="1" si="838"/>
        <v>0</v>
      </c>
      <c r="DX91" s="19">
        <f t="shared" ca="1" si="838"/>
        <v>0</v>
      </c>
      <c r="DY91" s="19">
        <f t="shared" ca="1" si="838"/>
        <v>0</v>
      </c>
      <c r="DZ91" s="19">
        <f t="shared" ca="1" si="838"/>
        <v>0</v>
      </c>
      <c r="EA91" s="19">
        <f t="shared" ca="1" si="838"/>
        <v>0</v>
      </c>
      <c r="EB91" s="19">
        <f t="shared" ca="1" si="838"/>
        <v>0</v>
      </c>
      <c r="EC91" s="19">
        <f t="shared" ca="1" si="838"/>
        <v>0</v>
      </c>
      <c r="ED91" s="19">
        <f t="shared" ca="1" si="838"/>
        <v>0</v>
      </c>
      <c r="EE91" s="19">
        <f t="shared" ca="1" si="838"/>
        <v>0</v>
      </c>
      <c r="EF91" s="433">
        <f t="shared" si="693"/>
        <v>0</v>
      </c>
      <c r="EG91" s="433">
        <f t="shared" si="693"/>
        <v>0</v>
      </c>
      <c r="EH91" s="116">
        <f t="shared" si="694"/>
        <v>0</v>
      </c>
      <c r="EI91" s="116">
        <f t="shared" ca="1" si="694"/>
        <v>0</v>
      </c>
      <c r="EJ91" s="116">
        <f t="shared" ca="1" si="694"/>
        <v>0</v>
      </c>
      <c r="EK91" s="116">
        <f t="shared" ca="1" si="694"/>
        <v>0</v>
      </c>
      <c r="EL91" s="116">
        <f t="shared" ca="1" si="694"/>
        <v>0</v>
      </c>
      <c r="EM91" s="537">
        <f t="shared" ca="1" si="695"/>
        <v>0</v>
      </c>
      <c r="EN91" s="116">
        <f t="shared" ca="1" si="696"/>
        <v>0</v>
      </c>
      <c r="EO91" s="116">
        <f t="shared" ca="1" si="696"/>
        <v>0</v>
      </c>
      <c r="EP91" s="116">
        <f t="shared" ca="1" si="696"/>
        <v>0</v>
      </c>
      <c r="EQ91" s="116">
        <f t="shared" ca="1" si="696"/>
        <v>0</v>
      </c>
      <c r="ER91" s="116">
        <f t="shared" ca="1" si="696"/>
        <v>0</v>
      </c>
      <c r="ES91" s="537">
        <f t="shared" ca="1" si="697"/>
        <v>0</v>
      </c>
      <c r="ET91" s="116">
        <f t="shared" ca="1" si="698"/>
        <v>0</v>
      </c>
      <c r="EU91" s="116">
        <f t="shared" ca="1" si="698"/>
        <v>0</v>
      </c>
      <c r="EV91" s="116">
        <f t="shared" ca="1" si="698"/>
        <v>0</v>
      </c>
      <c r="EW91" s="116">
        <f t="shared" ca="1" si="698"/>
        <v>0</v>
      </c>
      <c r="EX91" s="116">
        <f t="shared" ca="1" si="698"/>
        <v>0</v>
      </c>
      <c r="EY91" s="537">
        <f t="shared" ca="1" si="699"/>
        <v>0</v>
      </c>
      <c r="EZ91" s="116">
        <f t="shared" ca="1" si="700"/>
        <v>0</v>
      </c>
      <c r="FA91" s="116">
        <f t="shared" ca="1" si="700"/>
        <v>0</v>
      </c>
      <c r="FB91" s="116">
        <f t="shared" ca="1" si="700"/>
        <v>0</v>
      </c>
      <c r="FC91" s="116">
        <f t="shared" ca="1" si="700"/>
        <v>0</v>
      </c>
      <c r="FD91" s="116">
        <f t="shared" ca="1" si="700"/>
        <v>0</v>
      </c>
      <c r="FE91" s="537">
        <f t="shared" ca="1" si="701"/>
        <v>0</v>
      </c>
      <c r="FF91" s="116">
        <f t="shared" ca="1" si="702"/>
        <v>0</v>
      </c>
      <c r="FG91" s="116">
        <f t="shared" ca="1" si="702"/>
        <v>0</v>
      </c>
      <c r="FH91" s="116">
        <f t="shared" ca="1" si="702"/>
        <v>0</v>
      </c>
      <c r="FI91" s="116">
        <f t="shared" ca="1" si="702"/>
        <v>0</v>
      </c>
      <c r="FJ91" s="116">
        <f t="shared" ca="1" si="702"/>
        <v>0</v>
      </c>
      <c r="FK91" s="537">
        <f t="shared" ca="1" si="703"/>
        <v>0</v>
      </c>
      <c r="FL91" s="116">
        <f t="shared" ca="1" si="704"/>
        <v>0</v>
      </c>
      <c r="FM91" s="116">
        <f t="shared" ca="1" si="704"/>
        <v>0</v>
      </c>
      <c r="FN91" s="116">
        <f t="shared" ca="1" si="704"/>
        <v>0</v>
      </c>
      <c r="FO91" s="116">
        <f t="shared" ca="1" si="704"/>
        <v>0</v>
      </c>
      <c r="FP91" s="116">
        <f t="shared" ca="1" si="704"/>
        <v>0</v>
      </c>
      <c r="FQ91" s="537">
        <f t="shared" ca="1" si="705"/>
        <v>0</v>
      </c>
      <c r="FR91" s="117">
        <f t="shared" ca="1" si="706"/>
        <v>0</v>
      </c>
      <c r="FS91" s="117">
        <f t="shared" ca="1" si="706"/>
        <v>0</v>
      </c>
      <c r="FT91" s="117">
        <f t="shared" ca="1" si="706"/>
        <v>0</v>
      </c>
      <c r="FU91" s="117">
        <f t="shared" ca="1" si="706"/>
        <v>0</v>
      </c>
      <c r="FV91" s="556">
        <f t="shared" ca="1" si="810"/>
        <v>0</v>
      </c>
      <c r="FW91" s="556">
        <f t="shared" ca="1" si="810"/>
        <v>0</v>
      </c>
      <c r="FX91" s="556">
        <f t="shared" ca="1" si="810"/>
        <v>0</v>
      </c>
      <c r="FY91" s="556">
        <f t="shared" ca="1" si="810"/>
        <v>0</v>
      </c>
      <c r="FZ91" s="556">
        <f t="shared" ca="1" si="810"/>
        <v>0</v>
      </c>
      <c r="GA91" s="556">
        <f t="shared" ca="1" si="810"/>
        <v>0</v>
      </c>
      <c r="GB91" s="556">
        <f t="shared" ca="1" si="810"/>
        <v>0</v>
      </c>
      <c r="GC91" s="556">
        <f t="shared" ca="1" si="810"/>
        <v>0</v>
      </c>
      <c r="GD91" s="556">
        <f t="shared" ca="1" si="810"/>
        <v>0</v>
      </c>
      <c r="GE91" s="556">
        <f t="shared" ca="1" si="810"/>
        <v>0</v>
      </c>
      <c r="GF91" s="556">
        <f t="shared" ca="1" si="810"/>
        <v>0</v>
      </c>
      <c r="GG91" s="556">
        <f t="shared" ca="1" si="810"/>
        <v>0</v>
      </c>
      <c r="GH91" s="556">
        <f t="shared" ca="1" si="810"/>
        <v>0</v>
      </c>
      <c r="GI91" s="556">
        <f t="shared" ca="1" si="810"/>
        <v>0</v>
      </c>
      <c r="GJ91" s="556">
        <f t="shared" ca="1" si="810"/>
        <v>0</v>
      </c>
      <c r="GK91" s="556">
        <f t="shared" ca="1" si="810"/>
        <v>0</v>
      </c>
      <c r="GL91" s="556">
        <f t="shared" ca="1" si="810"/>
        <v>0</v>
      </c>
      <c r="GM91" s="556">
        <f t="shared" ca="1" si="810"/>
        <v>0</v>
      </c>
      <c r="GN91" s="556">
        <f t="shared" ca="1" si="810"/>
        <v>0</v>
      </c>
      <c r="GO91" s="556">
        <f t="shared" ca="1" si="810"/>
        <v>0</v>
      </c>
      <c r="GP91" s="19">
        <f t="shared" ca="1" si="708"/>
        <v>0</v>
      </c>
      <c r="GQ91" s="116">
        <f t="shared" ca="1" si="709"/>
        <v>0</v>
      </c>
      <c r="GR91" s="116">
        <f t="shared" ca="1" si="709"/>
        <v>0</v>
      </c>
      <c r="GS91" s="116">
        <f t="shared" ca="1" si="709"/>
        <v>0</v>
      </c>
      <c r="GT91" s="116">
        <f t="shared" ca="1" si="709"/>
        <v>0</v>
      </c>
      <c r="GU91" s="116">
        <f t="shared" ca="1" si="709"/>
        <v>0</v>
      </c>
      <c r="GV91" s="537">
        <f t="shared" ca="1" si="710"/>
        <v>0</v>
      </c>
      <c r="GW91" s="116">
        <f t="shared" ca="1" si="711"/>
        <v>0</v>
      </c>
      <c r="GX91" s="116">
        <f t="shared" ca="1" si="711"/>
        <v>0</v>
      </c>
      <c r="GY91" s="116">
        <f t="shared" ca="1" si="711"/>
        <v>0</v>
      </c>
      <c r="GZ91" s="116">
        <f t="shared" ca="1" si="711"/>
        <v>0</v>
      </c>
      <c r="HA91" s="116">
        <f t="shared" ca="1" si="711"/>
        <v>0</v>
      </c>
      <c r="HB91" s="537">
        <f t="shared" ca="1" si="712"/>
        <v>0</v>
      </c>
      <c r="HC91" s="116">
        <f t="shared" ca="1" si="713"/>
        <v>0</v>
      </c>
      <c r="HD91" s="116">
        <f t="shared" ca="1" si="713"/>
        <v>0</v>
      </c>
      <c r="HE91" s="116">
        <f t="shared" ca="1" si="713"/>
        <v>0</v>
      </c>
      <c r="HF91" s="116">
        <f t="shared" ca="1" si="713"/>
        <v>0</v>
      </c>
      <c r="HG91" s="116">
        <f t="shared" ca="1" si="713"/>
        <v>0</v>
      </c>
      <c r="HH91" s="537">
        <f t="shared" ca="1" si="714"/>
        <v>0</v>
      </c>
      <c r="HI91" s="116">
        <f t="shared" ca="1" si="715"/>
        <v>0</v>
      </c>
      <c r="HJ91" s="116">
        <f t="shared" ca="1" si="715"/>
        <v>0</v>
      </c>
      <c r="HK91" s="116">
        <f t="shared" ca="1" si="715"/>
        <v>0</v>
      </c>
      <c r="HL91" s="116">
        <f t="shared" ca="1" si="715"/>
        <v>0</v>
      </c>
      <c r="HM91" s="116">
        <f t="shared" ca="1" si="715"/>
        <v>0</v>
      </c>
      <c r="HN91" s="537">
        <f t="shared" ca="1" si="716"/>
        <v>0</v>
      </c>
      <c r="HO91" s="116">
        <f t="shared" ca="1" si="717"/>
        <v>0</v>
      </c>
      <c r="HP91" s="116">
        <f t="shared" ca="1" si="717"/>
        <v>0</v>
      </c>
      <c r="HQ91" s="116">
        <f t="shared" ca="1" si="717"/>
        <v>0</v>
      </c>
      <c r="HR91" s="116">
        <f t="shared" ca="1" si="717"/>
        <v>0</v>
      </c>
      <c r="HS91" s="116">
        <f t="shared" ca="1" si="717"/>
        <v>0</v>
      </c>
      <c r="HT91" s="537">
        <f t="shared" ca="1" si="718"/>
        <v>0</v>
      </c>
      <c r="HU91" s="116">
        <f t="shared" ca="1" si="719"/>
        <v>0</v>
      </c>
      <c r="HV91" s="116">
        <f t="shared" ca="1" si="719"/>
        <v>0</v>
      </c>
      <c r="HW91" s="116">
        <f t="shared" ca="1" si="719"/>
        <v>0</v>
      </c>
      <c r="HX91" s="116">
        <f t="shared" ca="1" si="719"/>
        <v>0</v>
      </c>
      <c r="HY91" s="116">
        <f t="shared" ca="1" si="719"/>
        <v>0</v>
      </c>
      <c r="HZ91" s="537">
        <f t="shared" ca="1" si="720"/>
        <v>0</v>
      </c>
      <c r="IA91" s="117">
        <f t="shared" ca="1" si="721"/>
        <v>0</v>
      </c>
      <c r="IB91" s="117">
        <f t="shared" ca="1" si="721"/>
        <v>0</v>
      </c>
      <c r="IC91" s="117">
        <f t="shared" ca="1" si="721"/>
        <v>0</v>
      </c>
      <c r="ID91" s="117">
        <f t="shared" ca="1" si="721"/>
        <v>0</v>
      </c>
      <c r="IE91" s="556">
        <f t="shared" ca="1" si="811"/>
        <v>0</v>
      </c>
      <c r="IF91" s="556">
        <f t="shared" ca="1" si="811"/>
        <v>0</v>
      </c>
      <c r="IG91" s="556">
        <f t="shared" ca="1" si="811"/>
        <v>0</v>
      </c>
      <c r="IH91" s="556">
        <f t="shared" ca="1" si="811"/>
        <v>0</v>
      </c>
      <c r="II91" s="556">
        <f t="shared" ca="1" si="811"/>
        <v>0</v>
      </c>
      <c r="IJ91" s="556">
        <f t="shared" ca="1" si="811"/>
        <v>0</v>
      </c>
      <c r="IK91" s="556">
        <f t="shared" ca="1" si="811"/>
        <v>0</v>
      </c>
      <c r="IL91" s="556">
        <f t="shared" ca="1" si="811"/>
        <v>0</v>
      </c>
      <c r="IM91" s="556">
        <f t="shared" ca="1" si="811"/>
        <v>0</v>
      </c>
      <c r="IN91" s="556">
        <f t="shared" ca="1" si="811"/>
        <v>0</v>
      </c>
      <c r="IO91" s="556">
        <f t="shared" ca="1" si="811"/>
        <v>0</v>
      </c>
      <c r="IP91" s="556">
        <f t="shared" ca="1" si="811"/>
        <v>0</v>
      </c>
      <c r="IQ91" s="556">
        <f t="shared" ca="1" si="811"/>
        <v>0</v>
      </c>
      <c r="IR91" s="556">
        <f t="shared" ca="1" si="811"/>
        <v>0</v>
      </c>
      <c r="IS91" s="556">
        <f t="shared" ca="1" si="811"/>
        <v>0</v>
      </c>
      <c r="IT91" s="556">
        <f t="shared" ca="1" si="811"/>
        <v>0</v>
      </c>
      <c r="IU91" s="556">
        <f t="shared" ca="1" si="811"/>
        <v>0</v>
      </c>
      <c r="IV91" s="556">
        <f t="shared" ca="1" si="811"/>
        <v>0</v>
      </c>
      <c r="IW91" s="556">
        <f t="shared" ca="1" si="811"/>
        <v>0</v>
      </c>
      <c r="IX91" s="556">
        <f t="shared" ca="1" si="811"/>
        <v>0</v>
      </c>
      <c r="IY91" s="19">
        <f t="shared" ca="1" si="723"/>
        <v>0</v>
      </c>
      <c r="IZ91" s="5">
        <f t="shared" si="724"/>
        <v>67</v>
      </c>
      <c r="JA91" s="9"/>
      <c r="JB91" s="5">
        <f t="shared" si="725"/>
        <v>1</v>
      </c>
      <c r="JC91" s="5" t="b">
        <f t="shared" si="725"/>
        <v>0</v>
      </c>
      <c r="JD91" s="19">
        <f t="shared" ca="1" si="850"/>
        <v>0</v>
      </c>
      <c r="JE91" s="5">
        <f t="shared" si="727"/>
        <v>0</v>
      </c>
      <c r="JF91" s="5">
        <f t="shared" si="728"/>
        <v>1.2500000000000001E-2</v>
      </c>
      <c r="JG91" s="5">
        <f t="shared" si="729"/>
        <v>0</v>
      </c>
      <c r="JH91" s="19">
        <f t="shared" ca="1" si="850"/>
        <v>0</v>
      </c>
      <c r="JI91" s="5">
        <f t="shared" si="730"/>
        <v>60</v>
      </c>
      <c r="JJ91" s="5">
        <f t="shared" si="731"/>
        <v>1</v>
      </c>
      <c r="JK91" s="19">
        <f t="shared" ca="1" si="850"/>
        <v>0</v>
      </c>
      <c r="JL91" s="19">
        <f t="shared" ca="1" si="850"/>
        <v>0</v>
      </c>
      <c r="JM91" s="19">
        <f t="shared" ca="1" si="850"/>
        <v>0</v>
      </c>
      <c r="JN91" s="19">
        <f t="shared" ca="1" si="850"/>
        <v>0</v>
      </c>
      <c r="JO91" s="19">
        <f t="shared" ca="1" si="850"/>
        <v>0</v>
      </c>
      <c r="JP91" s="19">
        <f t="shared" ca="1" si="850"/>
        <v>0</v>
      </c>
      <c r="JQ91" s="19">
        <f t="shared" ca="1" si="850"/>
        <v>0</v>
      </c>
      <c r="JR91" s="19">
        <f t="shared" ca="1" si="850"/>
        <v>0</v>
      </c>
      <c r="JS91" s="19">
        <f t="shared" ca="1" si="850"/>
        <v>0</v>
      </c>
      <c r="JT91" s="19">
        <f t="shared" ca="1" si="850"/>
        <v>0</v>
      </c>
      <c r="JU91" s="19">
        <f t="shared" ca="1" si="850"/>
        <v>0</v>
      </c>
      <c r="JV91" s="19">
        <f t="shared" ca="1" si="850"/>
        <v>0</v>
      </c>
      <c r="JW91" s="19">
        <f t="shared" ca="1" si="850"/>
        <v>0</v>
      </c>
      <c r="JX91" s="19">
        <f t="shared" ca="1" si="850"/>
        <v>0</v>
      </c>
      <c r="JY91" s="19">
        <f t="shared" ca="1" si="850"/>
        <v>0</v>
      </c>
      <c r="JZ91" s="19">
        <f t="shared" ca="1" si="850"/>
        <v>0</v>
      </c>
      <c r="KA91" s="19">
        <f t="shared" ca="1" si="850"/>
        <v>0</v>
      </c>
      <c r="KB91" s="19">
        <f t="shared" ca="1" si="850"/>
        <v>0</v>
      </c>
      <c r="KC91" s="19">
        <f t="shared" ca="1" si="850"/>
        <v>0</v>
      </c>
      <c r="KD91" s="19">
        <f t="shared" ca="1" si="850"/>
        <v>0</v>
      </c>
      <c r="KE91" s="19">
        <f t="shared" ca="1" si="850"/>
        <v>0</v>
      </c>
      <c r="KF91" s="5">
        <f t="shared" si="732"/>
        <v>0</v>
      </c>
      <c r="KG91" s="5">
        <f t="shared" si="732"/>
        <v>6.25E-2</v>
      </c>
      <c r="KH91" s="5">
        <f t="shared" si="732"/>
        <v>6.25E-2</v>
      </c>
      <c r="KI91" s="5">
        <f t="shared" si="732"/>
        <v>6.25E-2</v>
      </c>
      <c r="KJ91" s="19">
        <f t="shared" ca="1" si="850"/>
        <v>0</v>
      </c>
      <c r="KK91" s="19">
        <f t="shared" ca="1" si="850"/>
        <v>0</v>
      </c>
      <c r="KL91" s="19">
        <f t="shared" ca="1" si="850"/>
        <v>0</v>
      </c>
      <c r="KM91" s="19">
        <f t="shared" ca="1" si="850"/>
        <v>0</v>
      </c>
      <c r="KN91" s="19">
        <f t="shared" ca="1" si="850"/>
        <v>1</v>
      </c>
      <c r="KO91" s="19">
        <f t="shared" ca="1" si="850"/>
        <v>0</v>
      </c>
      <c r="KP91" s="19">
        <f t="shared" ca="1" si="850"/>
        <v>1</v>
      </c>
      <c r="KQ91" s="9"/>
      <c r="KR91" s="5" t="b">
        <f t="shared" ca="1" si="733"/>
        <v>1</v>
      </c>
      <c r="KS91" s="5" t="b">
        <f t="shared" si="734"/>
        <v>0</v>
      </c>
      <c r="KT91" s="5" t="b">
        <f t="shared" si="734"/>
        <v>0</v>
      </c>
      <c r="KU91" s="5" t="b">
        <f t="shared" si="734"/>
        <v>1</v>
      </c>
      <c r="KV91" s="136">
        <f t="shared" si="735"/>
        <v>2</v>
      </c>
      <c r="KW91" s="136">
        <f t="shared" si="735"/>
        <v>2</v>
      </c>
      <c r="KX91" s="5" t="b">
        <f t="shared" si="736"/>
        <v>0</v>
      </c>
      <c r="KY91" s="5" t="b">
        <f t="shared" si="736"/>
        <v>1</v>
      </c>
      <c r="KZ91" s="5" t="b">
        <f t="shared" si="736"/>
        <v>1</v>
      </c>
      <c r="LA91" s="5" t="b">
        <f t="shared" si="736"/>
        <v>0</v>
      </c>
      <c r="LB91" s="5">
        <f t="shared" si="737"/>
        <v>1</v>
      </c>
      <c r="LC91" s="5">
        <f t="shared" si="737"/>
        <v>0</v>
      </c>
      <c r="LD91" s="5" t="b">
        <f t="shared" si="738"/>
        <v>0</v>
      </c>
      <c r="LE91" s="5" t="str" cm="1">
        <f t="array" aca="1" ref="LE91" ca="1">IF(OR(LF91:LM91&lt;&gt;"-"),TRUE,"-")</f>
        <v>-</v>
      </c>
      <c r="LF91" s="19" t="str">
        <f t="shared" ca="1" si="845"/>
        <v>-</v>
      </c>
      <c r="LG91" s="19" t="str">
        <f t="shared" ca="1" si="845"/>
        <v>-</v>
      </c>
      <c r="LH91" s="19" t="str">
        <f t="shared" ca="1" si="845"/>
        <v>-</v>
      </c>
      <c r="LI91" s="19" t="str">
        <f t="shared" ca="1" si="845"/>
        <v>-</v>
      </c>
      <c r="LJ91" s="19" t="str">
        <f t="shared" ca="1" si="845"/>
        <v>-</v>
      </c>
      <c r="LK91" s="19" t="str">
        <f t="shared" ca="1" si="845"/>
        <v>-</v>
      </c>
      <c r="LL91" s="19" t="str">
        <f t="shared" ca="1" si="845"/>
        <v>-</v>
      </c>
      <c r="LM91" s="19" t="str">
        <f t="shared" ca="1" si="845"/>
        <v>-</v>
      </c>
      <c r="LN91" s="466" t="str">
        <f t="shared" ca="1" si="845"/>
        <v>-</v>
      </c>
      <c r="LO91" s="5" t="b">
        <f t="array" aca="1" ref="LO91" ca="1">IF(OR(LP91:LV91&lt;&gt;"-"),TRUE,"-")</f>
        <v>1</v>
      </c>
      <c r="LP91" s="19">
        <f t="shared" ca="1" si="813"/>
        <v>0</v>
      </c>
      <c r="LQ91" s="19" t="str">
        <f t="shared" ca="1" si="813"/>
        <v>-</v>
      </c>
      <c r="LR91" s="19">
        <f t="shared" ca="1" si="813"/>
        <v>999999</v>
      </c>
      <c r="LS91" s="19">
        <f t="shared" ca="1" si="813"/>
        <v>999999</v>
      </c>
      <c r="LT91" s="19">
        <f t="shared" ca="1" si="813"/>
        <v>999999</v>
      </c>
      <c r="LU91" s="19">
        <f t="shared" ca="1" si="813"/>
        <v>999999</v>
      </c>
      <c r="LV91" s="19">
        <f t="shared" ca="1" si="813"/>
        <v>999999</v>
      </c>
      <c r="LW91" s="19" t="str">
        <f t="shared" ca="1" si="813"/>
        <v>-</v>
      </c>
      <c r="LX91" s="19" t="str">
        <f ca="1">OFFSET(LX$5,$B91,0)</f>
        <v>-</v>
      </c>
      <c r="LY91" s="19" t="str">
        <f ca="1">OFFSET(LY$5,$B91,0)</f>
        <v>-</v>
      </c>
      <c r="LZ91" s="19" t="b">
        <f t="shared" ca="1" si="741"/>
        <v>1</v>
      </c>
      <c r="MA91" s="19">
        <f t="shared" ca="1" si="741"/>
        <v>0</v>
      </c>
      <c r="MB91" s="5" t="str">
        <f t="shared" si="742"/>
        <v>-</v>
      </c>
      <c r="MC91" s="5" t="str">
        <f t="shared" si="742"/>
        <v>-</v>
      </c>
      <c r="MD91" s="5" t="str">
        <f t="shared" si="742"/>
        <v>-</v>
      </c>
      <c r="ME91" s="5" t="str">
        <f t="shared" si="742"/>
        <v>-</v>
      </c>
      <c r="MF91" s="19" t="str">
        <f t="shared" ca="1" si="815"/>
        <v>-</v>
      </c>
      <c r="MG91" s="19" t="str">
        <f t="shared" ca="1" si="815"/>
        <v>-</v>
      </c>
      <c r="MH91" s="19" t="str">
        <f t="shared" ca="1" si="815"/>
        <v>-</v>
      </c>
      <c r="MI91" s="19" t="str">
        <f t="shared" ca="1" si="815"/>
        <v>-</v>
      </c>
      <c r="MJ91" s="19">
        <f t="shared" ca="1" si="815"/>
        <v>0.5</v>
      </c>
      <c r="MK91" s="19">
        <f t="shared" ca="1" si="815"/>
        <v>0.5</v>
      </c>
      <c r="ML91" s="19" t="str">
        <f t="shared" ca="1" si="815"/>
        <v>-</v>
      </c>
      <c r="MM91" s="5">
        <f t="shared" si="744"/>
        <v>0</v>
      </c>
      <c r="MN91" s="5">
        <f t="shared" si="744"/>
        <v>500</v>
      </c>
      <c r="MO91" s="5">
        <f t="shared" si="744"/>
        <v>500</v>
      </c>
      <c r="MP91" s="5">
        <f t="shared" si="744"/>
        <v>575</v>
      </c>
      <c r="MQ91" s="5">
        <f t="shared" si="744"/>
        <v>240</v>
      </c>
      <c r="MR91" s="5">
        <f t="shared" si="744"/>
        <v>364</v>
      </c>
      <c r="MS91" s="5">
        <f t="shared" si="745"/>
        <v>0.5</v>
      </c>
      <c r="MT91" s="9"/>
      <c r="MU91" s="19">
        <f t="shared" ca="1" si="815"/>
        <v>70</v>
      </c>
      <c r="MV91" s="19">
        <f t="shared" ca="1" si="815"/>
        <v>50</v>
      </c>
      <c r="MW91" s="19">
        <f t="shared" ca="1" si="815"/>
        <v>75</v>
      </c>
      <c r="MX91" s="19">
        <f t="shared" ca="1" si="815"/>
        <v>50</v>
      </c>
      <c r="MY91" s="5">
        <f t="shared" si="746"/>
        <v>1</v>
      </c>
      <c r="MZ91" s="5">
        <f t="shared" si="747"/>
        <v>1</v>
      </c>
      <c r="NA91" s="5">
        <f t="shared" si="748"/>
        <v>1</v>
      </c>
      <c r="NB91" s="9"/>
      <c r="NC91" s="19" t="b">
        <f t="shared" ca="1" si="846"/>
        <v>0</v>
      </c>
      <c r="ND91" s="19" t="b">
        <f t="shared" ca="1" si="846"/>
        <v>0</v>
      </c>
      <c r="NE91" s="19">
        <f t="shared" ca="1" si="846"/>
        <v>2</v>
      </c>
      <c r="NF91" s="19">
        <f t="shared" ca="1" si="846"/>
        <v>1</v>
      </c>
      <c r="NG91" s="19">
        <f t="shared" ca="1" si="846"/>
        <v>2</v>
      </c>
      <c r="NH91" s="19">
        <f t="shared" ca="1" si="846"/>
        <v>0</v>
      </c>
      <c r="NI91" s="19" t="str">
        <f t="shared" ca="1" si="846"/>
        <v>-</v>
      </c>
      <c r="NJ91" s="466" t="b">
        <v>0</v>
      </c>
      <c r="NK91" s="466" t="s">
        <v>34</v>
      </c>
      <c r="NL91" s="466" t="b">
        <v>1</v>
      </c>
      <c r="NM91" s="466">
        <f>$NM$62*0.7</f>
        <v>700</v>
      </c>
      <c r="NN91" s="19" t="str">
        <f t="shared" ca="1" si="846"/>
        <v>-</v>
      </c>
      <c r="NO91" s="19">
        <f t="shared" ca="1" si="815"/>
        <v>1</v>
      </c>
      <c r="NP91" s="19">
        <f t="shared" ca="1" si="815"/>
        <v>1</v>
      </c>
      <c r="NQ91" s="19">
        <f t="shared" ca="1" si="815"/>
        <v>1</v>
      </c>
      <c r="NR91" s="19">
        <f t="shared" ca="1" si="815"/>
        <v>1</v>
      </c>
      <c r="NS91" s="19">
        <f t="shared" ca="1" si="815"/>
        <v>1</v>
      </c>
      <c r="NT91" s="19">
        <f t="shared" ca="1" si="815"/>
        <v>1</v>
      </c>
      <c r="NU91" s="19">
        <f t="shared" ca="1" si="815"/>
        <v>1</v>
      </c>
      <c r="NV91" s="19">
        <f t="shared" ca="1" si="815"/>
        <v>1</v>
      </c>
      <c r="NW91" s="19">
        <f t="shared" ca="1" si="815"/>
        <v>1</v>
      </c>
      <c r="NX91" s="9"/>
      <c r="NY91" s="539" t="str">
        <f t="shared" si="847"/>
        <v>-</v>
      </c>
      <c r="NZ91" s="539" t="str">
        <f t="shared" si="847"/>
        <v>-</v>
      </c>
      <c r="OA91" s="539" t="str">
        <f t="shared" si="847"/>
        <v>-</v>
      </c>
      <c r="OB91" s="539" t="str">
        <f t="shared" si="847"/>
        <v>-</v>
      </c>
      <c r="OC91" s="539" t="str">
        <f t="shared" si="847"/>
        <v>-</v>
      </c>
      <c r="OD91" s="539" t="str">
        <f t="shared" si="847"/>
        <v>-</v>
      </c>
      <c r="OE91" s="539" t="str">
        <f t="shared" ca="1" si="847"/>
        <v>-</v>
      </c>
      <c r="OF91" s="539" t="str">
        <f t="shared" ca="1" si="847"/>
        <v>-</v>
      </c>
      <c r="OG91" s="539" t="str">
        <f t="shared" ca="1" si="847"/>
        <v>-</v>
      </c>
      <c r="OH91" s="539" t="str">
        <f t="shared" ca="1" si="847"/>
        <v>-</v>
      </c>
      <c r="OI91" s="539" t="str">
        <f t="shared" ca="1" si="847"/>
        <v>-</v>
      </c>
      <c r="OJ91" s="539" t="str">
        <f t="shared" ca="1" si="847"/>
        <v>-</v>
      </c>
      <c r="OK91" s="539" t="str">
        <f t="shared" ca="1" si="847"/>
        <v>-</v>
      </c>
      <c r="OL91" s="539" t="str">
        <f t="shared" ca="1" si="847"/>
        <v>-</v>
      </c>
      <c r="OM91" s="539" t="str">
        <f t="shared" ca="1" si="847"/>
        <v>-</v>
      </c>
      <c r="ON91" s="539" t="str">
        <f t="shared" ca="1" si="847"/>
        <v>-</v>
      </c>
      <c r="OO91" s="539" t="str">
        <f t="shared" ca="1" si="847"/>
        <v>-</v>
      </c>
      <c r="OP91" s="539" t="str">
        <f t="shared" ca="1" si="847"/>
        <v>-</v>
      </c>
      <c r="OQ91" s="539" t="str">
        <f t="shared" ca="1" si="847"/>
        <v>-</v>
      </c>
      <c r="OR91" s="539" t="str">
        <f t="shared" ca="1" si="847"/>
        <v>-</v>
      </c>
      <c r="OS91" s="539" t="str">
        <f t="shared" ca="1" si="847"/>
        <v>-</v>
      </c>
      <c r="OT91" s="539" t="str">
        <f t="shared" ca="1" si="847"/>
        <v>-</v>
      </c>
      <c r="OU91" s="539" t="str">
        <f t="shared" ca="1" si="847"/>
        <v>-</v>
      </c>
      <c r="OV91" s="539" t="str">
        <f t="shared" ca="1" si="847"/>
        <v>-</v>
      </c>
      <c r="OW91" s="539" t="str">
        <f t="shared" ca="1" si="847"/>
        <v>-</v>
      </c>
      <c r="OX91" s="539" t="str">
        <f t="shared" ca="1" si="847"/>
        <v>-</v>
      </c>
      <c r="OY91" s="539" t="str">
        <f t="shared" ca="1" si="847"/>
        <v>-</v>
      </c>
      <c r="OZ91" s="539" t="str">
        <f t="shared" ca="1" si="847"/>
        <v>-</v>
      </c>
      <c r="PA91" s="539" t="str">
        <f t="shared" ca="1" si="847"/>
        <v>-</v>
      </c>
      <c r="PB91" s="539" t="str">
        <f t="shared" ca="1" si="847"/>
        <v>-</v>
      </c>
      <c r="PC91" s="539" t="str">
        <f t="shared" ca="1" si="847"/>
        <v>-</v>
      </c>
      <c r="PD91" s="539" t="str">
        <f t="shared" ca="1" si="847"/>
        <v>-</v>
      </c>
      <c r="PE91" s="539" t="str">
        <f t="shared" ca="1" si="847"/>
        <v>-</v>
      </c>
      <c r="PF91" s="539" t="str">
        <f t="shared" ca="1" si="847"/>
        <v>-</v>
      </c>
      <c r="PG91" s="539" t="str">
        <f t="shared" ca="1" si="847"/>
        <v>-</v>
      </c>
      <c r="PH91" s="539" t="str">
        <f t="shared" ca="1" si="847"/>
        <v>-</v>
      </c>
      <c r="PI91" s="549" t="str">
        <f t="shared" si="854"/>
        <v>-</v>
      </c>
      <c r="PJ91" s="549" t="str">
        <f t="shared" si="854"/>
        <v>-</v>
      </c>
      <c r="PK91" s="549" t="str">
        <f t="shared" si="854"/>
        <v>-</v>
      </c>
      <c r="PL91" s="549" t="str">
        <f t="shared" si="854"/>
        <v>-</v>
      </c>
      <c r="PM91" s="549" t="str">
        <f t="shared" si="854"/>
        <v>-</v>
      </c>
      <c r="PN91" s="549" t="str">
        <f t="shared" si="854"/>
        <v>-</v>
      </c>
      <c r="PO91" s="549" t="str">
        <f t="shared" si="854"/>
        <v>-</v>
      </c>
      <c r="PP91" s="549" t="str">
        <f t="shared" si="854"/>
        <v>-</v>
      </c>
      <c r="PQ91" s="549" t="str">
        <f t="shared" si="854"/>
        <v>-</v>
      </c>
      <c r="PR91" s="549" t="str">
        <f t="shared" si="854"/>
        <v>-</v>
      </c>
      <c r="PS91" s="549" t="str">
        <f t="shared" si="854"/>
        <v>-</v>
      </c>
      <c r="PT91" s="549" t="str">
        <f t="shared" si="854"/>
        <v>-</v>
      </c>
      <c r="PU91" s="549" t="str">
        <f t="shared" si="854"/>
        <v>-</v>
      </c>
      <c r="PV91" s="549" t="str">
        <f t="shared" si="854"/>
        <v>-</v>
      </c>
      <c r="PW91" s="549" t="str">
        <f t="shared" si="854"/>
        <v>-</v>
      </c>
      <c r="PX91" s="549" t="str">
        <f t="shared" si="854"/>
        <v>-</v>
      </c>
      <c r="PY91" s="549" t="str">
        <f t="shared" si="854"/>
        <v>-</v>
      </c>
      <c r="PZ91" s="549" t="str">
        <f t="shared" si="854"/>
        <v>-</v>
      </c>
      <c r="QA91" s="549" t="str">
        <f t="shared" si="854"/>
        <v>-</v>
      </c>
      <c r="QB91" s="549" t="str">
        <f t="shared" si="854"/>
        <v>-</v>
      </c>
      <c r="QC91" s="549" t="str">
        <f t="shared" si="854"/>
        <v>-</v>
      </c>
      <c r="QD91" s="549" t="str">
        <f t="shared" si="854"/>
        <v>-</v>
      </c>
      <c r="QE91" s="549" t="str">
        <f t="shared" si="854"/>
        <v>-</v>
      </c>
      <c r="QF91" s="549" t="str">
        <f t="shared" si="854"/>
        <v>-</v>
      </c>
      <c r="QG91" s="549" t="str">
        <f t="shared" si="854"/>
        <v>-</v>
      </c>
      <c r="QH91" s="549" t="str">
        <f t="shared" si="854"/>
        <v>-</v>
      </c>
      <c r="QI91" s="539" t="str">
        <f t="shared" si="848"/>
        <v>-</v>
      </c>
      <c r="QJ91" s="539" t="str">
        <f t="shared" si="848"/>
        <v>-</v>
      </c>
      <c r="QK91" s="539" t="str">
        <f t="shared" si="848"/>
        <v>-</v>
      </c>
      <c r="QL91" s="539" t="str">
        <f t="shared" si="848"/>
        <v>-</v>
      </c>
      <c r="QM91" s="539" t="str">
        <f t="shared" si="848"/>
        <v>-</v>
      </c>
      <c r="QN91" s="539" t="str">
        <f t="shared" si="848"/>
        <v>-</v>
      </c>
      <c r="QO91" s="539" t="str">
        <f t="shared" ca="1" si="848"/>
        <v>-</v>
      </c>
      <c r="QP91" s="539" t="str">
        <f t="shared" ca="1" si="848"/>
        <v>-</v>
      </c>
      <c r="QQ91" s="539" t="str">
        <f t="shared" ca="1" si="848"/>
        <v>-</v>
      </c>
      <c r="QR91" s="539" t="str">
        <f t="shared" ca="1" si="848"/>
        <v>-</v>
      </c>
      <c r="QS91" s="539" t="str">
        <f t="shared" ca="1" si="848"/>
        <v>-</v>
      </c>
      <c r="QT91" s="539" t="str">
        <f t="shared" ca="1" si="848"/>
        <v>-</v>
      </c>
      <c r="QU91" s="539" t="str">
        <f t="shared" ca="1" si="848"/>
        <v>-</v>
      </c>
      <c r="QV91" s="539" t="str">
        <f t="shared" ca="1" si="848"/>
        <v>-</v>
      </c>
      <c r="QW91" s="539" t="str">
        <f t="shared" ca="1" si="848"/>
        <v>-</v>
      </c>
      <c r="QX91" s="539" t="str">
        <f t="shared" ca="1" si="848"/>
        <v>-</v>
      </c>
      <c r="QY91" s="539" t="str">
        <f t="shared" ca="1" si="848"/>
        <v>-</v>
      </c>
      <c r="QZ91" s="539" t="str">
        <f t="shared" ca="1" si="848"/>
        <v>-</v>
      </c>
      <c r="RA91" s="539" t="str">
        <f t="shared" ca="1" si="848"/>
        <v>-</v>
      </c>
      <c r="RB91" s="539" t="str">
        <f t="shared" ca="1" si="848"/>
        <v>-</v>
      </c>
      <c r="RC91" s="539" t="str">
        <f t="shared" ca="1" si="848"/>
        <v>-</v>
      </c>
      <c r="RD91" s="539" t="str">
        <f t="shared" ca="1" si="848"/>
        <v>-</v>
      </c>
      <c r="RE91" s="539" t="str">
        <f t="shared" ca="1" si="848"/>
        <v>-</v>
      </c>
      <c r="RF91" s="539" t="str">
        <f t="shared" ca="1" si="848"/>
        <v>-</v>
      </c>
      <c r="RG91" s="539" t="str">
        <f t="shared" ca="1" si="848"/>
        <v>-</v>
      </c>
      <c r="RH91" s="539" t="str">
        <f t="shared" ca="1" si="848"/>
        <v>-</v>
      </c>
      <c r="RI91" s="539" t="str">
        <f t="shared" ca="1" si="848"/>
        <v>-</v>
      </c>
      <c r="RJ91" s="539" t="str">
        <f t="shared" ca="1" si="848"/>
        <v>-</v>
      </c>
      <c r="RK91" s="539" t="str">
        <f t="shared" ca="1" si="848"/>
        <v>-</v>
      </c>
      <c r="RL91" s="539" t="str">
        <f t="shared" ca="1" si="848"/>
        <v>-</v>
      </c>
      <c r="RM91" s="539" t="str">
        <f t="shared" ca="1" si="848"/>
        <v>-</v>
      </c>
      <c r="RN91" s="539" t="str">
        <f t="shared" ca="1" si="848"/>
        <v>-</v>
      </c>
      <c r="RO91" s="539" t="str">
        <f t="shared" ca="1" si="848"/>
        <v>-</v>
      </c>
      <c r="RP91" s="539" t="str">
        <f t="shared" ca="1" si="848"/>
        <v>-</v>
      </c>
      <c r="RQ91" s="539" t="str">
        <f t="shared" ca="1" si="848"/>
        <v>-</v>
      </c>
      <c r="RR91" s="539" t="str">
        <f t="shared" ca="1" si="848"/>
        <v>-</v>
      </c>
      <c r="RS91" s="549" t="str">
        <f t="shared" si="855"/>
        <v>-</v>
      </c>
      <c r="RT91" s="549" t="str">
        <f t="shared" si="855"/>
        <v>-</v>
      </c>
      <c r="RU91" s="549" t="str">
        <f t="shared" si="855"/>
        <v>-</v>
      </c>
      <c r="RV91" s="549" t="str">
        <f t="shared" si="855"/>
        <v>-</v>
      </c>
      <c r="RW91" s="549" t="str">
        <f t="shared" si="855"/>
        <v>-</v>
      </c>
      <c r="RX91" s="549" t="str">
        <f t="shared" si="855"/>
        <v>-</v>
      </c>
      <c r="RY91" s="549" t="str">
        <f t="shared" si="855"/>
        <v>-</v>
      </c>
      <c r="RZ91" s="549" t="str">
        <f t="shared" si="855"/>
        <v>-</v>
      </c>
      <c r="SA91" s="549" t="str">
        <f t="shared" si="855"/>
        <v>-</v>
      </c>
      <c r="SB91" s="549" t="str">
        <f t="shared" si="855"/>
        <v>-</v>
      </c>
      <c r="SC91" s="549" t="str">
        <f t="shared" si="855"/>
        <v>-</v>
      </c>
      <c r="SD91" s="549" t="str">
        <f t="shared" si="855"/>
        <v>-</v>
      </c>
      <c r="SE91" s="549" t="str">
        <f t="shared" si="855"/>
        <v>-</v>
      </c>
      <c r="SF91" s="549" t="str">
        <f t="shared" si="855"/>
        <v>-</v>
      </c>
      <c r="SG91" s="549" t="str">
        <f t="shared" si="855"/>
        <v>-</v>
      </c>
      <c r="SH91" s="549" t="str">
        <f t="shared" si="855"/>
        <v>-</v>
      </c>
      <c r="SI91" s="549" t="str">
        <f t="shared" si="855"/>
        <v>-</v>
      </c>
      <c r="SJ91" s="549" t="str">
        <f t="shared" si="855"/>
        <v>-</v>
      </c>
      <c r="SK91" s="549" t="str">
        <f t="shared" si="855"/>
        <v>-</v>
      </c>
      <c r="SL91" s="549" t="str">
        <f t="shared" si="855"/>
        <v>-</v>
      </c>
      <c r="SM91" s="549" t="str">
        <f t="shared" si="855"/>
        <v>-</v>
      </c>
      <c r="SN91" s="549" t="str">
        <f t="shared" si="855"/>
        <v>-</v>
      </c>
      <c r="SO91" s="549" t="str">
        <f t="shared" si="855"/>
        <v>-</v>
      </c>
      <c r="SP91" s="549" t="str">
        <f t="shared" si="855"/>
        <v>-</v>
      </c>
      <c r="SQ91" s="549" t="str">
        <f t="shared" si="855"/>
        <v>-</v>
      </c>
      <c r="SR91" s="549" t="str">
        <f t="shared" si="855"/>
        <v>-</v>
      </c>
      <c r="SS91" s="539" t="b">
        <f t="shared" si="849"/>
        <v>1</v>
      </c>
      <c r="ST91" s="539" t="b">
        <f t="shared" si="849"/>
        <v>1</v>
      </c>
      <c r="SU91" s="539" t="b">
        <f t="shared" si="849"/>
        <v>1</v>
      </c>
      <c r="SV91" s="539" t="b">
        <f t="shared" si="849"/>
        <v>1</v>
      </c>
      <c r="SW91" s="539" t="b">
        <f t="shared" si="849"/>
        <v>1</v>
      </c>
      <c r="SX91" s="539" t="b">
        <f t="shared" si="849"/>
        <v>1</v>
      </c>
      <c r="SY91" s="539" t="str">
        <f t="shared" ca="1" si="849"/>
        <v>-</v>
      </c>
      <c r="SZ91" s="539" t="str">
        <f t="shared" ca="1" si="849"/>
        <v>-</v>
      </c>
      <c r="TA91" s="539" t="str">
        <f t="shared" ca="1" si="849"/>
        <v>-</v>
      </c>
      <c r="TB91" s="539" t="str">
        <f t="shared" ca="1" si="849"/>
        <v>-</v>
      </c>
      <c r="TC91" s="539" t="str">
        <f t="shared" ca="1" si="849"/>
        <v>-</v>
      </c>
      <c r="TD91" s="539" t="str">
        <f t="shared" ca="1" si="849"/>
        <v>-</v>
      </c>
      <c r="TE91" s="539" t="str">
        <f t="shared" ca="1" si="849"/>
        <v>-</v>
      </c>
      <c r="TF91" s="539" t="str">
        <f t="shared" ca="1" si="849"/>
        <v>-</v>
      </c>
      <c r="TG91" s="539" t="str">
        <f t="shared" ca="1" si="849"/>
        <v>-</v>
      </c>
      <c r="TH91" s="539" t="str">
        <f t="shared" ca="1" si="849"/>
        <v>-</v>
      </c>
      <c r="TI91" s="539" t="str">
        <f t="shared" ca="1" si="849"/>
        <v>-</v>
      </c>
      <c r="TJ91" s="539" t="str">
        <f t="shared" ca="1" si="849"/>
        <v>-</v>
      </c>
      <c r="TK91" s="539" t="str">
        <f t="shared" ca="1" si="849"/>
        <v>-</v>
      </c>
      <c r="TL91" s="539" t="str">
        <f t="shared" ca="1" si="849"/>
        <v>-</v>
      </c>
      <c r="TM91" s="539" t="str">
        <f t="shared" ca="1" si="849"/>
        <v>-</v>
      </c>
      <c r="TN91" s="539" t="str">
        <f t="shared" ca="1" si="849"/>
        <v>-</v>
      </c>
      <c r="TO91" s="539" t="str">
        <f t="shared" ca="1" si="849"/>
        <v>-</v>
      </c>
      <c r="TP91" s="539" t="str">
        <f t="shared" ca="1" si="849"/>
        <v>-</v>
      </c>
      <c r="TQ91" s="539" t="str">
        <f t="shared" ca="1" si="849"/>
        <v>-</v>
      </c>
      <c r="TR91" s="539" t="str">
        <f t="shared" ca="1" si="849"/>
        <v>-</v>
      </c>
      <c r="TS91" s="539" t="str">
        <f t="shared" ca="1" si="849"/>
        <v>-</v>
      </c>
      <c r="TT91" s="539" t="str">
        <f t="shared" ca="1" si="849"/>
        <v>-</v>
      </c>
      <c r="TU91" s="539" t="str">
        <f t="shared" ca="1" si="849"/>
        <v>-</v>
      </c>
      <c r="TV91" s="539" t="str">
        <f t="shared" ca="1" si="849"/>
        <v>-</v>
      </c>
      <c r="TW91" s="539" t="str">
        <f t="shared" ca="1" si="849"/>
        <v>-</v>
      </c>
      <c r="TX91" s="539" t="str">
        <f t="shared" ca="1" si="849"/>
        <v>-</v>
      </c>
      <c r="TY91" s="539" t="str">
        <f t="shared" ca="1" si="849"/>
        <v>-</v>
      </c>
      <c r="TZ91" s="539" t="str">
        <f t="shared" ca="1" si="849"/>
        <v>-</v>
      </c>
      <c r="UA91" s="539" t="str">
        <f t="shared" ca="1" si="849"/>
        <v>-</v>
      </c>
      <c r="UB91" s="539" t="str">
        <f t="shared" ca="1" si="849"/>
        <v>-</v>
      </c>
      <c r="UC91" s="549" t="b">
        <f t="shared" si="856"/>
        <v>1</v>
      </c>
      <c r="UD91" s="549" t="b">
        <f t="shared" si="856"/>
        <v>1</v>
      </c>
      <c r="UE91" s="549" t="b">
        <f t="shared" si="856"/>
        <v>1</v>
      </c>
      <c r="UF91" s="549" t="b">
        <f t="shared" si="856"/>
        <v>1</v>
      </c>
      <c r="UG91" s="549" t="b">
        <f t="shared" si="856"/>
        <v>1</v>
      </c>
      <c r="UH91" s="549" t="b">
        <f t="shared" si="856"/>
        <v>1</v>
      </c>
      <c r="UI91" s="549" t="b">
        <f t="shared" si="856"/>
        <v>1</v>
      </c>
      <c r="UJ91" s="549" t="b">
        <f t="shared" si="856"/>
        <v>1</v>
      </c>
      <c r="UK91" s="549" t="b">
        <f t="shared" si="856"/>
        <v>1</v>
      </c>
      <c r="UL91" s="549" t="b">
        <f t="shared" si="856"/>
        <v>1</v>
      </c>
      <c r="UM91" s="549" t="b">
        <f t="shared" si="856"/>
        <v>1</v>
      </c>
      <c r="UN91" s="549" t="b">
        <f t="shared" si="856"/>
        <v>1</v>
      </c>
      <c r="UO91" s="549" t="b">
        <f t="shared" si="856"/>
        <v>1</v>
      </c>
      <c r="UP91" s="549" t="b">
        <f t="shared" si="856"/>
        <v>1</v>
      </c>
      <c r="UQ91" s="549" t="b">
        <f t="shared" si="856"/>
        <v>1</v>
      </c>
      <c r="UR91" s="549" t="b">
        <f t="shared" si="856"/>
        <v>1</v>
      </c>
      <c r="US91" s="549" t="b">
        <f t="shared" si="856"/>
        <v>1</v>
      </c>
      <c r="UT91" s="549" t="b">
        <f t="shared" si="856"/>
        <v>1</v>
      </c>
      <c r="UU91" s="549" t="b">
        <f t="shared" si="856"/>
        <v>1</v>
      </c>
      <c r="UV91" s="549" t="b">
        <f t="shared" si="856"/>
        <v>1</v>
      </c>
      <c r="UW91" s="549" t="b">
        <f t="shared" si="856"/>
        <v>1</v>
      </c>
      <c r="UX91" s="549" t="b">
        <f t="shared" si="856"/>
        <v>1</v>
      </c>
      <c r="UY91" s="549" t="b">
        <f t="shared" si="856"/>
        <v>1</v>
      </c>
      <c r="UZ91" s="549" t="b">
        <f t="shared" si="856"/>
        <v>1</v>
      </c>
      <c r="VA91" s="549" t="b">
        <f t="shared" si="856"/>
        <v>1</v>
      </c>
      <c r="VB91" s="549" t="b">
        <f t="shared" si="856"/>
        <v>1</v>
      </c>
      <c r="VC91" s="19">
        <f t="shared" ca="1" si="756"/>
        <v>0</v>
      </c>
      <c r="VD91" s="23">
        <v>0</v>
      </c>
    </row>
    <row r="92" spans="1:576" outlineLevel="1">
      <c r="A92" s="21">
        <f t="shared" si="93"/>
        <v>87</v>
      </c>
      <c r="B92" s="21">
        <f t="shared" si="759"/>
        <v>18</v>
      </c>
      <c r="C92">
        <v>108</v>
      </c>
      <c r="D92" s="19" t="str">
        <f t="shared" ca="1" si="668"/>
        <v>SNSW</v>
      </c>
      <c r="E92" t="b">
        <v>1</v>
      </c>
      <c r="F92" t="b">
        <v>0</v>
      </c>
      <c r="G92" t="b">
        <v>1</v>
      </c>
      <c r="H92" s="215">
        <f t="shared" ca="1" si="771"/>
        <v>29</v>
      </c>
      <c r="I92" s="26">
        <v>2</v>
      </c>
      <c r="J92" s="26">
        <v>1</v>
      </c>
      <c r="K92" s="26" t="str">
        <f>""</f>
        <v/>
      </c>
      <c r="L92" s="26">
        <v>0</v>
      </c>
      <c r="M92" s="26">
        <f t="shared" si="670"/>
        <v>2</v>
      </c>
      <c r="N92" s="26">
        <v>2</v>
      </c>
      <c r="O92" s="26">
        <v>3</v>
      </c>
      <c r="P92" s="26">
        <v>2</v>
      </c>
      <c r="Q92" s="26">
        <v>0</v>
      </c>
      <c r="R92" s="26">
        <v>0</v>
      </c>
      <c r="S92" s="26">
        <v>0</v>
      </c>
      <c r="T92" s="26">
        <v>0</v>
      </c>
      <c r="U92" s="26">
        <v>1</v>
      </c>
      <c r="V92" s="116">
        <v>1</v>
      </c>
      <c r="W92" s="116">
        <v>3</v>
      </c>
      <c r="X92" s="116">
        <v>3</v>
      </c>
      <c r="Y92" s="211"/>
      <c r="Z92" s="211"/>
      <c r="AA92" s="211"/>
      <c r="AB92" s="211"/>
      <c r="AC92" s="26">
        <v>1</v>
      </c>
      <c r="AD92" s="211"/>
      <c r="AE92" s="211"/>
      <c r="AF92" s="211"/>
      <c r="AG92" s="211"/>
      <c r="AH92" s="211"/>
      <c r="AI92" s="211"/>
      <c r="AJ92" s="211"/>
      <c r="AK92" s="211"/>
      <c r="AL92" s="136">
        <f t="shared" si="671"/>
        <v>2</v>
      </c>
      <c r="AM92" s="136">
        <f>INDEX(CHOOSE($O92,DataAutumn!i.AdultDrys,DataWinter!i.AdultDrys,DataSpring!i.AdultDrys),1,$N92)</f>
        <v>3</v>
      </c>
      <c r="AN92" s="5">
        <f t="shared" si="672"/>
        <v>2</v>
      </c>
      <c r="AO92" s="5">
        <f t="shared" si="672"/>
        <v>0</v>
      </c>
      <c r="AP92" s="5">
        <f t="shared" si="673"/>
        <v>1</v>
      </c>
      <c r="AQ92" s="211"/>
      <c r="AR92" s="211"/>
      <c r="AS92" s="356" t="str">
        <f t="shared" ca="1" si="674"/>
        <v>optimum_carry 00029 SNSW MWM     pasture100 Day204 Scan2-0000 RR000p GP100p WP125p MP125p T_TRUE (F33N11)</v>
      </c>
      <c r="AT92" s="9" t="str">
        <f ca="1">IF(COUNTIF(AS$5:AS92,AS92)=1,"-","Dup")</f>
        <v>-</v>
      </c>
      <c r="AU92" s="9"/>
      <c r="AV92" s="19" t="str">
        <f t="shared" ca="1" si="858"/>
        <v>-</v>
      </c>
      <c r="AW92" s="19" t="str">
        <f t="shared" ca="1" si="858"/>
        <v>-</v>
      </c>
      <c r="AX92" s="19" t="str">
        <f t="shared" ca="1" si="858"/>
        <v>-</v>
      </c>
      <c r="AY92" s="19" t="str">
        <f t="shared" ca="1" si="858"/>
        <v>-</v>
      </c>
      <c r="AZ92" s="19" t="str">
        <f t="shared" ca="1" si="858"/>
        <v>-</v>
      </c>
      <c r="BA92" s="19" t="str">
        <f t="shared" ca="1" si="858"/>
        <v>-</v>
      </c>
      <c r="BB92" s="19" t="str">
        <f t="shared" ca="1" si="858"/>
        <v>-</v>
      </c>
      <c r="BC92" s="19" t="str">
        <f t="shared" ca="1" si="858"/>
        <v>-</v>
      </c>
      <c r="BD92" s="9"/>
      <c r="BE92" s="5" t="b">
        <f t="shared" si="676"/>
        <v>0</v>
      </c>
      <c r="BF92" s="5" t="str">
        <f t="shared" si="676"/>
        <v>-</v>
      </c>
      <c r="BG92" s="5" t="b">
        <f t="shared" si="676"/>
        <v>0</v>
      </c>
      <c r="BH92" s="5" t="b">
        <f t="shared" si="676"/>
        <v>1</v>
      </c>
      <c r="BI92" s="5" t="b">
        <f t="shared" si="676"/>
        <v>1</v>
      </c>
      <c r="BJ92" s="136">
        <f t="shared" si="676"/>
        <v>0</v>
      </c>
      <c r="BK92" s="19" t="b">
        <f t="shared" ca="1" si="677"/>
        <v>0</v>
      </c>
      <c r="BL92" s="9"/>
      <c r="BM92" s="5" t="str">
        <f t="shared" ca="1" si="678"/>
        <v>-</v>
      </c>
      <c r="BN92" s="19" t="str">
        <f t="shared" ca="1" si="679"/>
        <v>-</v>
      </c>
      <c r="BO92" s="19" t="str">
        <f t="shared" ca="1" si="679"/>
        <v>-</v>
      </c>
      <c r="BP92" s="19" t="str">
        <f t="shared" ca="1" si="679"/>
        <v>-</v>
      </c>
      <c r="BQ92" s="5" t="str">
        <f t="shared" ca="1" si="680"/>
        <v>-</v>
      </c>
      <c r="BR92" s="19" t="str">
        <f t="shared" ca="1" si="681"/>
        <v>-</v>
      </c>
      <c r="BS92" s="5" t="str">
        <f t="shared" ca="1" si="682"/>
        <v>-</v>
      </c>
      <c r="BT92" s="19" t="str">
        <f t="shared" ca="1" si="683"/>
        <v>-</v>
      </c>
      <c r="BU92" s="19" t="str">
        <f t="shared" ca="1" si="683"/>
        <v>-</v>
      </c>
      <c r="BV92" s="19" t="str">
        <f t="shared" ca="1" si="683"/>
        <v>-</v>
      </c>
      <c r="BW92" s="5" t="str">
        <f t="shared" ca="1" si="684"/>
        <v>-</v>
      </c>
      <c r="BX92" s="9"/>
      <c r="BY92" s="5" t="b">
        <f t="shared" si="685"/>
        <v>0</v>
      </c>
      <c r="BZ92" s="5" t="str">
        <f t="shared" ca="1" si="686"/>
        <v>-</v>
      </c>
      <c r="CA92" s="5" t="str">
        <f t="shared" ca="1" si="859"/>
        <v>-</v>
      </c>
      <c r="CB92" s="5" t="str">
        <f t="shared" ca="1" si="859"/>
        <v>-</v>
      </c>
      <c r="CC92" s="5" t="str">
        <f t="shared" ca="1" si="859"/>
        <v>-</v>
      </c>
      <c r="CD92" s="5" t="str">
        <f t="shared" ca="1" si="859"/>
        <v>-</v>
      </c>
      <c r="CE92" s="5" t="str">
        <f t="shared" ca="1" si="859"/>
        <v>-</v>
      </c>
      <c r="CF92" s="5" t="str">
        <f t="shared" ca="1" si="859"/>
        <v>-</v>
      </c>
      <c r="CG92" s="5" t="str">
        <f t="shared" ca="1" si="859"/>
        <v>-</v>
      </c>
      <c r="CH92" s="5" t="str">
        <f t="shared" ca="1" si="859"/>
        <v>-</v>
      </c>
      <c r="CI92" s="9"/>
      <c r="CJ92" s="12" t="b">
        <v>1</v>
      </c>
      <c r="CK92" s="12" t="b">
        <v>1</v>
      </c>
      <c r="CL92" s="12" t="b">
        <v>1</v>
      </c>
      <c r="CM92" s="12">
        <v>22312000005</v>
      </c>
      <c r="CN92" s="12" t="b">
        <v>0</v>
      </c>
      <c r="CO92" s="19" t="str">
        <f t="shared" ca="1" si="688"/>
        <v>-</v>
      </c>
      <c r="CP92" s="19" t="str">
        <f t="shared" ca="1" si="688"/>
        <v>-</v>
      </c>
      <c r="CQ92" s="19" t="str">
        <f t="shared" ca="1" si="688"/>
        <v>-</v>
      </c>
      <c r="CR92" s="433">
        <f t="shared" si="689"/>
        <v>652</v>
      </c>
      <c r="CS92" s="433">
        <f t="shared" si="689"/>
        <v>686</v>
      </c>
      <c r="CT92" s="433">
        <f t="shared" si="689"/>
        <v>721</v>
      </c>
      <c r="CU92" s="144">
        <f t="shared" si="690"/>
        <v>378</v>
      </c>
      <c r="CV92" s="144">
        <f t="shared" si="690"/>
        <v>413</v>
      </c>
      <c r="CW92" s="144">
        <f t="shared" si="690"/>
        <v>448</v>
      </c>
      <c r="CX92" s="19" t="str">
        <f t="shared" ca="1" si="809"/>
        <v>-</v>
      </c>
      <c r="CY92" s="19" t="str">
        <f t="shared" ca="1" si="809"/>
        <v>-</v>
      </c>
      <c r="CZ92" s="19" t="str">
        <f t="shared" ca="1" si="809"/>
        <v>-</v>
      </c>
      <c r="DA92" s="19" t="str">
        <f t="shared" ca="1" si="809"/>
        <v>-</v>
      </c>
      <c r="DB92" s="19" t="str">
        <f t="shared" ca="1" si="809"/>
        <v>-</v>
      </c>
      <c r="DC92" s="19" t="str">
        <f t="shared" ca="1" si="809"/>
        <v>-</v>
      </c>
      <c r="DD92" s="19">
        <f t="shared" ca="1" si="809"/>
        <v>1</v>
      </c>
      <c r="DE92" s="19">
        <f t="shared" ca="1" si="809"/>
        <v>1</v>
      </c>
      <c r="DF92" s="19">
        <f t="shared" ca="1" si="809"/>
        <v>0</v>
      </c>
      <c r="DG92" s="19" t="str">
        <f t="shared" ca="1" si="809"/>
        <v>-</v>
      </c>
      <c r="DH92" s="19" t="str">
        <f t="shared" ca="1" si="809"/>
        <v>-</v>
      </c>
      <c r="DI92" s="19" t="str">
        <f t="shared" ca="1" si="809"/>
        <v>-</v>
      </c>
      <c r="DJ92" s="19" t="str">
        <f t="shared" ca="1" si="809"/>
        <v>-</v>
      </c>
      <c r="DK92" s="19" t="str">
        <f t="shared" ca="1" si="809"/>
        <v>-</v>
      </c>
      <c r="DL92" s="19">
        <f t="shared" ca="1" si="809"/>
        <v>0</v>
      </c>
      <c r="DM92" s="19" t="str">
        <f t="shared" ca="1" si="809"/>
        <v>-</v>
      </c>
      <c r="DN92" s="19" t="str">
        <f t="shared" ca="1" si="809"/>
        <v>-</v>
      </c>
      <c r="DO92" s="19" t="str">
        <f t="shared" ca="1" si="688"/>
        <v>-</v>
      </c>
      <c r="DP92" s="19">
        <f t="shared" ca="1" si="688"/>
        <v>0</v>
      </c>
      <c r="DQ92" s="19">
        <f t="shared" ca="1" si="688"/>
        <v>0</v>
      </c>
      <c r="DR92" s="9"/>
      <c r="DS92" s="19">
        <f t="shared" ca="1" si="838"/>
        <v>0</v>
      </c>
      <c r="DT92" s="19">
        <f t="shared" ca="1" si="838"/>
        <v>0</v>
      </c>
      <c r="DU92" s="19">
        <f t="shared" ca="1" si="838"/>
        <v>0</v>
      </c>
      <c r="DV92" s="19">
        <f t="shared" ca="1" si="838"/>
        <v>0</v>
      </c>
      <c r="DW92" s="19">
        <f t="shared" ca="1" si="838"/>
        <v>0</v>
      </c>
      <c r="DX92" s="19">
        <f t="shared" ca="1" si="838"/>
        <v>0</v>
      </c>
      <c r="DY92" s="19">
        <f t="shared" ca="1" si="838"/>
        <v>0</v>
      </c>
      <c r="DZ92" s="19">
        <f t="shared" ca="1" si="838"/>
        <v>0</v>
      </c>
      <c r="EA92" s="19">
        <f t="shared" ca="1" si="838"/>
        <v>0</v>
      </c>
      <c r="EB92" s="19">
        <f t="shared" ca="1" si="838"/>
        <v>0</v>
      </c>
      <c r="EC92" s="19">
        <f t="shared" ca="1" si="838"/>
        <v>0</v>
      </c>
      <c r="ED92" s="19">
        <f t="shared" ca="1" si="838"/>
        <v>0</v>
      </c>
      <c r="EE92" s="19">
        <f t="shared" ca="1" si="838"/>
        <v>0</v>
      </c>
      <c r="EF92" s="433">
        <f t="shared" si="693"/>
        <v>0</v>
      </c>
      <c r="EG92" s="433">
        <f t="shared" si="693"/>
        <v>0</v>
      </c>
      <c r="EH92" s="116">
        <f t="shared" si="694"/>
        <v>0</v>
      </c>
      <c r="EI92" s="116">
        <f t="shared" ca="1" si="694"/>
        <v>0</v>
      </c>
      <c r="EJ92" s="116">
        <f t="shared" ca="1" si="694"/>
        <v>0</v>
      </c>
      <c r="EK92" s="116">
        <f t="shared" ca="1" si="694"/>
        <v>0</v>
      </c>
      <c r="EL92" s="116">
        <f t="shared" ca="1" si="694"/>
        <v>0</v>
      </c>
      <c r="EM92" s="537">
        <f t="shared" ca="1" si="695"/>
        <v>0</v>
      </c>
      <c r="EN92" s="116">
        <f t="shared" ca="1" si="696"/>
        <v>0</v>
      </c>
      <c r="EO92" s="116">
        <f t="shared" ca="1" si="696"/>
        <v>0</v>
      </c>
      <c r="EP92" s="116">
        <f t="shared" ca="1" si="696"/>
        <v>0</v>
      </c>
      <c r="EQ92" s="116">
        <f t="shared" ca="1" si="696"/>
        <v>0</v>
      </c>
      <c r="ER92" s="116">
        <f t="shared" ca="1" si="696"/>
        <v>0</v>
      </c>
      <c r="ES92" s="537">
        <f t="shared" ca="1" si="697"/>
        <v>0</v>
      </c>
      <c r="ET92" s="116">
        <f t="shared" ca="1" si="698"/>
        <v>0</v>
      </c>
      <c r="EU92" s="116">
        <f t="shared" ca="1" si="698"/>
        <v>0</v>
      </c>
      <c r="EV92" s="116">
        <f t="shared" ca="1" si="698"/>
        <v>0</v>
      </c>
      <c r="EW92" s="116">
        <f t="shared" ca="1" si="698"/>
        <v>0</v>
      </c>
      <c r="EX92" s="116">
        <f t="shared" ca="1" si="698"/>
        <v>0</v>
      </c>
      <c r="EY92" s="537">
        <f t="shared" ca="1" si="699"/>
        <v>0</v>
      </c>
      <c r="EZ92" s="116">
        <f t="shared" ca="1" si="700"/>
        <v>0</v>
      </c>
      <c r="FA92" s="116">
        <f t="shared" ca="1" si="700"/>
        <v>0</v>
      </c>
      <c r="FB92" s="116">
        <f t="shared" ca="1" si="700"/>
        <v>0</v>
      </c>
      <c r="FC92" s="116">
        <f t="shared" ca="1" si="700"/>
        <v>0</v>
      </c>
      <c r="FD92" s="116">
        <f t="shared" ca="1" si="700"/>
        <v>0</v>
      </c>
      <c r="FE92" s="537">
        <f t="shared" ca="1" si="701"/>
        <v>0</v>
      </c>
      <c r="FF92" s="116">
        <f t="shared" ca="1" si="702"/>
        <v>0</v>
      </c>
      <c r="FG92" s="116">
        <f t="shared" ca="1" si="702"/>
        <v>0</v>
      </c>
      <c r="FH92" s="116">
        <f t="shared" ca="1" si="702"/>
        <v>0</v>
      </c>
      <c r="FI92" s="116">
        <f t="shared" ca="1" si="702"/>
        <v>0</v>
      </c>
      <c r="FJ92" s="116">
        <f t="shared" ca="1" si="702"/>
        <v>0</v>
      </c>
      <c r="FK92" s="537">
        <f t="shared" ca="1" si="703"/>
        <v>0</v>
      </c>
      <c r="FL92" s="116">
        <f t="shared" ca="1" si="704"/>
        <v>0</v>
      </c>
      <c r="FM92" s="116">
        <f t="shared" ca="1" si="704"/>
        <v>0</v>
      </c>
      <c r="FN92" s="116">
        <f t="shared" ca="1" si="704"/>
        <v>0</v>
      </c>
      <c r="FO92" s="116">
        <f t="shared" ca="1" si="704"/>
        <v>0</v>
      </c>
      <c r="FP92" s="116">
        <f t="shared" ca="1" si="704"/>
        <v>0</v>
      </c>
      <c r="FQ92" s="537">
        <f t="shared" ca="1" si="705"/>
        <v>0</v>
      </c>
      <c r="FR92" s="117">
        <f t="shared" ca="1" si="706"/>
        <v>0</v>
      </c>
      <c r="FS92" s="117">
        <f t="shared" ca="1" si="706"/>
        <v>0</v>
      </c>
      <c r="FT92" s="117">
        <f t="shared" ca="1" si="706"/>
        <v>0</v>
      </c>
      <c r="FU92" s="117">
        <f t="shared" ca="1" si="706"/>
        <v>0</v>
      </c>
      <c r="FV92" s="556">
        <f t="shared" ca="1" si="810"/>
        <v>0</v>
      </c>
      <c r="FW92" s="556">
        <f t="shared" ca="1" si="810"/>
        <v>0</v>
      </c>
      <c r="FX92" s="556">
        <f t="shared" ca="1" si="810"/>
        <v>0</v>
      </c>
      <c r="FY92" s="556">
        <f t="shared" ca="1" si="810"/>
        <v>0</v>
      </c>
      <c r="FZ92" s="556">
        <f t="shared" ca="1" si="810"/>
        <v>0</v>
      </c>
      <c r="GA92" s="556">
        <f t="shared" ca="1" si="810"/>
        <v>0</v>
      </c>
      <c r="GB92" s="556">
        <f t="shared" ca="1" si="810"/>
        <v>0</v>
      </c>
      <c r="GC92" s="556">
        <f t="shared" ca="1" si="810"/>
        <v>0</v>
      </c>
      <c r="GD92" s="556">
        <f t="shared" ca="1" si="810"/>
        <v>0</v>
      </c>
      <c r="GE92" s="556">
        <f t="shared" ca="1" si="810"/>
        <v>0</v>
      </c>
      <c r="GF92" s="556">
        <f t="shared" ca="1" si="810"/>
        <v>0</v>
      </c>
      <c r="GG92" s="556">
        <f t="shared" ca="1" si="810"/>
        <v>0</v>
      </c>
      <c r="GH92" s="556">
        <f t="shared" ca="1" si="810"/>
        <v>0</v>
      </c>
      <c r="GI92" s="556">
        <f t="shared" ca="1" si="810"/>
        <v>0</v>
      </c>
      <c r="GJ92" s="556">
        <f t="shared" ca="1" si="810"/>
        <v>0</v>
      </c>
      <c r="GK92" s="556">
        <f t="shared" ref="GK92:GO92" ca="1" si="868">IF(AND($M92=GK$17,$O92=GK$19,$AH92=GK$16,OR($P92=GK$20,GK$20=1)),INDEX(i.FS_Strategy,$AK92+1,$AH92),0)</f>
        <v>0</v>
      </c>
      <c r="GL92" s="556">
        <f t="shared" ca="1" si="868"/>
        <v>0</v>
      </c>
      <c r="GM92" s="556">
        <f t="shared" ca="1" si="868"/>
        <v>0</v>
      </c>
      <c r="GN92" s="556">
        <f t="shared" ca="1" si="868"/>
        <v>0</v>
      </c>
      <c r="GO92" s="556">
        <f t="shared" ca="1" si="868"/>
        <v>0</v>
      </c>
      <c r="GP92" s="19">
        <f t="shared" ca="1" si="708"/>
        <v>0</v>
      </c>
      <c r="GQ92" s="116">
        <f t="shared" ca="1" si="709"/>
        <v>0</v>
      </c>
      <c r="GR92" s="116">
        <f t="shared" ca="1" si="709"/>
        <v>0</v>
      </c>
      <c r="GS92" s="116">
        <f t="shared" ca="1" si="709"/>
        <v>0</v>
      </c>
      <c r="GT92" s="116">
        <f t="shared" ca="1" si="709"/>
        <v>0</v>
      </c>
      <c r="GU92" s="116">
        <f t="shared" ca="1" si="709"/>
        <v>0</v>
      </c>
      <c r="GV92" s="537">
        <f t="shared" ca="1" si="710"/>
        <v>0</v>
      </c>
      <c r="GW92" s="116">
        <f t="shared" ca="1" si="711"/>
        <v>0</v>
      </c>
      <c r="GX92" s="116">
        <f t="shared" ca="1" si="711"/>
        <v>0</v>
      </c>
      <c r="GY92" s="116">
        <f t="shared" ca="1" si="711"/>
        <v>0</v>
      </c>
      <c r="GZ92" s="116">
        <f t="shared" ca="1" si="711"/>
        <v>0</v>
      </c>
      <c r="HA92" s="116">
        <f t="shared" ca="1" si="711"/>
        <v>0</v>
      </c>
      <c r="HB92" s="537">
        <f t="shared" ca="1" si="712"/>
        <v>0</v>
      </c>
      <c r="HC92" s="116">
        <f t="shared" ca="1" si="713"/>
        <v>0</v>
      </c>
      <c r="HD92" s="116">
        <f t="shared" ca="1" si="713"/>
        <v>0</v>
      </c>
      <c r="HE92" s="116">
        <f t="shared" ca="1" si="713"/>
        <v>0</v>
      </c>
      <c r="HF92" s="116">
        <f t="shared" ca="1" si="713"/>
        <v>0</v>
      </c>
      <c r="HG92" s="116">
        <f t="shared" ca="1" si="713"/>
        <v>0</v>
      </c>
      <c r="HH92" s="537">
        <f t="shared" ca="1" si="714"/>
        <v>0</v>
      </c>
      <c r="HI92" s="116">
        <f t="shared" ca="1" si="715"/>
        <v>0</v>
      </c>
      <c r="HJ92" s="116">
        <f t="shared" ca="1" si="715"/>
        <v>0</v>
      </c>
      <c r="HK92" s="116">
        <f t="shared" ca="1" si="715"/>
        <v>0</v>
      </c>
      <c r="HL92" s="116">
        <f t="shared" ca="1" si="715"/>
        <v>0</v>
      </c>
      <c r="HM92" s="116">
        <f t="shared" ca="1" si="715"/>
        <v>0</v>
      </c>
      <c r="HN92" s="537">
        <f t="shared" ca="1" si="716"/>
        <v>0</v>
      </c>
      <c r="HO92" s="116">
        <f t="shared" ca="1" si="717"/>
        <v>0</v>
      </c>
      <c r="HP92" s="116">
        <f t="shared" ca="1" si="717"/>
        <v>0</v>
      </c>
      <c r="HQ92" s="116">
        <f t="shared" ca="1" si="717"/>
        <v>0</v>
      </c>
      <c r="HR92" s="116">
        <f t="shared" ca="1" si="717"/>
        <v>0</v>
      </c>
      <c r="HS92" s="116">
        <f t="shared" ca="1" si="717"/>
        <v>0</v>
      </c>
      <c r="HT92" s="537">
        <f t="shared" ca="1" si="718"/>
        <v>0</v>
      </c>
      <c r="HU92" s="116">
        <f t="shared" ca="1" si="719"/>
        <v>0</v>
      </c>
      <c r="HV92" s="116">
        <f t="shared" ca="1" si="719"/>
        <v>0</v>
      </c>
      <c r="HW92" s="116">
        <f t="shared" ca="1" si="719"/>
        <v>0</v>
      </c>
      <c r="HX92" s="116">
        <f t="shared" ca="1" si="719"/>
        <v>0</v>
      </c>
      <c r="HY92" s="116">
        <f t="shared" ca="1" si="719"/>
        <v>0</v>
      </c>
      <c r="HZ92" s="537">
        <f t="shared" ca="1" si="720"/>
        <v>0</v>
      </c>
      <c r="IA92" s="117">
        <f t="shared" ca="1" si="721"/>
        <v>0</v>
      </c>
      <c r="IB92" s="117">
        <f t="shared" ca="1" si="721"/>
        <v>0</v>
      </c>
      <c r="IC92" s="117">
        <f t="shared" ca="1" si="721"/>
        <v>0</v>
      </c>
      <c r="ID92" s="117">
        <f t="shared" ca="1" si="721"/>
        <v>0</v>
      </c>
      <c r="IE92" s="556">
        <f t="shared" ca="1" si="811"/>
        <v>0</v>
      </c>
      <c r="IF92" s="556">
        <f t="shared" ca="1" si="811"/>
        <v>0</v>
      </c>
      <c r="IG92" s="556">
        <f t="shared" ca="1" si="811"/>
        <v>0</v>
      </c>
      <c r="IH92" s="556">
        <f t="shared" ca="1" si="811"/>
        <v>0</v>
      </c>
      <c r="II92" s="556">
        <f t="shared" ca="1" si="811"/>
        <v>0</v>
      </c>
      <c r="IJ92" s="556">
        <f t="shared" ca="1" si="811"/>
        <v>0</v>
      </c>
      <c r="IK92" s="556">
        <f t="shared" ca="1" si="811"/>
        <v>0</v>
      </c>
      <c r="IL92" s="556">
        <f t="shared" ca="1" si="811"/>
        <v>0</v>
      </c>
      <c r="IM92" s="556">
        <f t="shared" ca="1" si="811"/>
        <v>0</v>
      </c>
      <c r="IN92" s="556">
        <f t="shared" ca="1" si="811"/>
        <v>0</v>
      </c>
      <c r="IO92" s="556">
        <f t="shared" ca="1" si="811"/>
        <v>0</v>
      </c>
      <c r="IP92" s="556">
        <f t="shared" ca="1" si="811"/>
        <v>0</v>
      </c>
      <c r="IQ92" s="556">
        <f t="shared" ca="1" si="811"/>
        <v>0</v>
      </c>
      <c r="IR92" s="556">
        <f t="shared" ca="1" si="811"/>
        <v>0</v>
      </c>
      <c r="IS92" s="556">
        <f t="shared" ca="1" si="811"/>
        <v>0</v>
      </c>
      <c r="IT92" s="556">
        <f t="shared" ref="IT92:IX92" ca="1" si="869">IF(AND($M92=IT$17,$O92=IT$19,$AH92=IT$16,OR($P92=IT$20,IT$20=1)),INDEX(i.FS_Strategy,$AK92+1,$AH92),0)</f>
        <v>0</v>
      </c>
      <c r="IU92" s="556">
        <f t="shared" ca="1" si="869"/>
        <v>0</v>
      </c>
      <c r="IV92" s="556">
        <f t="shared" ca="1" si="869"/>
        <v>0</v>
      </c>
      <c r="IW92" s="556">
        <f t="shared" ca="1" si="869"/>
        <v>0</v>
      </c>
      <c r="IX92" s="556">
        <f t="shared" ca="1" si="869"/>
        <v>0</v>
      </c>
      <c r="IY92" s="19">
        <f t="shared" ca="1" si="723"/>
        <v>0</v>
      </c>
      <c r="IZ92" s="5">
        <f t="shared" si="724"/>
        <v>67</v>
      </c>
      <c r="JA92" s="9"/>
      <c r="JB92" s="5">
        <f t="shared" si="725"/>
        <v>1</v>
      </c>
      <c r="JC92" s="5" t="b">
        <f t="shared" si="725"/>
        <v>0</v>
      </c>
      <c r="JD92" s="19">
        <f t="shared" ca="1" si="850"/>
        <v>0</v>
      </c>
      <c r="JE92" s="5">
        <f t="shared" si="727"/>
        <v>0</v>
      </c>
      <c r="JF92" s="5">
        <f t="shared" si="728"/>
        <v>1.2500000000000001E-2</v>
      </c>
      <c r="JG92" s="5">
        <f t="shared" si="729"/>
        <v>0</v>
      </c>
      <c r="JH92" s="19">
        <f t="shared" ca="1" si="850"/>
        <v>0</v>
      </c>
      <c r="JI92" s="5">
        <f t="shared" si="730"/>
        <v>60</v>
      </c>
      <c r="JJ92" s="5">
        <f t="shared" si="731"/>
        <v>1</v>
      </c>
      <c r="JK92" s="19">
        <f t="shared" ca="1" si="850"/>
        <v>0</v>
      </c>
      <c r="JL92" s="19">
        <f t="shared" ca="1" si="850"/>
        <v>0</v>
      </c>
      <c r="JM92" s="19">
        <f t="shared" ca="1" si="850"/>
        <v>0</v>
      </c>
      <c r="JN92" s="19">
        <f t="shared" ca="1" si="850"/>
        <v>0</v>
      </c>
      <c r="JO92" s="19">
        <f t="shared" ca="1" si="850"/>
        <v>0</v>
      </c>
      <c r="JP92" s="19">
        <f t="shared" ca="1" si="850"/>
        <v>0</v>
      </c>
      <c r="JQ92" s="19">
        <f t="shared" ca="1" si="850"/>
        <v>0</v>
      </c>
      <c r="JR92" s="19">
        <f t="shared" ca="1" si="850"/>
        <v>0</v>
      </c>
      <c r="JS92" s="19">
        <f t="shared" ca="1" si="850"/>
        <v>0</v>
      </c>
      <c r="JT92" s="19">
        <f t="shared" ca="1" si="850"/>
        <v>0</v>
      </c>
      <c r="JU92" s="19">
        <f t="shared" ca="1" si="850"/>
        <v>0</v>
      </c>
      <c r="JV92" s="19">
        <f t="shared" ca="1" si="850"/>
        <v>0</v>
      </c>
      <c r="JW92" s="19">
        <f t="shared" ca="1" si="850"/>
        <v>0</v>
      </c>
      <c r="JX92" s="19">
        <f t="shared" ca="1" si="850"/>
        <v>0</v>
      </c>
      <c r="JY92" s="19">
        <f t="shared" ca="1" si="850"/>
        <v>0</v>
      </c>
      <c r="JZ92" s="19">
        <f t="shared" ca="1" si="850"/>
        <v>0</v>
      </c>
      <c r="KA92" s="19">
        <f t="shared" ca="1" si="850"/>
        <v>0</v>
      </c>
      <c r="KB92" s="19">
        <f t="shared" ca="1" si="850"/>
        <v>0</v>
      </c>
      <c r="KC92" s="19">
        <f t="shared" ca="1" si="850"/>
        <v>0</v>
      </c>
      <c r="KD92" s="19">
        <f t="shared" ca="1" si="850"/>
        <v>0</v>
      </c>
      <c r="KE92" s="19">
        <f t="shared" ca="1" si="850"/>
        <v>0</v>
      </c>
      <c r="KF92" s="5">
        <f t="shared" si="732"/>
        <v>0</v>
      </c>
      <c r="KG92" s="5">
        <f t="shared" si="732"/>
        <v>6.25E-2</v>
      </c>
      <c r="KH92" s="5">
        <f t="shared" si="732"/>
        <v>6.25E-2</v>
      </c>
      <c r="KI92" s="5">
        <f t="shared" si="732"/>
        <v>6.25E-2</v>
      </c>
      <c r="KJ92" s="19">
        <f t="shared" ca="1" si="850"/>
        <v>0</v>
      </c>
      <c r="KK92" s="19">
        <f t="shared" ca="1" si="850"/>
        <v>0</v>
      </c>
      <c r="KL92" s="19">
        <f t="shared" ca="1" si="850"/>
        <v>0</v>
      </c>
      <c r="KM92" s="19">
        <f t="shared" ca="1" si="850"/>
        <v>0</v>
      </c>
      <c r="KN92" s="19">
        <f t="shared" ca="1" si="850"/>
        <v>1</v>
      </c>
      <c r="KO92" s="19">
        <f t="shared" ca="1" si="850"/>
        <v>0</v>
      </c>
      <c r="KP92" s="19">
        <f t="shared" ca="1" si="850"/>
        <v>1</v>
      </c>
      <c r="KQ92" s="9"/>
      <c r="KR92" s="5" t="b">
        <f t="shared" ca="1" si="733"/>
        <v>1</v>
      </c>
      <c r="KS92" s="5" t="b">
        <f t="shared" si="734"/>
        <v>0</v>
      </c>
      <c r="KT92" s="5" t="b">
        <f t="shared" si="734"/>
        <v>0</v>
      </c>
      <c r="KU92" s="5" t="b">
        <f t="shared" si="734"/>
        <v>1</v>
      </c>
      <c r="KV92" s="136">
        <f t="shared" si="735"/>
        <v>2</v>
      </c>
      <c r="KW92" s="136">
        <f t="shared" si="735"/>
        <v>2</v>
      </c>
      <c r="KX92" s="5" t="b">
        <f t="shared" si="736"/>
        <v>0</v>
      </c>
      <c r="KY92" s="5" t="b">
        <f t="shared" si="736"/>
        <v>1</v>
      </c>
      <c r="KZ92" s="5" t="b">
        <f t="shared" si="736"/>
        <v>1</v>
      </c>
      <c r="LA92" s="5" t="b">
        <f t="shared" si="736"/>
        <v>0</v>
      </c>
      <c r="LB92" s="5">
        <f t="shared" si="737"/>
        <v>1</v>
      </c>
      <c r="LC92" s="5">
        <f t="shared" si="737"/>
        <v>0</v>
      </c>
      <c r="LD92" s="5" t="b">
        <f t="shared" si="738"/>
        <v>0</v>
      </c>
      <c r="LE92" s="5" t="str" cm="1">
        <f t="array" aca="1" ref="LE92" ca="1">IF(OR(LF92:LM92&lt;&gt;"-"),TRUE,"-")</f>
        <v>-</v>
      </c>
      <c r="LF92" s="19" t="str">
        <f t="shared" ca="1" si="845"/>
        <v>-</v>
      </c>
      <c r="LG92" s="19" t="str">
        <f t="shared" ca="1" si="845"/>
        <v>-</v>
      </c>
      <c r="LH92" s="19" t="str">
        <f t="shared" ca="1" si="845"/>
        <v>-</v>
      </c>
      <c r="LI92" s="19" t="str">
        <f t="shared" ca="1" si="845"/>
        <v>-</v>
      </c>
      <c r="LJ92" s="19" t="str">
        <f t="shared" ca="1" si="845"/>
        <v>-</v>
      </c>
      <c r="LK92" s="19" t="str">
        <f t="shared" ca="1" si="845"/>
        <v>-</v>
      </c>
      <c r="LL92" s="19" t="str">
        <f t="shared" ca="1" si="845"/>
        <v>-</v>
      </c>
      <c r="LM92" s="19" t="str">
        <f t="shared" ca="1" si="845"/>
        <v>-</v>
      </c>
      <c r="LN92" s="466" t="str">
        <f t="shared" ca="1" si="845"/>
        <v>-</v>
      </c>
      <c r="LO92" s="5" t="b">
        <f t="array" aca="1" ref="LO92" ca="1">IF(OR(LP92:LV92&lt;&gt;"-"),TRUE,"-")</f>
        <v>1</v>
      </c>
      <c r="LP92" s="19">
        <f t="shared" ca="1" si="813"/>
        <v>0</v>
      </c>
      <c r="LQ92" s="19" t="str">
        <f t="shared" ca="1" si="813"/>
        <v>-</v>
      </c>
      <c r="LR92" s="19">
        <f t="shared" ca="1" si="813"/>
        <v>999999</v>
      </c>
      <c r="LS92" s="19">
        <f t="shared" ca="1" si="813"/>
        <v>999999</v>
      </c>
      <c r="LT92" s="19">
        <f t="shared" ca="1" si="813"/>
        <v>999999</v>
      </c>
      <c r="LU92" s="19">
        <f t="shared" ca="1" si="813"/>
        <v>999999</v>
      </c>
      <c r="LV92" s="19">
        <f t="shared" ca="1" si="813"/>
        <v>999999</v>
      </c>
      <c r="LW92" s="19" t="str">
        <f t="shared" ca="1" si="813"/>
        <v>-</v>
      </c>
      <c r="LX92" s="19" t="str">
        <f t="shared" ca="1" si="813"/>
        <v>-</v>
      </c>
      <c r="LY92" s="19" t="str">
        <f t="shared" ca="1" si="813"/>
        <v>-</v>
      </c>
      <c r="LZ92" s="19" t="b">
        <f t="shared" ca="1" si="741"/>
        <v>1</v>
      </c>
      <c r="MA92" s="19">
        <f t="shared" ca="1" si="741"/>
        <v>0</v>
      </c>
      <c r="MB92" s="5" t="str">
        <f t="shared" si="742"/>
        <v>-</v>
      </c>
      <c r="MC92" s="5" t="str">
        <f t="shared" si="742"/>
        <v>-</v>
      </c>
      <c r="MD92" s="5" t="str">
        <f t="shared" si="742"/>
        <v>-</v>
      </c>
      <c r="ME92" s="5" t="str">
        <f t="shared" si="742"/>
        <v>-</v>
      </c>
      <c r="MF92" s="19" t="str">
        <f t="shared" ca="1" si="815"/>
        <v>-</v>
      </c>
      <c r="MG92" s="19" t="str">
        <f t="shared" ca="1" si="815"/>
        <v>-</v>
      </c>
      <c r="MH92" s="19" t="str">
        <f t="shared" ca="1" si="815"/>
        <v>-</v>
      </c>
      <c r="MI92" s="19" t="str">
        <f t="shared" ca="1" si="815"/>
        <v>-</v>
      </c>
      <c r="MJ92" s="19">
        <f t="shared" ca="1" si="815"/>
        <v>0.5</v>
      </c>
      <c r="MK92" s="19">
        <f t="shared" ca="1" si="815"/>
        <v>0.5</v>
      </c>
      <c r="ML92" s="19" t="str">
        <f t="shared" ca="1" si="815"/>
        <v>-</v>
      </c>
      <c r="MM92" s="5">
        <f t="shared" si="744"/>
        <v>0</v>
      </c>
      <c r="MN92" s="5">
        <f t="shared" si="744"/>
        <v>500</v>
      </c>
      <c r="MO92" s="5">
        <f t="shared" si="744"/>
        <v>500</v>
      </c>
      <c r="MP92" s="5">
        <f t="shared" si="744"/>
        <v>575</v>
      </c>
      <c r="MQ92" s="5">
        <f t="shared" si="744"/>
        <v>240</v>
      </c>
      <c r="MR92" s="5">
        <f t="shared" si="744"/>
        <v>364</v>
      </c>
      <c r="MS92" s="5">
        <f t="shared" si="745"/>
        <v>0.5</v>
      </c>
      <c r="MT92" s="9"/>
      <c r="MU92" s="19">
        <f t="shared" ca="1" si="815"/>
        <v>70</v>
      </c>
      <c r="MV92" s="19">
        <f t="shared" ca="1" si="815"/>
        <v>50</v>
      </c>
      <c r="MW92" s="19">
        <f t="shared" ca="1" si="815"/>
        <v>75</v>
      </c>
      <c r="MX92" s="19">
        <f t="shared" ca="1" si="815"/>
        <v>50</v>
      </c>
      <c r="MY92" s="5">
        <f t="shared" si="746"/>
        <v>1.25</v>
      </c>
      <c r="MZ92" s="5">
        <f t="shared" si="747"/>
        <v>1.25</v>
      </c>
      <c r="NA92" s="5">
        <f t="shared" si="748"/>
        <v>1</v>
      </c>
      <c r="NB92" s="9"/>
      <c r="NC92" s="19" t="b">
        <f t="shared" ca="1" si="846"/>
        <v>0</v>
      </c>
      <c r="ND92" s="19" t="b">
        <f t="shared" ca="1" si="846"/>
        <v>0</v>
      </c>
      <c r="NE92" s="19">
        <f t="shared" ca="1" si="846"/>
        <v>2</v>
      </c>
      <c r="NF92" s="19">
        <f t="shared" ca="1" si="846"/>
        <v>1</v>
      </c>
      <c r="NG92" s="19">
        <f t="shared" ca="1" si="846"/>
        <v>2</v>
      </c>
      <c r="NH92" s="19">
        <f t="shared" ca="1" si="846"/>
        <v>0</v>
      </c>
      <c r="NI92" s="19" t="str">
        <f t="shared" ca="1" si="846"/>
        <v>-</v>
      </c>
      <c r="NJ92" s="466" t="b">
        <v>0</v>
      </c>
      <c r="NK92" s="466" t="s">
        <v>34</v>
      </c>
      <c r="NL92" s="466" t="b">
        <v>1</v>
      </c>
      <c r="NM92" s="466">
        <f>$NM$62*0.1</f>
        <v>100</v>
      </c>
      <c r="NN92" s="19" t="str">
        <f t="shared" ca="1" si="846"/>
        <v>-</v>
      </c>
      <c r="NO92" s="19">
        <f t="shared" ca="1" si="815"/>
        <v>1</v>
      </c>
      <c r="NP92" s="19">
        <f t="shared" ca="1" si="815"/>
        <v>1</v>
      </c>
      <c r="NQ92" s="19">
        <f t="shared" ca="1" si="815"/>
        <v>1</v>
      </c>
      <c r="NR92" s="19">
        <f t="shared" ca="1" si="815"/>
        <v>1</v>
      </c>
      <c r="NS92" s="19">
        <f t="shared" ref="NS92:NW92" ca="1" si="870">OFFSET(NS$5,$B92,0)</f>
        <v>1</v>
      </c>
      <c r="NT92" s="19">
        <f t="shared" ca="1" si="870"/>
        <v>1</v>
      </c>
      <c r="NU92" s="19">
        <f t="shared" ca="1" si="870"/>
        <v>1</v>
      </c>
      <c r="NV92" s="19">
        <f t="shared" ca="1" si="870"/>
        <v>1</v>
      </c>
      <c r="NW92" s="19">
        <f t="shared" ca="1" si="870"/>
        <v>1</v>
      </c>
      <c r="NX92" s="9"/>
      <c r="NY92" s="539" t="str">
        <f t="shared" si="847"/>
        <v>-</v>
      </c>
      <c r="NZ92" s="539" t="str">
        <f t="shared" si="847"/>
        <v>-</v>
      </c>
      <c r="OA92" s="539" t="str">
        <f t="shared" si="847"/>
        <v>-</v>
      </c>
      <c r="OB92" s="539" t="str">
        <f t="shared" si="847"/>
        <v>-</v>
      </c>
      <c r="OC92" s="539" t="str">
        <f t="shared" si="847"/>
        <v>-</v>
      </c>
      <c r="OD92" s="539" t="str">
        <f t="shared" si="847"/>
        <v>-</v>
      </c>
      <c r="OE92" s="539" t="str">
        <f t="shared" ca="1" si="847"/>
        <v>-</v>
      </c>
      <c r="OF92" s="539" t="str">
        <f t="shared" ca="1" si="847"/>
        <v>-</v>
      </c>
      <c r="OG92" s="539" t="str">
        <f t="shared" ca="1" si="847"/>
        <v>-</v>
      </c>
      <c r="OH92" s="539" t="str">
        <f t="shared" ca="1" si="847"/>
        <v>-</v>
      </c>
      <c r="OI92" s="539" t="str">
        <f t="shared" ca="1" si="847"/>
        <v>-</v>
      </c>
      <c r="OJ92" s="539" t="str">
        <f t="shared" ca="1" si="847"/>
        <v>-</v>
      </c>
      <c r="OK92" s="539" t="str">
        <f t="shared" ca="1" si="847"/>
        <v>-</v>
      </c>
      <c r="OL92" s="539" t="str">
        <f t="shared" ca="1" si="847"/>
        <v>-</v>
      </c>
      <c r="OM92" s="539" t="str">
        <f t="shared" ca="1" si="847"/>
        <v>-</v>
      </c>
      <c r="ON92" s="539" t="str">
        <f t="shared" ca="1" si="847"/>
        <v>-</v>
      </c>
      <c r="OO92" s="539" t="str">
        <f t="shared" ca="1" si="847"/>
        <v>-</v>
      </c>
      <c r="OP92" s="539" t="str">
        <f t="shared" ca="1" si="847"/>
        <v>-</v>
      </c>
      <c r="OQ92" s="539" t="str">
        <f t="shared" ca="1" si="847"/>
        <v>-</v>
      </c>
      <c r="OR92" s="539" t="str">
        <f t="shared" ca="1" si="847"/>
        <v>-</v>
      </c>
      <c r="OS92" s="539" t="str">
        <f t="shared" ca="1" si="847"/>
        <v>-</v>
      </c>
      <c r="OT92" s="539" t="str">
        <f t="shared" ca="1" si="847"/>
        <v>-</v>
      </c>
      <c r="OU92" s="539" t="str">
        <f t="shared" ca="1" si="847"/>
        <v>-</v>
      </c>
      <c r="OV92" s="539" t="str">
        <f t="shared" ca="1" si="847"/>
        <v>-</v>
      </c>
      <c r="OW92" s="539" t="str">
        <f t="shared" ca="1" si="847"/>
        <v>-</v>
      </c>
      <c r="OX92" s="539" t="str">
        <f t="shared" ca="1" si="847"/>
        <v>-</v>
      </c>
      <c r="OY92" s="539" t="str">
        <f t="shared" ca="1" si="847"/>
        <v>-</v>
      </c>
      <c r="OZ92" s="539" t="str">
        <f t="shared" ca="1" si="847"/>
        <v>-</v>
      </c>
      <c r="PA92" s="539" t="str">
        <f t="shared" ca="1" si="847"/>
        <v>-</v>
      </c>
      <c r="PB92" s="539" t="str">
        <f t="shared" ca="1" si="847"/>
        <v>-</v>
      </c>
      <c r="PC92" s="539" t="str">
        <f t="shared" ca="1" si="847"/>
        <v>-</v>
      </c>
      <c r="PD92" s="539" t="str">
        <f t="shared" ca="1" si="847"/>
        <v>-</v>
      </c>
      <c r="PE92" s="539" t="str">
        <f t="shared" ca="1" si="847"/>
        <v>-</v>
      </c>
      <c r="PF92" s="539" t="str">
        <f t="shared" ca="1" si="847"/>
        <v>-</v>
      </c>
      <c r="PG92" s="539" t="str">
        <f t="shared" ca="1" si="847"/>
        <v>-</v>
      </c>
      <c r="PH92" s="539" t="str">
        <f t="shared" ca="1" si="847"/>
        <v>-</v>
      </c>
      <c r="PI92" s="549" t="str">
        <f t="shared" si="854"/>
        <v>-</v>
      </c>
      <c r="PJ92" s="549" t="str">
        <f t="shared" si="854"/>
        <v>-</v>
      </c>
      <c r="PK92" s="549" t="str">
        <f t="shared" si="854"/>
        <v>-</v>
      </c>
      <c r="PL92" s="549" t="str">
        <f t="shared" si="854"/>
        <v>-</v>
      </c>
      <c r="PM92" s="549" t="str">
        <f t="shared" si="854"/>
        <v>-</v>
      </c>
      <c r="PN92" s="549" t="str">
        <f t="shared" si="854"/>
        <v>-</v>
      </c>
      <c r="PO92" s="549" t="str">
        <f t="shared" si="854"/>
        <v>-</v>
      </c>
      <c r="PP92" s="549" t="str">
        <f t="shared" si="854"/>
        <v>-</v>
      </c>
      <c r="PQ92" s="549" t="str">
        <f t="shared" si="854"/>
        <v>-</v>
      </c>
      <c r="PR92" s="549" t="str">
        <f t="shared" si="854"/>
        <v>-</v>
      </c>
      <c r="PS92" s="549" t="str">
        <f t="shared" si="854"/>
        <v>-</v>
      </c>
      <c r="PT92" s="549" t="str">
        <f t="shared" si="854"/>
        <v>-</v>
      </c>
      <c r="PU92" s="549" t="str">
        <f t="shared" si="854"/>
        <v>-</v>
      </c>
      <c r="PV92" s="549" t="str">
        <f t="shared" si="854"/>
        <v>-</v>
      </c>
      <c r="PW92" s="549" t="str">
        <f t="shared" si="854"/>
        <v>-</v>
      </c>
      <c r="PX92" s="549" t="str">
        <f t="shared" si="854"/>
        <v>-</v>
      </c>
      <c r="PY92" s="549" t="str">
        <f t="shared" si="854"/>
        <v>-</v>
      </c>
      <c r="PZ92" s="549" t="str">
        <f t="shared" si="854"/>
        <v>-</v>
      </c>
      <c r="QA92" s="549" t="str">
        <f t="shared" si="854"/>
        <v>-</v>
      </c>
      <c r="QB92" s="549" t="str">
        <f t="shared" si="854"/>
        <v>-</v>
      </c>
      <c r="QC92" s="549" t="str">
        <f t="shared" si="854"/>
        <v>-</v>
      </c>
      <c r="QD92" s="549" t="str">
        <f t="shared" si="854"/>
        <v>-</v>
      </c>
      <c r="QE92" s="549" t="str">
        <f t="shared" si="854"/>
        <v>-</v>
      </c>
      <c r="QF92" s="549" t="str">
        <f t="shared" si="854"/>
        <v>-</v>
      </c>
      <c r="QG92" s="549" t="str">
        <f t="shared" si="854"/>
        <v>-</v>
      </c>
      <c r="QH92" s="549" t="str">
        <f t="shared" si="854"/>
        <v>-</v>
      </c>
      <c r="QI92" s="539" t="str">
        <f t="shared" si="848"/>
        <v>-</v>
      </c>
      <c r="QJ92" s="539" t="str">
        <f t="shared" si="848"/>
        <v>-</v>
      </c>
      <c r="QK92" s="539" t="str">
        <f t="shared" si="848"/>
        <v>-</v>
      </c>
      <c r="QL92" s="539" t="str">
        <f t="shared" si="848"/>
        <v>-</v>
      </c>
      <c r="QM92" s="539" t="str">
        <f t="shared" si="848"/>
        <v>-</v>
      </c>
      <c r="QN92" s="539" t="str">
        <f t="shared" si="848"/>
        <v>-</v>
      </c>
      <c r="QO92" s="539" t="str">
        <f t="shared" ca="1" si="848"/>
        <v>-</v>
      </c>
      <c r="QP92" s="539" t="str">
        <f t="shared" ca="1" si="848"/>
        <v>-</v>
      </c>
      <c r="QQ92" s="539" t="str">
        <f t="shared" ca="1" si="848"/>
        <v>-</v>
      </c>
      <c r="QR92" s="539" t="str">
        <f t="shared" ca="1" si="848"/>
        <v>-</v>
      </c>
      <c r="QS92" s="539" t="str">
        <f t="shared" ca="1" si="848"/>
        <v>-</v>
      </c>
      <c r="QT92" s="539" t="str">
        <f t="shared" ca="1" si="848"/>
        <v>-</v>
      </c>
      <c r="QU92" s="539" t="str">
        <f t="shared" ca="1" si="848"/>
        <v>-</v>
      </c>
      <c r="QV92" s="539" t="str">
        <f t="shared" ca="1" si="848"/>
        <v>-</v>
      </c>
      <c r="QW92" s="539" t="str">
        <f t="shared" ca="1" si="848"/>
        <v>-</v>
      </c>
      <c r="QX92" s="539" t="str">
        <f t="shared" ca="1" si="848"/>
        <v>-</v>
      </c>
      <c r="QY92" s="539" t="str">
        <f t="shared" ca="1" si="848"/>
        <v>-</v>
      </c>
      <c r="QZ92" s="539" t="str">
        <f t="shared" ca="1" si="848"/>
        <v>-</v>
      </c>
      <c r="RA92" s="539" t="str">
        <f t="shared" ca="1" si="848"/>
        <v>-</v>
      </c>
      <c r="RB92" s="539" t="str">
        <f t="shared" ca="1" si="848"/>
        <v>-</v>
      </c>
      <c r="RC92" s="539" t="str">
        <f t="shared" ca="1" si="848"/>
        <v>-</v>
      </c>
      <c r="RD92" s="539" t="str">
        <f t="shared" ca="1" si="848"/>
        <v>-</v>
      </c>
      <c r="RE92" s="539" t="str">
        <f t="shared" ca="1" si="848"/>
        <v>-</v>
      </c>
      <c r="RF92" s="539" t="str">
        <f t="shared" ca="1" si="848"/>
        <v>-</v>
      </c>
      <c r="RG92" s="539" t="str">
        <f t="shared" ca="1" si="848"/>
        <v>-</v>
      </c>
      <c r="RH92" s="539" t="str">
        <f t="shared" ca="1" si="848"/>
        <v>-</v>
      </c>
      <c r="RI92" s="539" t="str">
        <f t="shared" ca="1" si="848"/>
        <v>-</v>
      </c>
      <c r="RJ92" s="539" t="str">
        <f t="shared" ca="1" si="848"/>
        <v>-</v>
      </c>
      <c r="RK92" s="539" t="str">
        <f t="shared" ca="1" si="848"/>
        <v>-</v>
      </c>
      <c r="RL92" s="539" t="str">
        <f t="shared" ca="1" si="848"/>
        <v>-</v>
      </c>
      <c r="RM92" s="539" t="str">
        <f t="shared" ca="1" si="848"/>
        <v>-</v>
      </c>
      <c r="RN92" s="539" t="str">
        <f t="shared" ca="1" si="848"/>
        <v>-</v>
      </c>
      <c r="RO92" s="539" t="str">
        <f t="shared" ca="1" si="848"/>
        <v>-</v>
      </c>
      <c r="RP92" s="539" t="str">
        <f t="shared" ca="1" si="848"/>
        <v>-</v>
      </c>
      <c r="RQ92" s="539" t="str">
        <f t="shared" ca="1" si="848"/>
        <v>-</v>
      </c>
      <c r="RR92" s="539" t="str">
        <f t="shared" ca="1" si="848"/>
        <v>-</v>
      </c>
      <c r="RS92" s="549" t="str">
        <f t="shared" si="855"/>
        <v>-</v>
      </c>
      <c r="RT92" s="549" t="str">
        <f t="shared" si="855"/>
        <v>-</v>
      </c>
      <c r="RU92" s="549" t="str">
        <f t="shared" si="855"/>
        <v>-</v>
      </c>
      <c r="RV92" s="549" t="str">
        <f t="shared" si="855"/>
        <v>-</v>
      </c>
      <c r="RW92" s="549" t="str">
        <f t="shared" si="855"/>
        <v>-</v>
      </c>
      <c r="RX92" s="549" t="str">
        <f t="shared" si="855"/>
        <v>-</v>
      </c>
      <c r="RY92" s="549" t="str">
        <f t="shared" si="855"/>
        <v>-</v>
      </c>
      <c r="RZ92" s="549" t="str">
        <f t="shared" si="855"/>
        <v>-</v>
      </c>
      <c r="SA92" s="549" t="str">
        <f t="shared" si="855"/>
        <v>-</v>
      </c>
      <c r="SB92" s="549" t="str">
        <f t="shared" si="855"/>
        <v>-</v>
      </c>
      <c r="SC92" s="549" t="str">
        <f t="shared" si="855"/>
        <v>-</v>
      </c>
      <c r="SD92" s="549" t="str">
        <f t="shared" si="855"/>
        <v>-</v>
      </c>
      <c r="SE92" s="549" t="str">
        <f t="shared" si="855"/>
        <v>-</v>
      </c>
      <c r="SF92" s="549" t="str">
        <f t="shared" si="855"/>
        <v>-</v>
      </c>
      <c r="SG92" s="549" t="str">
        <f t="shared" si="855"/>
        <v>-</v>
      </c>
      <c r="SH92" s="549" t="str">
        <f t="shared" si="855"/>
        <v>-</v>
      </c>
      <c r="SI92" s="549" t="str">
        <f t="shared" si="855"/>
        <v>-</v>
      </c>
      <c r="SJ92" s="549" t="str">
        <f t="shared" si="855"/>
        <v>-</v>
      </c>
      <c r="SK92" s="549" t="str">
        <f t="shared" si="855"/>
        <v>-</v>
      </c>
      <c r="SL92" s="549" t="str">
        <f t="shared" si="855"/>
        <v>-</v>
      </c>
      <c r="SM92" s="549" t="str">
        <f t="shared" si="855"/>
        <v>-</v>
      </c>
      <c r="SN92" s="549" t="str">
        <f t="shared" si="855"/>
        <v>-</v>
      </c>
      <c r="SO92" s="549" t="str">
        <f t="shared" si="855"/>
        <v>-</v>
      </c>
      <c r="SP92" s="549" t="str">
        <f t="shared" si="855"/>
        <v>-</v>
      </c>
      <c r="SQ92" s="549" t="str">
        <f t="shared" si="855"/>
        <v>-</v>
      </c>
      <c r="SR92" s="549" t="str">
        <f t="shared" si="855"/>
        <v>-</v>
      </c>
      <c r="SS92" s="539" t="b">
        <f t="shared" si="849"/>
        <v>1</v>
      </c>
      <c r="ST92" s="539" t="b">
        <f t="shared" si="849"/>
        <v>1</v>
      </c>
      <c r="SU92" s="539" t="b">
        <f t="shared" si="849"/>
        <v>1</v>
      </c>
      <c r="SV92" s="539" t="b">
        <f t="shared" si="849"/>
        <v>1</v>
      </c>
      <c r="SW92" s="539" t="b">
        <f t="shared" si="849"/>
        <v>1</v>
      </c>
      <c r="SX92" s="539" t="b">
        <f t="shared" si="849"/>
        <v>1</v>
      </c>
      <c r="SY92" s="539" t="str">
        <f t="shared" ca="1" si="849"/>
        <v>-</v>
      </c>
      <c r="SZ92" s="539" t="str">
        <f t="shared" ca="1" si="849"/>
        <v>-</v>
      </c>
      <c r="TA92" s="539" t="str">
        <f t="shared" ca="1" si="849"/>
        <v>-</v>
      </c>
      <c r="TB92" s="539" t="str">
        <f t="shared" ca="1" si="849"/>
        <v>-</v>
      </c>
      <c r="TC92" s="539" t="str">
        <f t="shared" ca="1" si="849"/>
        <v>-</v>
      </c>
      <c r="TD92" s="539" t="str">
        <f t="shared" ca="1" si="849"/>
        <v>-</v>
      </c>
      <c r="TE92" s="539" t="str">
        <f t="shared" ca="1" si="849"/>
        <v>-</v>
      </c>
      <c r="TF92" s="539" t="str">
        <f t="shared" ca="1" si="849"/>
        <v>-</v>
      </c>
      <c r="TG92" s="539" t="str">
        <f t="shared" ca="1" si="849"/>
        <v>-</v>
      </c>
      <c r="TH92" s="539" t="str">
        <f t="shared" ca="1" si="849"/>
        <v>-</v>
      </c>
      <c r="TI92" s="539" t="str">
        <f t="shared" ca="1" si="849"/>
        <v>-</v>
      </c>
      <c r="TJ92" s="539" t="str">
        <f t="shared" ca="1" si="849"/>
        <v>-</v>
      </c>
      <c r="TK92" s="539" t="str">
        <f t="shared" ca="1" si="849"/>
        <v>-</v>
      </c>
      <c r="TL92" s="539" t="str">
        <f t="shared" ca="1" si="849"/>
        <v>-</v>
      </c>
      <c r="TM92" s="539" t="str">
        <f t="shared" ca="1" si="849"/>
        <v>-</v>
      </c>
      <c r="TN92" s="539" t="str">
        <f t="shared" ca="1" si="849"/>
        <v>-</v>
      </c>
      <c r="TO92" s="539" t="str">
        <f t="shared" ca="1" si="849"/>
        <v>-</v>
      </c>
      <c r="TP92" s="539" t="str">
        <f t="shared" ca="1" si="849"/>
        <v>-</v>
      </c>
      <c r="TQ92" s="539" t="str">
        <f t="shared" ca="1" si="849"/>
        <v>-</v>
      </c>
      <c r="TR92" s="539" t="str">
        <f t="shared" ca="1" si="849"/>
        <v>-</v>
      </c>
      <c r="TS92" s="539" t="str">
        <f t="shared" ca="1" si="849"/>
        <v>-</v>
      </c>
      <c r="TT92" s="539" t="str">
        <f t="shared" ca="1" si="849"/>
        <v>-</v>
      </c>
      <c r="TU92" s="539" t="str">
        <f t="shared" ca="1" si="849"/>
        <v>-</v>
      </c>
      <c r="TV92" s="539" t="str">
        <f t="shared" ca="1" si="849"/>
        <v>-</v>
      </c>
      <c r="TW92" s="539" t="str">
        <f t="shared" ca="1" si="849"/>
        <v>-</v>
      </c>
      <c r="TX92" s="539" t="str">
        <f t="shared" ca="1" si="849"/>
        <v>-</v>
      </c>
      <c r="TY92" s="539" t="str">
        <f t="shared" ca="1" si="849"/>
        <v>-</v>
      </c>
      <c r="TZ92" s="539" t="str">
        <f t="shared" ca="1" si="849"/>
        <v>-</v>
      </c>
      <c r="UA92" s="539" t="str">
        <f t="shared" ca="1" si="849"/>
        <v>-</v>
      </c>
      <c r="UB92" s="539" t="str">
        <f t="shared" ca="1" si="849"/>
        <v>-</v>
      </c>
      <c r="UC92" s="549" t="b">
        <f t="shared" si="856"/>
        <v>1</v>
      </c>
      <c r="UD92" s="549" t="b">
        <f t="shared" si="856"/>
        <v>1</v>
      </c>
      <c r="UE92" s="549" t="b">
        <f t="shared" si="856"/>
        <v>1</v>
      </c>
      <c r="UF92" s="549" t="b">
        <f t="shared" si="856"/>
        <v>1</v>
      </c>
      <c r="UG92" s="549" t="b">
        <f t="shared" si="856"/>
        <v>1</v>
      </c>
      <c r="UH92" s="549" t="b">
        <f t="shared" si="856"/>
        <v>1</v>
      </c>
      <c r="UI92" s="549" t="b">
        <f t="shared" si="856"/>
        <v>1</v>
      </c>
      <c r="UJ92" s="549" t="b">
        <f t="shared" si="856"/>
        <v>1</v>
      </c>
      <c r="UK92" s="549" t="b">
        <f t="shared" si="856"/>
        <v>1</v>
      </c>
      <c r="UL92" s="549" t="b">
        <f t="shared" si="856"/>
        <v>1</v>
      </c>
      <c r="UM92" s="549" t="b">
        <f t="shared" si="856"/>
        <v>1</v>
      </c>
      <c r="UN92" s="549" t="b">
        <f t="shared" si="856"/>
        <v>1</v>
      </c>
      <c r="UO92" s="549" t="b">
        <f t="shared" si="856"/>
        <v>1</v>
      </c>
      <c r="UP92" s="549" t="b">
        <f t="shared" si="856"/>
        <v>1</v>
      </c>
      <c r="UQ92" s="549" t="b">
        <f t="shared" si="856"/>
        <v>1</v>
      </c>
      <c r="UR92" s="549" t="b">
        <f t="shared" si="856"/>
        <v>1</v>
      </c>
      <c r="US92" s="549" t="b">
        <f t="shared" si="856"/>
        <v>1</v>
      </c>
      <c r="UT92" s="549" t="b">
        <f t="shared" si="856"/>
        <v>1</v>
      </c>
      <c r="UU92" s="549" t="b">
        <f t="shared" si="856"/>
        <v>1</v>
      </c>
      <c r="UV92" s="549" t="b">
        <f t="shared" si="856"/>
        <v>1</v>
      </c>
      <c r="UW92" s="549" t="b">
        <f t="shared" si="856"/>
        <v>1</v>
      </c>
      <c r="UX92" s="549" t="b">
        <f t="shared" si="856"/>
        <v>1</v>
      </c>
      <c r="UY92" s="549" t="b">
        <f t="shared" si="856"/>
        <v>1</v>
      </c>
      <c r="UZ92" s="549" t="b">
        <f t="shared" si="856"/>
        <v>1</v>
      </c>
      <c r="VA92" s="549" t="b">
        <f t="shared" si="856"/>
        <v>1</v>
      </c>
      <c r="VB92" s="549" t="b">
        <f t="shared" si="856"/>
        <v>1</v>
      </c>
      <c r="VC92" s="19">
        <f t="shared" ca="1" si="756"/>
        <v>0</v>
      </c>
      <c r="VD92" s="23">
        <v>0</v>
      </c>
    </row>
    <row r="93" spans="1:576" outlineLevel="1">
      <c r="A93" s="21">
        <f t="shared" si="93"/>
        <v>88</v>
      </c>
      <c r="B93" s="21">
        <f t="shared" si="759"/>
        <v>18</v>
      </c>
      <c r="C93">
        <v>108</v>
      </c>
      <c r="D93" s="19" t="str">
        <f t="shared" ca="1" si="668"/>
        <v>SNSW</v>
      </c>
      <c r="E93" t="b">
        <v>1</v>
      </c>
      <c r="F93" t="b">
        <v>0</v>
      </c>
      <c r="G93" t="b">
        <v>1</v>
      </c>
      <c r="H93" s="215">
        <f t="shared" ca="1" si="771"/>
        <v>30</v>
      </c>
      <c r="I93" s="26">
        <v>2</v>
      </c>
      <c r="J93" s="26">
        <v>1</v>
      </c>
      <c r="K93" s="26" t="str">
        <f>""</f>
        <v/>
      </c>
      <c r="L93" s="26">
        <v>0</v>
      </c>
      <c r="M93" s="26">
        <f t="shared" si="670"/>
        <v>2</v>
      </c>
      <c r="N93" s="26">
        <v>2</v>
      </c>
      <c r="O93" s="26">
        <v>3</v>
      </c>
      <c r="P93" s="26">
        <v>2</v>
      </c>
      <c r="Q93" s="26">
        <v>0</v>
      </c>
      <c r="R93" s="26">
        <v>0</v>
      </c>
      <c r="S93" s="26">
        <v>0</v>
      </c>
      <c r="T93" s="26">
        <v>0</v>
      </c>
      <c r="U93" s="26">
        <v>1</v>
      </c>
      <c r="V93" s="116">
        <v>1</v>
      </c>
      <c r="W93" s="116">
        <v>3</v>
      </c>
      <c r="X93" s="116">
        <v>3</v>
      </c>
      <c r="Y93" s="211"/>
      <c r="Z93" s="211"/>
      <c r="AA93" s="211"/>
      <c r="AB93" s="211"/>
      <c r="AC93" s="26">
        <v>1</v>
      </c>
      <c r="AD93" s="211"/>
      <c r="AE93" s="211"/>
      <c r="AF93" s="211"/>
      <c r="AG93" s="211"/>
      <c r="AH93" s="211"/>
      <c r="AI93" s="211"/>
      <c r="AJ93" s="211"/>
      <c r="AK93" s="211"/>
      <c r="AL93" s="136">
        <f t="shared" si="671"/>
        <v>2</v>
      </c>
      <c r="AM93" s="136">
        <f>INDEX(CHOOSE($O93,DataAutumn!i.AdultDrys,DataWinter!i.AdultDrys,DataSpring!i.AdultDrys),1,$N93)</f>
        <v>3</v>
      </c>
      <c r="AN93" s="5">
        <f t="shared" si="672"/>
        <v>2</v>
      </c>
      <c r="AO93" s="5">
        <f t="shared" si="672"/>
        <v>0</v>
      </c>
      <c r="AP93" s="5">
        <f t="shared" si="673"/>
        <v>1</v>
      </c>
      <c r="AQ93" s="211"/>
      <c r="AR93" s="211"/>
      <c r="AS93" s="356" t="str">
        <f t="shared" ca="1" si="674"/>
        <v>optimum_carry 00030 SNSW MWM     pasture200 Day204 Scan2-0000 RR000p GP100p WP125p MP125p T_TRUE (F33N11)</v>
      </c>
      <c r="AT93" s="9" t="str">
        <f ca="1">IF(COUNTIF(AS$5:AS93,AS93)=1,"-","Dup")</f>
        <v>-</v>
      </c>
      <c r="AU93" s="9"/>
      <c r="AV93" s="19" t="str">
        <f t="shared" ca="1" si="858"/>
        <v>-</v>
      </c>
      <c r="AW93" s="19" t="str">
        <f t="shared" ca="1" si="858"/>
        <v>-</v>
      </c>
      <c r="AX93" s="19" t="str">
        <f t="shared" ca="1" si="858"/>
        <v>-</v>
      </c>
      <c r="AY93" s="19" t="str">
        <f t="shared" ca="1" si="858"/>
        <v>-</v>
      </c>
      <c r="AZ93" s="19" t="str">
        <f t="shared" ca="1" si="858"/>
        <v>-</v>
      </c>
      <c r="BA93" s="19" t="str">
        <f t="shared" ca="1" si="858"/>
        <v>-</v>
      </c>
      <c r="BB93" s="19" t="str">
        <f t="shared" ca="1" si="858"/>
        <v>-</v>
      </c>
      <c r="BC93" s="19" t="str">
        <f t="shared" ca="1" si="858"/>
        <v>-</v>
      </c>
      <c r="BD93" s="9"/>
      <c r="BE93" s="5" t="b">
        <f t="shared" si="676"/>
        <v>0</v>
      </c>
      <c r="BF93" s="5" t="str">
        <f t="shared" si="676"/>
        <v>-</v>
      </c>
      <c r="BG93" s="5" t="b">
        <f t="shared" si="676"/>
        <v>0</v>
      </c>
      <c r="BH93" s="5" t="b">
        <f t="shared" si="676"/>
        <v>1</v>
      </c>
      <c r="BI93" s="5" t="b">
        <f t="shared" si="676"/>
        <v>1</v>
      </c>
      <c r="BJ93" s="136">
        <f t="shared" si="676"/>
        <v>0</v>
      </c>
      <c r="BK93" s="19" t="b">
        <f t="shared" ca="1" si="677"/>
        <v>0</v>
      </c>
      <c r="BL93" s="9"/>
      <c r="BM93" s="5" t="str">
        <f t="shared" ca="1" si="678"/>
        <v>-</v>
      </c>
      <c r="BN93" s="19" t="str">
        <f t="shared" ca="1" si="679"/>
        <v>-</v>
      </c>
      <c r="BO93" s="19" t="str">
        <f t="shared" ca="1" si="679"/>
        <v>-</v>
      </c>
      <c r="BP93" s="19" t="str">
        <f t="shared" ca="1" si="679"/>
        <v>-</v>
      </c>
      <c r="BQ93" s="5" t="str">
        <f t="shared" ca="1" si="680"/>
        <v>-</v>
      </c>
      <c r="BR93" s="19" t="str">
        <f t="shared" ca="1" si="681"/>
        <v>-</v>
      </c>
      <c r="BS93" s="5" t="str">
        <f t="shared" ca="1" si="682"/>
        <v>-</v>
      </c>
      <c r="BT93" s="19" t="str">
        <f t="shared" ca="1" si="683"/>
        <v>-</v>
      </c>
      <c r="BU93" s="19" t="str">
        <f t="shared" ca="1" si="683"/>
        <v>-</v>
      </c>
      <c r="BV93" s="19" t="str">
        <f t="shared" ca="1" si="683"/>
        <v>-</v>
      </c>
      <c r="BW93" s="5" t="str">
        <f t="shared" ca="1" si="684"/>
        <v>-</v>
      </c>
      <c r="BX93" s="9"/>
      <c r="BY93" s="5" t="b">
        <f t="shared" si="685"/>
        <v>0</v>
      </c>
      <c r="BZ93" s="5" t="str">
        <f t="shared" ca="1" si="686"/>
        <v>-</v>
      </c>
      <c r="CA93" s="5" t="str">
        <f t="shared" ca="1" si="859"/>
        <v>-</v>
      </c>
      <c r="CB93" s="5" t="str">
        <f t="shared" ca="1" si="859"/>
        <v>-</v>
      </c>
      <c r="CC93" s="5" t="str">
        <f t="shared" ca="1" si="859"/>
        <v>-</v>
      </c>
      <c r="CD93" s="5" t="str">
        <f t="shared" ca="1" si="859"/>
        <v>-</v>
      </c>
      <c r="CE93" s="5" t="str">
        <f t="shared" ca="1" si="859"/>
        <v>-</v>
      </c>
      <c r="CF93" s="5" t="str">
        <f t="shared" ca="1" si="859"/>
        <v>-</v>
      </c>
      <c r="CG93" s="5" t="str">
        <f t="shared" ca="1" si="859"/>
        <v>-</v>
      </c>
      <c r="CH93" s="5" t="str">
        <f t="shared" ca="1" si="859"/>
        <v>-</v>
      </c>
      <c r="CI93" s="9"/>
      <c r="CJ93" s="12" t="b">
        <v>1</v>
      </c>
      <c r="CK93" s="12" t="b">
        <v>1</v>
      </c>
      <c r="CL93" s="12" t="b">
        <v>1</v>
      </c>
      <c r="CM93" s="12">
        <v>22312000005</v>
      </c>
      <c r="CN93" s="12" t="b">
        <v>0</v>
      </c>
      <c r="CO93" s="19" t="str">
        <f t="shared" ca="1" si="688"/>
        <v>-</v>
      </c>
      <c r="CP93" s="19" t="str">
        <f t="shared" ca="1" si="688"/>
        <v>-</v>
      </c>
      <c r="CQ93" s="19" t="str">
        <f t="shared" ca="1" si="688"/>
        <v>-</v>
      </c>
      <c r="CR93" s="433">
        <f t="shared" si="689"/>
        <v>652</v>
      </c>
      <c r="CS93" s="433">
        <f t="shared" si="689"/>
        <v>686</v>
      </c>
      <c r="CT93" s="433">
        <f t="shared" si="689"/>
        <v>721</v>
      </c>
      <c r="CU93" s="144">
        <f t="shared" si="690"/>
        <v>378</v>
      </c>
      <c r="CV93" s="144">
        <f t="shared" si="690"/>
        <v>413</v>
      </c>
      <c r="CW93" s="144">
        <f t="shared" si="690"/>
        <v>448</v>
      </c>
      <c r="CX93" s="19" t="str">
        <f t="shared" ca="1" si="809"/>
        <v>-</v>
      </c>
      <c r="CY93" s="19" t="str">
        <f t="shared" ca="1" si="809"/>
        <v>-</v>
      </c>
      <c r="CZ93" s="19" t="str">
        <f t="shared" ca="1" si="809"/>
        <v>-</v>
      </c>
      <c r="DA93" s="19" t="str">
        <f t="shared" ca="1" si="809"/>
        <v>-</v>
      </c>
      <c r="DB93" s="19" t="str">
        <f t="shared" ca="1" si="809"/>
        <v>-</v>
      </c>
      <c r="DC93" s="19" t="str">
        <f t="shared" ca="1" si="809"/>
        <v>-</v>
      </c>
      <c r="DD93" s="19">
        <f t="shared" ca="1" si="809"/>
        <v>1</v>
      </c>
      <c r="DE93" s="19">
        <f t="shared" ca="1" si="809"/>
        <v>1</v>
      </c>
      <c r="DF93" s="19">
        <f t="shared" ca="1" si="809"/>
        <v>0</v>
      </c>
      <c r="DG93" s="19" t="str">
        <f t="shared" ca="1" si="809"/>
        <v>-</v>
      </c>
      <c r="DH93" s="19" t="str">
        <f t="shared" ca="1" si="809"/>
        <v>-</v>
      </c>
      <c r="DI93" s="19" t="str">
        <f t="shared" ca="1" si="809"/>
        <v>-</v>
      </c>
      <c r="DJ93" s="19" t="str">
        <f t="shared" ca="1" si="809"/>
        <v>-</v>
      </c>
      <c r="DK93" s="19" t="str">
        <f t="shared" ca="1" si="809"/>
        <v>-</v>
      </c>
      <c r="DL93" s="19">
        <f t="shared" ca="1" si="809"/>
        <v>0</v>
      </c>
      <c r="DM93" s="19" t="str">
        <f t="shared" ca="1" si="809"/>
        <v>-</v>
      </c>
      <c r="DN93" s="19" t="str">
        <f t="shared" ca="1" si="809"/>
        <v>-</v>
      </c>
      <c r="DO93" s="19" t="str">
        <f t="shared" ca="1" si="688"/>
        <v>-</v>
      </c>
      <c r="DP93" s="19">
        <f t="shared" ca="1" si="688"/>
        <v>0</v>
      </c>
      <c r="DQ93" s="19">
        <f t="shared" ca="1" si="688"/>
        <v>0</v>
      </c>
      <c r="DR93" s="9"/>
      <c r="DS93" s="19">
        <f t="shared" ca="1" si="838"/>
        <v>0</v>
      </c>
      <c r="DT93" s="19">
        <f t="shared" ca="1" si="838"/>
        <v>0</v>
      </c>
      <c r="DU93" s="19">
        <f t="shared" ca="1" si="838"/>
        <v>0</v>
      </c>
      <c r="DV93" s="19">
        <f t="shared" ca="1" si="838"/>
        <v>0</v>
      </c>
      <c r="DW93" s="19">
        <f t="shared" ca="1" si="838"/>
        <v>0</v>
      </c>
      <c r="DX93" s="19">
        <f t="shared" ca="1" si="838"/>
        <v>0</v>
      </c>
      <c r="DY93" s="19">
        <f t="shared" ca="1" si="838"/>
        <v>0</v>
      </c>
      <c r="DZ93" s="19">
        <f t="shared" ca="1" si="838"/>
        <v>0</v>
      </c>
      <c r="EA93" s="19">
        <f t="shared" ca="1" si="838"/>
        <v>0</v>
      </c>
      <c r="EB93" s="19">
        <f t="shared" ca="1" si="838"/>
        <v>0</v>
      </c>
      <c r="EC93" s="19">
        <f t="shared" ca="1" si="838"/>
        <v>0</v>
      </c>
      <c r="ED93" s="19">
        <f t="shared" ca="1" si="838"/>
        <v>0</v>
      </c>
      <c r="EE93" s="19">
        <f t="shared" ca="1" si="838"/>
        <v>0</v>
      </c>
      <c r="EF93" s="433">
        <f t="shared" si="693"/>
        <v>0</v>
      </c>
      <c r="EG93" s="433">
        <f t="shared" si="693"/>
        <v>0</v>
      </c>
      <c r="EH93" s="116">
        <f t="shared" si="694"/>
        <v>0</v>
      </c>
      <c r="EI93" s="116">
        <f t="shared" ca="1" si="694"/>
        <v>0</v>
      </c>
      <c r="EJ93" s="116">
        <f t="shared" ca="1" si="694"/>
        <v>0</v>
      </c>
      <c r="EK93" s="116">
        <f t="shared" ca="1" si="694"/>
        <v>0</v>
      </c>
      <c r="EL93" s="116">
        <f t="shared" ca="1" si="694"/>
        <v>0</v>
      </c>
      <c r="EM93" s="537">
        <f t="shared" ca="1" si="695"/>
        <v>0</v>
      </c>
      <c r="EN93" s="116">
        <f t="shared" ca="1" si="696"/>
        <v>0</v>
      </c>
      <c r="EO93" s="116">
        <f t="shared" ca="1" si="696"/>
        <v>0</v>
      </c>
      <c r="EP93" s="116">
        <f t="shared" ca="1" si="696"/>
        <v>0</v>
      </c>
      <c r="EQ93" s="116">
        <f t="shared" ca="1" si="696"/>
        <v>0</v>
      </c>
      <c r="ER93" s="116">
        <f t="shared" ca="1" si="696"/>
        <v>0</v>
      </c>
      <c r="ES93" s="537">
        <f t="shared" ca="1" si="697"/>
        <v>0</v>
      </c>
      <c r="ET93" s="116">
        <f t="shared" ca="1" si="698"/>
        <v>0</v>
      </c>
      <c r="EU93" s="116">
        <f t="shared" ca="1" si="698"/>
        <v>0</v>
      </c>
      <c r="EV93" s="116">
        <f t="shared" ca="1" si="698"/>
        <v>0</v>
      </c>
      <c r="EW93" s="116">
        <f t="shared" ca="1" si="698"/>
        <v>0</v>
      </c>
      <c r="EX93" s="116">
        <f t="shared" ca="1" si="698"/>
        <v>0</v>
      </c>
      <c r="EY93" s="537">
        <f t="shared" ca="1" si="699"/>
        <v>0</v>
      </c>
      <c r="EZ93" s="116">
        <f t="shared" ca="1" si="700"/>
        <v>0</v>
      </c>
      <c r="FA93" s="116">
        <f t="shared" ca="1" si="700"/>
        <v>0</v>
      </c>
      <c r="FB93" s="116">
        <f t="shared" ca="1" si="700"/>
        <v>0</v>
      </c>
      <c r="FC93" s="116">
        <f t="shared" ca="1" si="700"/>
        <v>0</v>
      </c>
      <c r="FD93" s="116">
        <f t="shared" ca="1" si="700"/>
        <v>0</v>
      </c>
      <c r="FE93" s="537">
        <f t="shared" ca="1" si="701"/>
        <v>0</v>
      </c>
      <c r="FF93" s="116">
        <f t="shared" ca="1" si="702"/>
        <v>0</v>
      </c>
      <c r="FG93" s="116">
        <f t="shared" ca="1" si="702"/>
        <v>0</v>
      </c>
      <c r="FH93" s="116">
        <f t="shared" ca="1" si="702"/>
        <v>0</v>
      </c>
      <c r="FI93" s="116">
        <f t="shared" ca="1" si="702"/>
        <v>0</v>
      </c>
      <c r="FJ93" s="116">
        <f t="shared" ca="1" si="702"/>
        <v>0</v>
      </c>
      <c r="FK93" s="537">
        <f t="shared" ca="1" si="703"/>
        <v>0</v>
      </c>
      <c r="FL93" s="116">
        <f t="shared" ca="1" si="704"/>
        <v>0</v>
      </c>
      <c r="FM93" s="116">
        <f t="shared" ca="1" si="704"/>
        <v>0</v>
      </c>
      <c r="FN93" s="116">
        <f t="shared" ca="1" si="704"/>
        <v>0</v>
      </c>
      <c r="FO93" s="116">
        <f t="shared" ca="1" si="704"/>
        <v>0</v>
      </c>
      <c r="FP93" s="116">
        <f t="shared" ca="1" si="704"/>
        <v>0</v>
      </c>
      <c r="FQ93" s="537">
        <f t="shared" ca="1" si="705"/>
        <v>0</v>
      </c>
      <c r="FR93" s="117">
        <f t="shared" ca="1" si="706"/>
        <v>0</v>
      </c>
      <c r="FS93" s="117">
        <f t="shared" ca="1" si="706"/>
        <v>0</v>
      </c>
      <c r="FT93" s="117">
        <f t="shared" ca="1" si="706"/>
        <v>0</v>
      </c>
      <c r="FU93" s="117">
        <f t="shared" ca="1" si="706"/>
        <v>0</v>
      </c>
      <c r="FV93" s="556">
        <f t="shared" ref="FV93:GO98" ca="1" si="871">IF(AND($M93=FV$17,$O93=FV$19,$AH93=FV$16,OR($P93=FV$20,FV$20=1)),INDEX(i.FS_Strategy,$AK93+1,$AH93),0)</f>
        <v>0</v>
      </c>
      <c r="FW93" s="556">
        <f t="shared" ca="1" si="871"/>
        <v>0</v>
      </c>
      <c r="FX93" s="556">
        <f t="shared" ca="1" si="871"/>
        <v>0</v>
      </c>
      <c r="FY93" s="556">
        <f t="shared" ca="1" si="871"/>
        <v>0</v>
      </c>
      <c r="FZ93" s="556">
        <f t="shared" ca="1" si="871"/>
        <v>0</v>
      </c>
      <c r="GA93" s="556">
        <f t="shared" ca="1" si="871"/>
        <v>0</v>
      </c>
      <c r="GB93" s="556">
        <f t="shared" ca="1" si="871"/>
        <v>0</v>
      </c>
      <c r="GC93" s="556">
        <f t="shared" ca="1" si="871"/>
        <v>0</v>
      </c>
      <c r="GD93" s="556">
        <f t="shared" ca="1" si="871"/>
        <v>0</v>
      </c>
      <c r="GE93" s="556">
        <f t="shared" ca="1" si="871"/>
        <v>0</v>
      </c>
      <c r="GF93" s="556">
        <f t="shared" ca="1" si="871"/>
        <v>0</v>
      </c>
      <c r="GG93" s="556">
        <f t="shared" ca="1" si="871"/>
        <v>0</v>
      </c>
      <c r="GH93" s="556">
        <f t="shared" ca="1" si="871"/>
        <v>0</v>
      </c>
      <c r="GI93" s="556">
        <f t="shared" ca="1" si="871"/>
        <v>0</v>
      </c>
      <c r="GJ93" s="556">
        <f t="shared" ca="1" si="871"/>
        <v>0</v>
      </c>
      <c r="GK93" s="556">
        <f t="shared" ca="1" si="871"/>
        <v>0</v>
      </c>
      <c r="GL93" s="556">
        <f t="shared" ca="1" si="871"/>
        <v>0</v>
      </c>
      <c r="GM93" s="556">
        <f t="shared" ca="1" si="871"/>
        <v>0</v>
      </c>
      <c r="GN93" s="556">
        <f t="shared" ca="1" si="871"/>
        <v>0</v>
      </c>
      <c r="GO93" s="556">
        <f t="shared" ca="1" si="871"/>
        <v>0</v>
      </c>
      <c r="GP93" s="19">
        <f t="shared" ca="1" si="708"/>
        <v>0</v>
      </c>
      <c r="GQ93" s="116">
        <f t="shared" ca="1" si="709"/>
        <v>0</v>
      </c>
      <c r="GR93" s="116">
        <f t="shared" ca="1" si="709"/>
        <v>0</v>
      </c>
      <c r="GS93" s="116">
        <f t="shared" ca="1" si="709"/>
        <v>0</v>
      </c>
      <c r="GT93" s="116">
        <f t="shared" ca="1" si="709"/>
        <v>0</v>
      </c>
      <c r="GU93" s="116">
        <f t="shared" ca="1" si="709"/>
        <v>0</v>
      </c>
      <c r="GV93" s="537">
        <f t="shared" ca="1" si="710"/>
        <v>0</v>
      </c>
      <c r="GW93" s="116">
        <f t="shared" ca="1" si="711"/>
        <v>0</v>
      </c>
      <c r="GX93" s="116">
        <f t="shared" ca="1" si="711"/>
        <v>0</v>
      </c>
      <c r="GY93" s="116">
        <f t="shared" ca="1" si="711"/>
        <v>0</v>
      </c>
      <c r="GZ93" s="116">
        <f t="shared" ca="1" si="711"/>
        <v>0</v>
      </c>
      <c r="HA93" s="116">
        <f t="shared" ca="1" si="711"/>
        <v>0</v>
      </c>
      <c r="HB93" s="537">
        <f t="shared" ca="1" si="712"/>
        <v>0</v>
      </c>
      <c r="HC93" s="116">
        <f t="shared" ca="1" si="713"/>
        <v>0</v>
      </c>
      <c r="HD93" s="116">
        <f t="shared" ca="1" si="713"/>
        <v>0</v>
      </c>
      <c r="HE93" s="116">
        <f t="shared" ca="1" si="713"/>
        <v>0</v>
      </c>
      <c r="HF93" s="116">
        <f t="shared" ca="1" si="713"/>
        <v>0</v>
      </c>
      <c r="HG93" s="116">
        <f t="shared" ca="1" si="713"/>
        <v>0</v>
      </c>
      <c r="HH93" s="537">
        <f t="shared" ca="1" si="714"/>
        <v>0</v>
      </c>
      <c r="HI93" s="116">
        <f t="shared" ca="1" si="715"/>
        <v>0</v>
      </c>
      <c r="HJ93" s="116">
        <f t="shared" ca="1" si="715"/>
        <v>0</v>
      </c>
      <c r="HK93" s="116">
        <f t="shared" ca="1" si="715"/>
        <v>0</v>
      </c>
      <c r="HL93" s="116">
        <f t="shared" ca="1" si="715"/>
        <v>0</v>
      </c>
      <c r="HM93" s="116">
        <f t="shared" ca="1" si="715"/>
        <v>0</v>
      </c>
      <c r="HN93" s="537">
        <f t="shared" ca="1" si="716"/>
        <v>0</v>
      </c>
      <c r="HO93" s="116">
        <f t="shared" ca="1" si="717"/>
        <v>0</v>
      </c>
      <c r="HP93" s="116">
        <f t="shared" ca="1" si="717"/>
        <v>0</v>
      </c>
      <c r="HQ93" s="116">
        <f t="shared" ca="1" si="717"/>
        <v>0</v>
      </c>
      <c r="HR93" s="116">
        <f t="shared" ca="1" si="717"/>
        <v>0</v>
      </c>
      <c r="HS93" s="116">
        <f t="shared" ca="1" si="717"/>
        <v>0</v>
      </c>
      <c r="HT93" s="537">
        <f t="shared" ca="1" si="718"/>
        <v>0</v>
      </c>
      <c r="HU93" s="116">
        <f t="shared" ca="1" si="719"/>
        <v>0</v>
      </c>
      <c r="HV93" s="116">
        <f t="shared" ca="1" si="719"/>
        <v>0</v>
      </c>
      <c r="HW93" s="116">
        <f t="shared" ca="1" si="719"/>
        <v>0</v>
      </c>
      <c r="HX93" s="116">
        <f t="shared" ca="1" si="719"/>
        <v>0</v>
      </c>
      <c r="HY93" s="116">
        <f t="shared" ca="1" si="719"/>
        <v>0</v>
      </c>
      <c r="HZ93" s="537">
        <f t="shared" ca="1" si="720"/>
        <v>0</v>
      </c>
      <c r="IA93" s="117">
        <f t="shared" ca="1" si="721"/>
        <v>0</v>
      </c>
      <c r="IB93" s="117">
        <f t="shared" ca="1" si="721"/>
        <v>0</v>
      </c>
      <c r="IC93" s="117">
        <f t="shared" ca="1" si="721"/>
        <v>0</v>
      </c>
      <c r="ID93" s="117">
        <f t="shared" ca="1" si="721"/>
        <v>0</v>
      </c>
      <c r="IE93" s="556">
        <f t="shared" ref="IE93:IX98" ca="1" si="872">IF(AND($M93=IE$17,$O93=IE$19,$AH93=IE$16,OR($P93=IE$20,IE$20=1)),INDEX(i.FS_Strategy,$AK93+1,$AH93),0)</f>
        <v>0</v>
      </c>
      <c r="IF93" s="556">
        <f t="shared" ca="1" si="872"/>
        <v>0</v>
      </c>
      <c r="IG93" s="556">
        <f t="shared" ca="1" si="872"/>
        <v>0</v>
      </c>
      <c r="IH93" s="556">
        <f t="shared" ca="1" si="872"/>
        <v>0</v>
      </c>
      <c r="II93" s="556">
        <f t="shared" ca="1" si="872"/>
        <v>0</v>
      </c>
      <c r="IJ93" s="556">
        <f t="shared" ca="1" si="872"/>
        <v>0</v>
      </c>
      <c r="IK93" s="556">
        <f t="shared" ca="1" si="872"/>
        <v>0</v>
      </c>
      <c r="IL93" s="556">
        <f t="shared" ca="1" si="872"/>
        <v>0</v>
      </c>
      <c r="IM93" s="556">
        <f t="shared" ca="1" si="872"/>
        <v>0</v>
      </c>
      <c r="IN93" s="556">
        <f t="shared" ca="1" si="872"/>
        <v>0</v>
      </c>
      <c r="IO93" s="556">
        <f t="shared" ca="1" si="872"/>
        <v>0</v>
      </c>
      <c r="IP93" s="556">
        <f t="shared" ca="1" si="872"/>
        <v>0</v>
      </c>
      <c r="IQ93" s="556">
        <f t="shared" ca="1" si="872"/>
        <v>0</v>
      </c>
      <c r="IR93" s="556">
        <f t="shared" ca="1" si="872"/>
        <v>0</v>
      </c>
      <c r="IS93" s="556">
        <f t="shared" ca="1" si="872"/>
        <v>0</v>
      </c>
      <c r="IT93" s="556">
        <f t="shared" ca="1" si="872"/>
        <v>0</v>
      </c>
      <c r="IU93" s="556">
        <f t="shared" ca="1" si="872"/>
        <v>0</v>
      </c>
      <c r="IV93" s="556">
        <f t="shared" ca="1" si="872"/>
        <v>0</v>
      </c>
      <c r="IW93" s="556">
        <f t="shared" ca="1" si="872"/>
        <v>0</v>
      </c>
      <c r="IX93" s="556">
        <f t="shared" ca="1" si="872"/>
        <v>0</v>
      </c>
      <c r="IY93" s="19">
        <f t="shared" ca="1" si="723"/>
        <v>0</v>
      </c>
      <c r="IZ93" s="5">
        <f t="shared" si="724"/>
        <v>67</v>
      </c>
      <c r="JA93" s="9"/>
      <c r="JB93" s="5">
        <f t="shared" si="725"/>
        <v>1</v>
      </c>
      <c r="JC93" s="5" t="b">
        <f t="shared" si="725"/>
        <v>0</v>
      </c>
      <c r="JD93" s="19">
        <f t="shared" ca="1" si="850"/>
        <v>0</v>
      </c>
      <c r="JE93" s="5">
        <f t="shared" si="727"/>
        <v>0</v>
      </c>
      <c r="JF93" s="5">
        <f t="shared" si="728"/>
        <v>1.2500000000000001E-2</v>
      </c>
      <c r="JG93" s="5">
        <f t="shared" si="729"/>
        <v>0</v>
      </c>
      <c r="JH93" s="19">
        <f t="shared" ca="1" si="850"/>
        <v>0</v>
      </c>
      <c r="JI93" s="5">
        <f t="shared" si="730"/>
        <v>60</v>
      </c>
      <c r="JJ93" s="5">
        <f t="shared" si="731"/>
        <v>1</v>
      </c>
      <c r="JK93" s="19">
        <f t="shared" ca="1" si="850"/>
        <v>0</v>
      </c>
      <c r="JL93" s="19">
        <f t="shared" ca="1" si="850"/>
        <v>0</v>
      </c>
      <c r="JM93" s="19">
        <f t="shared" ca="1" si="850"/>
        <v>0</v>
      </c>
      <c r="JN93" s="19">
        <f t="shared" ca="1" si="850"/>
        <v>0</v>
      </c>
      <c r="JO93" s="19">
        <f t="shared" ca="1" si="850"/>
        <v>0</v>
      </c>
      <c r="JP93" s="19">
        <f t="shared" ca="1" si="850"/>
        <v>0</v>
      </c>
      <c r="JQ93" s="19">
        <f t="shared" ca="1" si="850"/>
        <v>0</v>
      </c>
      <c r="JR93" s="19">
        <f t="shared" ca="1" si="850"/>
        <v>0</v>
      </c>
      <c r="JS93" s="19">
        <f t="shared" ca="1" si="850"/>
        <v>0</v>
      </c>
      <c r="JT93" s="19">
        <f t="shared" ca="1" si="850"/>
        <v>0</v>
      </c>
      <c r="JU93" s="19">
        <f t="shared" ca="1" si="850"/>
        <v>0</v>
      </c>
      <c r="JV93" s="19">
        <f t="shared" ca="1" si="850"/>
        <v>0</v>
      </c>
      <c r="JW93" s="19">
        <f t="shared" ca="1" si="850"/>
        <v>0</v>
      </c>
      <c r="JX93" s="19">
        <f t="shared" ca="1" si="850"/>
        <v>0</v>
      </c>
      <c r="JY93" s="19">
        <f t="shared" ca="1" si="850"/>
        <v>0</v>
      </c>
      <c r="JZ93" s="19">
        <f t="shared" ca="1" si="850"/>
        <v>0</v>
      </c>
      <c r="KA93" s="19">
        <f t="shared" ca="1" si="850"/>
        <v>0</v>
      </c>
      <c r="KB93" s="19">
        <f t="shared" ca="1" si="850"/>
        <v>0</v>
      </c>
      <c r="KC93" s="19">
        <f t="shared" ca="1" si="850"/>
        <v>0</v>
      </c>
      <c r="KD93" s="19">
        <f t="shared" ca="1" si="850"/>
        <v>0</v>
      </c>
      <c r="KE93" s="19">
        <f t="shared" ca="1" si="850"/>
        <v>0</v>
      </c>
      <c r="KF93" s="5">
        <f t="shared" si="732"/>
        <v>0</v>
      </c>
      <c r="KG93" s="5">
        <f t="shared" si="732"/>
        <v>6.25E-2</v>
      </c>
      <c r="KH93" s="5">
        <f t="shared" si="732"/>
        <v>6.25E-2</v>
      </c>
      <c r="KI93" s="5">
        <f t="shared" si="732"/>
        <v>6.25E-2</v>
      </c>
      <c r="KJ93" s="19">
        <f t="shared" ca="1" si="850"/>
        <v>0</v>
      </c>
      <c r="KK93" s="19">
        <f t="shared" ca="1" si="850"/>
        <v>0</v>
      </c>
      <c r="KL93" s="19">
        <f t="shared" ca="1" si="850"/>
        <v>0</v>
      </c>
      <c r="KM93" s="19">
        <f t="shared" ca="1" si="850"/>
        <v>0</v>
      </c>
      <c r="KN93" s="19">
        <f t="shared" ca="1" si="850"/>
        <v>1</v>
      </c>
      <c r="KO93" s="19">
        <f t="shared" ca="1" si="850"/>
        <v>0</v>
      </c>
      <c r="KP93" s="19">
        <f t="shared" ca="1" si="850"/>
        <v>1</v>
      </c>
      <c r="KQ93" s="9"/>
      <c r="KR93" s="5" t="b">
        <f t="shared" ca="1" si="733"/>
        <v>1</v>
      </c>
      <c r="KS93" s="5" t="b">
        <f t="shared" si="734"/>
        <v>0</v>
      </c>
      <c r="KT93" s="5" t="b">
        <f t="shared" si="734"/>
        <v>0</v>
      </c>
      <c r="KU93" s="5" t="b">
        <f t="shared" si="734"/>
        <v>1</v>
      </c>
      <c r="KV93" s="136">
        <f t="shared" si="735"/>
        <v>2</v>
      </c>
      <c r="KW93" s="136">
        <f t="shared" si="735"/>
        <v>2</v>
      </c>
      <c r="KX93" s="5" t="b">
        <f t="shared" si="736"/>
        <v>0</v>
      </c>
      <c r="KY93" s="5" t="b">
        <f t="shared" si="736"/>
        <v>1</v>
      </c>
      <c r="KZ93" s="5" t="b">
        <f t="shared" si="736"/>
        <v>1</v>
      </c>
      <c r="LA93" s="5" t="b">
        <f t="shared" si="736"/>
        <v>0</v>
      </c>
      <c r="LB93" s="5">
        <f t="shared" si="737"/>
        <v>1</v>
      </c>
      <c r="LC93" s="5">
        <f t="shared" si="737"/>
        <v>0</v>
      </c>
      <c r="LD93" s="5" t="b">
        <f t="shared" si="738"/>
        <v>0</v>
      </c>
      <c r="LE93" s="5" t="str" cm="1">
        <f t="array" aca="1" ref="LE93" ca="1">IF(OR(LF93:LM93&lt;&gt;"-"),TRUE,"-")</f>
        <v>-</v>
      </c>
      <c r="LF93" s="19" t="str">
        <f t="shared" ca="1" si="845"/>
        <v>-</v>
      </c>
      <c r="LG93" s="19" t="str">
        <f t="shared" ca="1" si="845"/>
        <v>-</v>
      </c>
      <c r="LH93" s="19" t="str">
        <f t="shared" ca="1" si="845"/>
        <v>-</v>
      </c>
      <c r="LI93" s="19" t="str">
        <f t="shared" ca="1" si="845"/>
        <v>-</v>
      </c>
      <c r="LJ93" s="19" t="str">
        <f t="shared" ca="1" si="845"/>
        <v>-</v>
      </c>
      <c r="LK93" s="19" t="str">
        <f t="shared" ca="1" si="845"/>
        <v>-</v>
      </c>
      <c r="LL93" s="19" t="str">
        <f t="shared" ca="1" si="845"/>
        <v>-</v>
      </c>
      <c r="LM93" s="19" t="str">
        <f t="shared" ca="1" si="845"/>
        <v>-</v>
      </c>
      <c r="LN93" s="466" t="str">
        <f t="shared" ca="1" si="845"/>
        <v>-</v>
      </c>
      <c r="LO93" s="5" t="b">
        <f t="array" aca="1" ref="LO93" ca="1">IF(OR(LP93:LV93&lt;&gt;"-"),TRUE,"-")</f>
        <v>1</v>
      </c>
      <c r="LP93" s="19">
        <f t="shared" ca="1" si="813"/>
        <v>0</v>
      </c>
      <c r="LQ93" s="19" t="str">
        <f t="shared" ca="1" si="813"/>
        <v>-</v>
      </c>
      <c r="LR93" s="19">
        <f t="shared" ca="1" si="813"/>
        <v>999999</v>
      </c>
      <c r="LS93" s="19">
        <f t="shared" ca="1" si="813"/>
        <v>999999</v>
      </c>
      <c r="LT93" s="19">
        <f t="shared" ca="1" si="813"/>
        <v>999999</v>
      </c>
      <c r="LU93" s="19">
        <f t="shared" ca="1" si="813"/>
        <v>999999</v>
      </c>
      <c r="LV93" s="19">
        <f t="shared" ca="1" si="813"/>
        <v>999999</v>
      </c>
      <c r="LW93" s="19" t="str">
        <f t="shared" ca="1" si="813"/>
        <v>-</v>
      </c>
      <c r="LX93" s="19" t="str">
        <f t="shared" ca="1" si="813"/>
        <v>-</v>
      </c>
      <c r="LY93" s="19" t="str">
        <f t="shared" ca="1" si="813"/>
        <v>-</v>
      </c>
      <c r="LZ93" s="19" t="b">
        <f t="shared" ca="1" si="741"/>
        <v>1</v>
      </c>
      <c r="MA93" s="19">
        <f t="shared" ca="1" si="741"/>
        <v>0</v>
      </c>
      <c r="MB93" s="5" t="str">
        <f t="shared" si="742"/>
        <v>-</v>
      </c>
      <c r="MC93" s="5" t="str">
        <f t="shared" si="742"/>
        <v>-</v>
      </c>
      <c r="MD93" s="5" t="str">
        <f t="shared" si="742"/>
        <v>-</v>
      </c>
      <c r="ME93" s="5" t="str">
        <f t="shared" si="742"/>
        <v>-</v>
      </c>
      <c r="MF93" s="19" t="str">
        <f t="shared" ref="MF93:NW98" ca="1" si="873">OFFSET(MF$5,$B93,0)</f>
        <v>-</v>
      </c>
      <c r="MG93" s="19" t="str">
        <f t="shared" ca="1" si="873"/>
        <v>-</v>
      </c>
      <c r="MH93" s="19" t="str">
        <f t="shared" ca="1" si="873"/>
        <v>-</v>
      </c>
      <c r="MI93" s="19" t="str">
        <f t="shared" ca="1" si="873"/>
        <v>-</v>
      </c>
      <c r="MJ93" s="19">
        <f t="shared" ca="1" si="873"/>
        <v>0.5</v>
      </c>
      <c r="MK93" s="19">
        <f t="shared" ca="1" si="873"/>
        <v>0.5</v>
      </c>
      <c r="ML93" s="19" t="str">
        <f t="shared" ca="1" si="873"/>
        <v>-</v>
      </c>
      <c r="MM93" s="5">
        <f t="shared" si="744"/>
        <v>0</v>
      </c>
      <c r="MN93" s="5">
        <f t="shared" si="744"/>
        <v>500</v>
      </c>
      <c r="MO93" s="5">
        <f t="shared" si="744"/>
        <v>500</v>
      </c>
      <c r="MP93" s="5">
        <f t="shared" si="744"/>
        <v>575</v>
      </c>
      <c r="MQ93" s="5">
        <f t="shared" si="744"/>
        <v>240</v>
      </c>
      <c r="MR93" s="5">
        <f t="shared" si="744"/>
        <v>364</v>
      </c>
      <c r="MS93" s="5">
        <f t="shared" si="745"/>
        <v>0.5</v>
      </c>
      <c r="MT93" s="9"/>
      <c r="MU93" s="19">
        <f t="shared" ca="1" si="873"/>
        <v>70</v>
      </c>
      <c r="MV93" s="19">
        <f t="shared" ca="1" si="873"/>
        <v>50</v>
      </c>
      <c r="MW93" s="19">
        <f t="shared" ca="1" si="873"/>
        <v>75</v>
      </c>
      <c r="MX93" s="19">
        <f t="shared" ca="1" si="873"/>
        <v>50</v>
      </c>
      <c r="MY93" s="5">
        <f t="shared" si="746"/>
        <v>1.25</v>
      </c>
      <c r="MZ93" s="5">
        <f t="shared" si="747"/>
        <v>1.25</v>
      </c>
      <c r="NA93" s="5">
        <f t="shared" si="748"/>
        <v>1</v>
      </c>
      <c r="NB93" s="9"/>
      <c r="NC93" s="19" t="b">
        <f t="shared" ca="1" si="846"/>
        <v>0</v>
      </c>
      <c r="ND93" s="19" t="b">
        <f t="shared" ca="1" si="846"/>
        <v>0</v>
      </c>
      <c r="NE93" s="19">
        <f t="shared" ca="1" si="846"/>
        <v>2</v>
      </c>
      <c r="NF93" s="19">
        <f t="shared" ca="1" si="846"/>
        <v>1</v>
      </c>
      <c r="NG93" s="19">
        <f t="shared" ca="1" si="846"/>
        <v>2</v>
      </c>
      <c r="NH93" s="19">
        <f t="shared" ca="1" si="846"/>
        <v>0</v>
      </c>
      <c r="NI93" s="19" t="str">
        <f t="shared" ca="1" si="846"/>
        <v>-</v>
      </c>
      <c r="NJ93" s="466" t="b">
        <v>0</v>
      </c>
      <c r="NK93" s="466" t="s">
        <v>34</v>
      </c>
      <c r="NL93" s="466" t="b">
        <v>1</v>
      </c>
      <c r="NM93" s="466">
        <f>$NM$62*0.2</f>
        <v>200</v>
      </c>
      <c r="NN93" s="19" t="str">
        <f t="shared" ca="1" si="846"/>
        <v>-</v>
      </c>
      <c r="NO93" s="19">
        <f t="shared" ca="1" si="873"/>
        <v>1</v>
      </c>
      <c r="NP93" s="19">
        <f t="shared" ca="1" si="873"/>
        <v>1</v>
      </c>
      <c r="NQ93" s="19">
        <f t="shared" ca="1" si="873"/>
        <v>1</v>
      </c>
      <c r="NR93" s="19">
        <f t="shared" ca="1" si="873"/>
        <v>1</v>
      </c>
      <c r="NS93" s="19">
        <f t="shared" ca="1" si="873"/>
        <v>1</v>
      </c>
      <c r="NT93" s="19">
        <f t="shared" ca="1" si="873"/>
        <v>1</v>
      </c>
      <c r="NU93" s="19">
        <f t="shared" ca="1" si="873"/>
        <v>1</v>
      </c>
      <c r="NV93" s="19">
        <f t="shared" ca="1" si="873"/>
        <v>1</v>
      </c>
      <c r="NW93" s="19">
        <f t="shared" ca="1" si="873"/>
        <v>1</v>
      </c>
      <c r="NX93" s="9"/>
      <c r="NY93" s="539" t="str">
        <f t="shared" si="847"/>
        <v>-</v>
      </c>
      <c r="NZ93" s="539" t="str">
        <f t="shared" si="847"/>
        <v>-</v>
      </c>
      <c r="OA93" s="539" t="str">
        <f t="shared" si="847"/>
        <v>-</v>
      </c>
      <c r="OB93" s="539" t="str">
        <f t="shared" si="847"/>
        <v>-</v>
      </c>
      <c r="OC93" s="539" t="str">
        <f t="shared" si="847"/>
        <v>-</v>
      </c>
      <c r="OD93" s="539" t="str">
        <f t="shared" si="847"/>
        <v>-</v>
      </c>
      <c r="OE93" s="539" t="str">
        <f t="shared" ca="1" si="847"/>
        <v>-</v>
      </c>
      <c r="OF93" s="539" t="str">
        <f t="shared" ca="1" si="847"/>
        <v>-</v>
      </c>
      <c r="OG93" s="539" t="str">
        <f t="shared" ca="1" si="847"/>
        <v>-</v>
      </c>
      <c r="OH93" s="539" t="str">
        <f t="shared" ca="1" si="847"/>
        <v>-</v>
      </c>
      <c r="OI93" s="539" t="str">
        <f t="shared" ca="1" si="847"/>
        <v>-</v>
      </c>
      <c r="OJ93" s="539" t="str">
        <f t="shared" ca="1" si="847"/>
        <v>-</v>
      </c>
      <c r="OK93" s="539" t="str">
        <f t="shared" ca="1" si="847"/>
        <v>-</v>
      </c>
      <c r="OL93" s="539" t="str">
        <f t="shared" ca="1" si="847"/>
        <v>-</v>
      </c>
      <c r="OM93" s="539" t="str">
        <f t="shared" ca="1" si="847"/>
        <v>-</v>
      </c>
      <c r="ON93" s="539" t="str">
        <f t="shared" ca="1" si="847"/>
        <v>-</v>
      </c>
      <c r="OO93" s="539" t="str">
        <f t="shared" ca="1" si="847"/>
        <v>-</v>
      </c>
      <c r="OP93" s="539" t="str">
        <f t="shared" ca="1" si="847"/>
        <v>-</v>
      </c>
      <c r="OQ93" s="539" t="str">
        <f t="shared" ca="1" si="847"/>
        <v>-</v>
      </c>
      <c r="OR93" s="539" t="str">
        <f t="shared" ca="1" si="847"/>
        <v>-</v>
      </c>
      <c r="OS93" s="539" t="str">
        <f t="shared" ca="1" si="847"/>
        <v>-</v>
      </c>
      <c r="OT93" s="539" t="str">
        <f t="shared" ca="1" si="847"/>
        <v>-</v>
      </c>
      <c r="OU93" s="539" t="str">
        <f t="shared" ca="1" si="847"/>
        <v>-</v>
      </c>
      <c r="OV93" s="539" t="str">
        <f t="shared" ca="1" si="847"/>
        <v>-</v>
      </c>
      <c r="OW93" s="539" t="str">
        <f t="shared" ca="1" si="847"/>
        <v>-</v>
      </c>
      <c r="OX93" s="539" t="str">
        <f t="shared" ca="1" si="847"/>
        <v>-</v>
      </c>
      <c r="OY93" s="539" t="str">
        <f t="shared" ca="1" si="847"/>
        <v>-</v>
      </c>
      <c r="OZ93" s="539" t="str">
        <f t="shared" ca="1" si="847"/>
        <v>-</v>
      </c>
      <c r="PA93" s="539" t="str">
        <f t="shared" ca="1" si="847"/>
        <v>-</v>
      </c>
      <c r="PB93" s="539" t="str">
        <f t="shared" ca="1" si="847"/>
        <v>-</v>
      </c>
      <c r="PC93" s="539" t="str">
        <f t="shared" ca="1" si="847"/>
        <v>-</v>
      </c>
      <c r="PD93" s="539" t="str">
        <f t="shared" ca="1" si="847"/>
        <v>-</v>
      </c>
      <c r="PE93" s="539" t="str">
        <f t="shared" ca="1" si="847"/>
        <v>-</v>
      </c>
      <c r="PF93" s="539" t="str">
        <f t="shared" ca="1" si="847"/>
        <v>-</v>
      </c>
      <c r="PG93" s="539" t="str">
        <f t="shared" ca="1" si="847"/>
        <v>-</v>
      </c>
      <c r="PH93" s="539" t="str">
        <f t="shared" ca="1" si="847"/>
        <v>-</v>
      </c>
      <c r="PI93" s="549" t="str">
        <f t="shared" si="854"/>
        <v>-</v>
      </c>
      <c r="PJ93" s="549" t="str">
        <f t="shared" si="854"/>
        <v>-</v>
      </c>
      <c r="PK93" s="549" t="str">
        <f t="shared" si="854"/>
        <v>-</v>
      </c>
      <c r="PL93" s="549" t="str">
        <f t="shared" si="854"/>
        <v>-</v>
      </c>
      <c r="PM93" s="549" t="str">
        <f t="shared" si="854"/>
        <v>-</v>
      </c>
      <c r="PN93" s="549" t="str">
        <f t="shared" si="854"/>
        <v>-</v>
      </c>
      <c r="PO93" s="549" t="str">
        <f t="shared" si="854"/>
        <v>-</v>
      </c>
      <c r="PP93" s="549" t="str">
        <f t="shared" si="854"/>
        <v>-</v>
      </c>
      <c r="PQ93" s="549" t="str">
        <f t="shared" si="854"/>
        <v>-</v>
      </c>
      <c r="PR93" s="549" t="str">
        <f t="shared" si="854"/>
        <v>-</v>
      </c>
      <c r="PS93" s="549" t="str">
        <f t="shared" si="854"/>
        <v>-</v>
      </c>
      <c r="PT93" s="549" t="str">
        <f t="shared" si="854"/>
        <v>-</v>
      </c>
      <c r="PU93" s="549" t="str">
        <f t="shared" si="854"/>
        <v>-</v>
      </c>
      <c r="PV93" s="549" t="str">
        <f t="shared" si="854"/>
        <v>-</v>
      </c>
      <c r="PW93" s="549" t="str">
        <f t="shared" si="854"/>
        <v>-</v>
      </c>
      <c r="PX93" s="549" t="str">
        <f t="shared" si="854"/>
        <v>-</v>
      </c>
      <c r="PY93" s="549" t="str">
        <f t="shared" si="854"/>
        <v>-</v>
      </c>
      <c r="PZ93" s="549" t="str">
        <f t="shared" si="854"/>
        <v>-</v>
      </c>
      <c r="QA93" s="549" t="str">
        <f t="shared" si="854"/>
        <v>-</v>
      </c>
      <c r="QB93" s="549" t="str">
        <f t="shared" si="854"/>
        <v>-</v>
      </c>
      <c r="QC93" s="549" t="str">
        <f t="shared" si="854"/>
        <v>-</v>
      </c>
      <c r="QD93" s="549" t="str">
        <f t="shared" si="854"/>
        <v>-</v>
      </c>
      <c r="QE93" s="549" t="str">
        <f t="shared" si="854"/>
        <v>-</v>
      </c>
      <c r="QF93" s="549" t="str">
        <f t="shared" si="854"/>
        <v>-</v>
      </c>
      <c r="QG93" s="549" t="str">
        <f t="shared" si="854"/>
        <v>-</v>
      </c>
      <c r="QH93" s="549" t="str">
        <f t="shared" si="854"/>
        <v>-</v>
      </c>
      <c r="QI93" s="539" t="str">
        <f t="shared" si="848"/>
        <v>-</v>
      </c>
      <c r="QJ93" s="539" t="str">
        <f t="shared" si="848"/>
        <v>-</v>
      </c>
      <c r="QK93" s="539" t="str">
        <f t="shared" si="848"/>
        <v>-</v>
      </c>
      <c r="QL93" s="539" t="str">
        <f t="shared" si="848"/>
        <v>-</v>
      </c>
      <c r="QM93" s="539" t="str">
        <f t="shared" si="848"/>
        <v>-</v>
      </c>
      <c r="QN93" s="539" t="str">
        <f t="shared" si="848"/>
        <v>-</v>
      </c>
      <c r="QO93" s="539" t="str">
        <f t="shared" ca="1" si="848"/>
        <v>-</v>
      </c>
      <c r="QP93" s="539" t="str">
        <f t="shared" ca="1" si="848"/>
        <v>-</v>
      </c>
      <c r="QQ93" s="539" t="str">
        <f t="shared" ca="1" si="848"/>
        <v>-</v>
      </c>
      <c r="QR93" s="539" t="str">
        <f t="shared" ca="1" si="848"/>
        <v>-</v>
      </c>
      <c r="QS93" s="539" t="str">
        <f t="shared" ca="1" si="848"/>
        <v>-</v>
      </c>
      <c r="QT93" s="539" t="str">
        <f t="shared" ca="1" si="848"/>
        <v>-</v>
      </c>
      <c r="QU93" s="539" t="str">
        <f t="shared" ca="1" si="848"/>
        <v>-</v>
      </c>
      <c r="QV93" s="539" t="str">
        <f t="shared" ca="1" si="848"/>
        <v>-</v>
      </c>
      <c r="QW93" s="539" t="str">
        <f t="shared" ca="1" si="848"/>
        <v>-</v>
      </c>
      <c r="QX93" s="539" t="str">
        <f t="shared" ca="1" si="848"/>
        <v>-</v>
      </c>
      <c r="QY93" s="539" t="str">
        <f t="shared" ca="1" si="848"/>
        <v>-</v>
      </c>
      <c r="QZ93" s="539" t="str">
        <f t="shared" ca="1" si="848"/>
        <v>-</v>
      </c>
      <c r="RA93" s="539" t="str">
        <f t="shared" ca="1" si="848"/>
        <v>-</v>
      </c>
      <c r="RB93" s="539" t="str">
        <f t="shared" ca="1" si="848"/>
        <v>-</v>
      </c>
      <c r="RC93" s="539" t="str">
        <f t="shared" ca="1" si="848"/>
        <v>-</v>
      </c>
      <c r="RD93" s="539" t="str">
        <f t="shared" ca="1" si="848"/>
        <v>-</v>
      </c>
      <c r="RE93" s="539" t="str">
        <f t="shared" ca="1" si="848"/>
        <v>-</v>
      </c>
      <c r="RF93" s="539" t="str">
        <f t="shared" ca="1" si="848"/>
        <v>-</v>
      </c>
      <c r="RG93" s="539" t="str">
        <f t="shared" ca="1" si="848"/>
        <v>-</v>
      </c>
      <c r="RH93" s="539" t="str">
        <f t="shared" ca="1" si="848"/>
        <v>-</v>
      </c>
      <c r="RI93" s="539" t="str">
        <f t="shared" ca="1" si="848"/>
        <v>-</v>
      </c>
      <c r="RJ93" s="539" t="str">
        <f t="shared" ca="1" si="848"/>
        <v>-</v>
      </c>
      <c r="RK93" s="539" t="str">
        <f t="shared" ca="1" si="848"/>
        <v>-</v>
      </c>
      <c r="RL93" s="539" t="str">
        <f t="shared" ca="1" si="848"/>
        <v>-</v>
      </c>
      <c r="RM93" s="539" t="str">
        <f t="shared" ca="1" si="848"/>
        <v>-</v>
      </c>
      <c r="RN93" s="539" t="str">
        <f t="shared" ca="1" si="848"/>
        <v>-</v>
      </c>
      <c r="RO93" s="539" t="str">
        <f t="shared" ca="1" si="848"/>
        <v>-</v>
      </c>
      <c r="RP93" s="539" t="str">
        <f t="shared" ca="1" si="848"/>
        <v>-</v>
      </c>
      <c r="RQ93" s="539" t="str">
        <f t="shared" ca="1" si="848"/>
        <v>-</v>
      </c>
      <c r="RR93" s="539" t="str">
        <f t="shared" ca="1" si="848"/>
        <v>-</v>
      </c>
      <c r="RS93" s="549" t="str">
        <f t="shared" si="855"/>
        <v>-</v>
      </c>
      <c r="RT93" s="549" t="str">
        <f t="shared" si="855"/>
        <v>-</v>
      </c>
      <c r="RU93" s="549" t="str">
        <f t="shared" si="855"/>
        <v>-</v>
      </c>
      <c r="RV93" s="549" t="str">
        <f t="shared" si="855"/>
        <v>-</v>
      </c>
      <c r="RW93" s="549" t="str">
        <f t="shared" si="855"/>
        <v>-</v>
      </c>
      <c r="RX93" s="549" t="str">
        <f t="shared" si="855"/>
        <v>-</v>
      </c>
      <c r="RY93" s="549" t="str">
        <f t="shared" si="855"/>
        <v>-</v>
      </c>
      <c r="RZ93" s="549" t="str">
        <f t="shared" si="855"/>
        <v>-</v>
      </c>
      <c r="SA93" s="549" t="str">
        <f t="shared" si="855"/>
        <v>-</v>
      </c>
      <c r="SB93" s="549" t="str">
        <f t="shared" si="855"/>
        <v>-</v>
      </c>
      <c r="SC93" s="549" t="str">
        <f t="shared" si="855"/>
        <v>-</v>
      </c>
      <c r="SD93" s="549" t="str">
        <f t="shared" si="855"/>
        <v>-</v>
      </c>
      <c r="SE93" s="549" t="str">
        <f t="shared" si="855"/>
        <v>-</v>
      </c>
      <c r="SF93" s="549" t="str">
        <f t="shared" si="855"/>
        <v>-</v>
      </c>
      <c r="SG93" s="549" t="str">
        <f t="shared" si="855"/>
        <v>-</v>
      </c>
      <c r="SH93" s="549" t="str">
        <f t="shared" si="855"/>
        <v>-</v>
      </c>
      <c r="SI93" s="549" t="str">
        <f t="shared" si="855"/>
        <v>-</v>
      </c>
      <c r="SJ93" s="549" t="str">
        <f t="shared" si="855"/>
        <v>-</v>
      </c>
      <c r="SK93" s="549" t="str">
        <f t="shared" si="855"/>
        <v>-</v>
      </c>
      <c r="SL93" s="549" t="str">
        <f t="shared" si="855"/>
        <v>-</v>
      </c>
      <c r="SM93" s="549" t="str">
        <f t="shared" si="855"/>
        <v>-</v>
      </c>
      <c r="SN93" s="549" t="str">
        <f t="shared" si="855"/>
        <v>-</v>
      </c>
      <c r="SO93" s="549" t="str">
        <f t="shared" si="855"/>
        <v>-</v>
      </c>
      <c r="SP93" s="549" t="str">
        <f t="shared" si="855"/>
        <v>-</v>
      </c>
      <c r="SQ93" s="549" t="str">
        <f t="shared" si="855"/>
        <v>-</v>
      </c>
      <c r="SR93" s="549" t="str">
        <f t="shared" si="855"/>
        <v>-</v>
      </c>
      <c r="SS93" s="539" t="b">
        <f t="shared" si="849"/>
        <v>1</v>
      </c>
      <c r="ST93" s="539" t="b">
        <f t="shared" si="849"/>
        <v>1</v>
      </c>
      <c r="SU93" s="539" t="b">
        <f t="shared" si="849"/>
        <v>1</v>
      </c>
      <c r="SV93" s="539" t="b">
        <f t="shared" si="849"/>
        <v>1</v>
      </c>
      <c r="SW93" s="539" t="b">
        <f t="shared" si="849"/>
        <v>1</v>
      </c>
      <c r="SX93" s="539" t="b">
        <f t="shared" si="849"/>
        <v>1</v>
      </c>
      <c r="SY93" s="539" t="str">
        <f t="shared" ca="1" si="849"/>
        <v>-</v>
      </c>
      <c r="SZ93" s="539" t="str">
        <f t="shared" ca="1" si="849"/>
        <v>-</v>
      </c>
      <c r="TA93" s="539" t="str">
        <f t="shared" ca="1" si="849"/>
        <v>-</v>
      </c>
      <c r="TB93" s="539" t="str">
        <f t="shared" ca="1" si="849"/>
        <v>-</v>
      </c>
      <c r="TC93" s="539" t="str">
        <f t="shared" ca="1" si="849"/>
        <v>-</v>
      </c>
      <c r="TD93" s="539" t="str">
        <f t="shared" ca="1" si="849"/>
        <v>-</v>
      </c>
      <c r="TE93" s="539" t="str">
        <f t="shared" ca="1" si="849"/>
        <v>-</v>
      </c>
      <c r="TF93" s="539" t="str">
        <f t="shared" ca="1" si="849"/>
        <v>-</v>
      </c>
      <c r="TG93" s="539" t="str">
        <f t="shared" ca="1" si="849"/>
        <v>-</v>
      </c>
      <c r="TH93" s="539" t="str">
        <f t="shared" ca="1" si="849"/>
        <v>-</v>
      </c>
      <c r="TI93" s="539" t="str">
        <f t="shared" ca="1" si="849"/>
        <v>-</v>
      </c>
      <c r="TJ93" s="539" t="str">
        <f t="shared" ca="1" si="849"/>
        <v>-</v>
      </c>
      <c r="TK93" s="539" t="str">
        <f t="shared" ca="1" si="849"/>
        <v>-</v>
      </c>
      <c r="TL93" s="539" t="str">
        <f t="shared" ca="1" si="849"/>
        <v>-</v>
      </c>
      <c r="TM93" s="539" t="str">
        <f t="shared" ca="1" si="849"/>
        <v>-</v>
      </c>
      <c r="TN93" s="539" t="str">
        <f t="shared" ca="1" si="849"/>
        <v>-</v>
      </c>
      <c r="TO93" s="539" t="str">
        <f t="shared" ca="1" si="849"/>
        <v>-</v>
      </c>
      <c r="TP93" s="539" t="str">
        <f t="shared" ca="1" si="849"/>
        <v>-</v>
      </c>
      <c r="TQ93" s="539" t="str">
        <f t="shared" ca="1" si="849"/>
        <v>-</v>
      </c>
      <c r="TR93" s="539" t="str">
        <f t="shared" ca="1" si="849"/>
        <v>-</v>
      </c>
      <c r="TS93" s="539" t="str">
        <f t="shared" ca="1" si="849"/>
        <v>-</v>
      </c>
      <c r="TT93" s="539" t="str">
        <f t="shared" ca="1" si="849"/>
        <v>-</v>
      </c>
      <c r="TU93" s="539" t="str">
        <f t="shared" ca="1" si="849"/>
        <v>-</v>
      </c>
      <c r="TV93" s="539" t="str">
        <f t="shared" ca="1" si="849"/>
        <v>-</v>
      </c>
      <c r="TW93" s="539" t="str">
        <f t="shared" ca="1" si="849"/>
        <v>-</v>
      </c>
      <c r="TX93" s="539" t="str">
        <f t="shared" ca="1" si="849"/>
        <v>-</v>
      </c>
      <c r="TY93" s="539" t="str">
        <f t="shared" ca="1" si="849"/>
        <v>-</v>
      </c>
      <c r="TZ93" s="539" t="str">
        <f t="shared" ca="1" si="849"/>
        <v>-</v>
      </c>
      <c r="UA93" s="539" t="str">
        <f t="shared" ca="1" si="849"/>
        <v>-</v>
      </c>
      <c r="UB93" s="539" t="str">
        <f t="shared" ca="1" si="849"/>
        <v>-</v>
      </c>
      <c r="UC93" s="549" t="b">
        <f t="shared" si="856"/>
        <v>1</v>
      </c>
      <c r="UD93" s="549" t="b">
        <f t="shared" si="856"/>
        <v>1</v>
      </c>
      <c r="UE93" s="549" t="b">
        <f t="shared" si="856"/>
        <v>1</v>
      </c>
      <c r="UF93" s="549" t="b">
        <f t="shared" si="856"/>
        <v>1</v>
      </c>
      <c r="UG93" s="549" t="b">
        <f t="shared" si="856"/>
        <v>1</v>
      </c>
      <c r="UH93" s="549" t="b">
        <f t="shared" si="856"/>
        <v>1</v>
      </c>
      <c r="UI93" s="549" t="b">
        <f t="shared" si="856"/>
        <v>1</v>
      </c>
      <c r="UJ93" s="549" t="b">
        <f t="shared" si="856"/>
        <v>1</v>
      </c>
      <c r="UK93" s="549" t="b">
        <f t="shared" si="856"/>
        <v>1</v>
      </c>
      <c r="UL93" s="549" t="b">
        <f t="shared" si="856"/>
        <v>1</v>
      </c>
      <c r="UM93" s="549" t="b">
        <f t="shared" si="856"/>
        <v>1</v>
      </c>
      <c r="UN93" s="549" t="b">
        <f t="shared" si="856"/>
        <v>1</v>
      </c>
      <c r="UO93" s="549" t="b">
        <f t="shared" si="856"/>
        <v>1</v>
      </c>
      <c r="UP93" s="549" t="b">
        <f t="shared" si="856"/>
        <v>1</v>
      </c>
      <c r="UQ93" s="549" t="b">
        <f t="shared" si="856"/>
        <v>1</v>
      </c>
      <c r="UR93" s="549" t="b">
        <f t="shared" si="856"/>
        <v>1</v>
      </c>
      <c r="US93" s="549" t="b">
        <f t="shared" si="856"/>
        <v>1</v>
      </c>
      <c r="UT93" s="549" t="b">
        <f t="shared" si="856"/>
        <v>1</v>
      </c>
      <c r="UU93" s="549" t="b">
        <f t="shared" si="856"/>
        <v>1</v>
      </c>
      <c r="UV93" s="549" t="b">
        <f t="shared" si="856"/>
        <v>1</v>
      </c>
      <c r="UW93" s="549" t="b">
        <f t="shared" si="856"/>
        <v>1</v>
      </c>
      <c r="UX93" s="549" t="b">
        <f t="shared" si="856"/>
        <v>1</v>
      </c>
      <c r="UY93" s="549" t="b">
        <f t="shared" si="856"/>
        <v>1</v>
      </c>
      <c r="UZ93" s="549" t="b">
        <f t="shared" si="856"/>
        <v>1</v>
      </c>
      <c r="VA93" s="549" t="b">
        <f t="shared" si="856"/>
        <v>1</v>
      </c>
      <c r="VB93" s="549" t="b">
        <f t="shared" si="856"/>
        <v>1</v>
      </c>
      <c r="VC93" s="19">
        <f t="shared" ca="1" si="756"/>
        <v>0</v>
      </c>
      <c r="VD93" s="23">
        <v>0</v>
      </c>
    </row>
    <row r="94" spans="1:576" outlineLevel="1">
      <c r="A94" s="21">
        <f t="shared" si="93"/>
        <v>89</v>
      </c>
      <c r="B94" s="21">
        <f t="shared" si="759"/>
        <v>18</v>
      </c>
      <c r="C94">
        <v>108</v>
      </c>
      <c r="D94" s="19" t="str">
        <f t="shared" ca="1" si="668"/>
        <v>SNSW</v>
      </c>
      <c r="E94" t="b">
        <v>1</v>
      </c>
      <c r="F94" t="b">
        <v>0</v>
      </c>
      <c r="G94" t="b">
        <v>1</v>
      </c>
      <c r="H94" s="215">
        <f t="shared" ca="1" si="771"/>
        <v>31</v>
      </c>
      <c r="I94" s="26">
        <v>2</v>
      </c>
      <c r="J94" s="26">
        <v>1</v>
      </c>
      <c r="K94" s="26" t="str">
        <f>""</f>
        <v/>
      </c>
      <c r="L94" s="26">
        <v>0</v>
      </c>
      <c r="M94" s="26">
        <f t="shared" si="670"/>
        <v>2</v>
      </c>
      <c r="N94" s="26">
        <v>2</v>
      </c>
      <c r="O94" s="26">
        <v>3</v>
      </c>
      <c r="P94" s="26">
        <v>2</v>
      </c>
      <c r="Q94" s="26">
        <v>0</v>
      </c>
      <c r="R94" s="26">
        <v>0</v>
      </c>
      <c r="S94" s="26">
        <v>0</v>
      </c>
      <c r="T94" s="26">
        <v>0</v>
      </c>
      <c r="U94" s="26">
        <v>1</v>
      </c>
      <c r="V94" s="116">
        <v>1</v>
      </c>
      <c r="W94" s="116">
        <v>3</v>
      </c>
      <c r="X94" s="116">
        <v>3</v>
      </c>
      <c r="Y94" s="211"/>
      <c r="Z94" s="211"/>
      <c r="AA94" s="211"/>
      <c r="AB94" s="211"/>
      <c r="AC94" s="26">
        <v>1</v>
      </c>
      <c r="AD94" s="211"/>
      <c r="AE94" s="211"/>
      <c r="AF94" s="211"/>
      <c r="AG94" s="211"/>
      <c r="AH94" s="211"/>
      <c r="AI94" s="211"/>
      <c r="AJ94" s="211"/>
      <c r="AK94" s="211"/>
      <c r="AL94" s="136">
        <f t="shared" si="671"/>
        <v>2</v>
      </c>
      <c r="AM94" s="136">
        <f>INDEX(CHOOSE($O94,DataAutumn!i.AdultDrys,DataWinter!i.AdultDrys,DataSpring!i.AdultDrys),1,$N94)</f>
        <v>3</v>
      </c>
      <c r="AN94" s="5">
        <f t="shared" si="672"/>
        <v>2</v>
      </c>
      <c r="AO94" s="5">
        <f t="shared" si="672"/>
        <v>0</v>
      </c>
      <c r="AP94" s="5">
        <f t="shared" si="673"/>
        <v>1</v>
      </c>
      <c r="AQ94" s="211"/>
      <c r="AR94" s="211"/>
      <c r="AS94" s="356" t="str">
        <f t="shared" ca="1" si="674"/>
        <v>optimum_carry 00031 SNSW MWM     pasture300 Day204 Scan2-0000 RR000p GP100p WP125p MP125p T_TRUE (F33N11)</v>
      </c>
      <c r="AT94" s="9" t="str">
        <f ca="1">IF(COUNTIF(AS$5:AS94,AS94)=1,"-","Dup")</f>
        <v>-</v>
      </c>
      <c r="AU94" s="9"/>
      <c r="AV94" s="19" t="str">
        <f t="shared" ca="1" si="858"/>
        <v>-</v>
      </c>
      <c r="AW94" s="19" t="str">
        <f t="shared" ca="1" si="858"/>
        <v>-</v>
      </c>
      <c r="AX94" s="19" t="str">
        <f t="shared" ca="1" si="858"/>
        <v>-</v>
      </c>
      <c r="AY94" s="19" t="str">
        <f t="shared" ca="1" si="858"/>
        <v>-</v>
      </c>
      <c r="AZ94" s="19" t="str">
        <f t="shared" ca="1" si="858"/>
        <v>-</v>
      </c>
      <c r="BA94" s="19" t="str">
        <f t="shared" ca="1" si="858"/>
        <v>-</v>
      </c>
      <c r="BB94" s="19" t="str">
        <f t="shared" ca="1" si="858"/>
        <v>-</v>
      </c>
      <c r="BC94" s="19" t="str">
        <f t="shared" ca="1" si="858"/>
        <v>-</v>
      </c>
      <c r="BD94" s="9"/>
      <c r="BE94" s="5" t="b">
        <f t="shared" si="676"/>
        <v>0</v>
      </c>
      <c r="BF94" s="5" t="str">
        <f t="shared" si="676"/>
        <v>-</v>
      </c>
      <c r="BG94" s="5" t="b">
        <f t="shared" si="676"/>
        <v>0</v>
      </c>
      <c r="BH94" s="5" t="b">
        <f t="shared" si="676"/>
        <v>1</v>
      </c>
      <c r="BI94" s="5" t="b">
        <f t="shared" si="676"/>
        <v>1</v>
      </c>
      <c r="BJ94" s="136">
        <f t="shared" si="676"/>
        <v>0</v>
      </c>
      <c r="BK94" s="19" t="b">
        <f t="shared" ca="1" si="677"/>
        <v>0</v>
      </c>
      <c r="BL94" s="9"/>
      <c r="BM94" s="5" t="str">
        <f t="shared" ca="1" si="678"/>
        <v>-</v>
      </c>
      <c r="BN94" s="19" t="str">
        <f t="shared" ca="1" si="679"/>
        <v>-</v>
      </c>
      <c r="BO94" s="19" t="str">
        <f t="shared" ca="1" si="679"/>
        <v>-</v>
      </c>
      <c r="BP94" s="19" t="str">
        <f t="shared" ca="1" si="679"/>
        <v>-</v>
      </c>
      <c r="BQ94" s="5" t="str">
        <f t="shared" ca="1" si="680"/>
        <v>-</v>
      </c>
      <c r="BR94" s="19" t="str">
        <f t="shared" ca="1" si="681"/>
        <v>-</v>
      </c>
      <c r="BS94" s="5" t="str">
        <f t="shared" ca="1" si="682"/>
        <v>-</v>
      </c>
      <c r="BT94" s="19" t="str">
        <f t="shared" ca="1" si="683"/>
        <v>-</v>
      </c>
      <c r="BU94" s="19" t="str">
        <f t="shared" ca="1" si="683"/>
        <v>-</v>
      </c>
      <c r="BV94" s="19" t="str">
        <f t="shared" ca="1" si="683"/>
        <v>-</v>
      </c>
      <c r="BW94" s="5" t="str">
        <f t="shared" ca="1" si="684"/>
        <v>-</v>
      </c>
      <c r="BX94" s="9"/>
      <c r="BY94" s="5" t="b">
        <f t="shared" si="685"/>
        <v>0</v>
      </c>
      <c r="BZ94" s="5" t="str">
        <f t="shared" ca="1" si="686"/>
        <v>-</v>
      </c>
      <c r="CA94" s="5" t="str">
        <f t="shared" ca="1" si="859"/>
        <v>-</v>
      </c>
      <c r="CB94" s="5" t="str">
        <f t="shared" ca="1" si="859"/>
        <v>-</v>
      </c>
      <c r="CC94" s="5" t="str">
        <f t="shared" ca="1" si="859"/>
        <v>-</v>
      </c>
      <c r="CD94" s="5" t="str">
        <f t="shared" ca="1" si="859"/>
        <v>-</v>
      </c>
      <c r="CE94" s="5" t="str">
        <f t="shared" ca="1" si="859"/>
        <v>-</v>
      </c>
      <c r="CF94" s="5" t="str">
        <f t="shared" ca="1" si="859"/>
        <v>-</v>
      </c>
      <c r="CG94" s="5" t="str">
        <f t="shared" ca="1" si="859"/>
        <v>-</v>
      </c>
      <c r="CH94" s="5" t="str">
        <f t="shared" ca="1" si="859"/>
        <v>-</v>
      </c>
      <c r="CI94" s="9"/>
      <c r="CJ94" s="12" t="b">
        <v>1</v>
      </c>
      <c r="CK94" s="12" t="b">
        <v>1</v>
      </c>
      <c r="CL94" s="12" t="b">
        <v>1</v>
      </c>
      <c r="CM94" s="12">
        <v>22312000005</v>
      </c>
      <c r="CN94" s="12" t="b">
        <v>0</v>
      </c>
      <c r="CO94" s="19" t="str">
        <f t="shared" ca="1" si="688"/>
        <v>-</v>
      </c>
      <c r="CP94" s="19" t="str">
        <f t="shared" ca="1" si="688"/>
        <v>-</v>
      </c>
      <c r="CQ94" s="19" t="str">
        <f t="shared" ca="1" si="688"/>
        <v>-</v>
      </c>
      <c r="CR94" s="433">
        <f t="shared" si="689"/>
        <v>652</v>
      </c>
      <c r="CS94" s="433">
        <f t="shared" si="689"/>
        <v>686</v>
      </c>
      <c r="CT94" s="433">
        <f t="shared" si="689"/>
        <v>721</v>
      </c>
      <c r="CU94" s="144">
        <f t="shared" si="690"/>
        <v>378</v>
      </c>
      <c r="CV94" s="144">
        <f t="shared" si="690"/>
        <v>413</v>
      </c>
      <c r="CW94" s="144">
        <f t="shared" si="690"/>
        <v>448</v>
      </c>
      <c r="CX94" s="19" t="str">
        <f t="shared" ca="1" si="809"/>
        <v>-</v>
      </c>
      <c r="CY94" s="19" t="str">
        <f t="shared" ca="1" si="809"/>
        <v>-</v>
      </c>
      <c r="CZ94" s="19" t="str">
        <f t="shared" ca="1" si="809"/>
        <v>-</v>
      </c>
      <c r="DA94" s="19" t="str">
        <f t="shared" ca="1" si="809"/>
        <v>-</v>
      </c>
      <c r="DB94" s="19" t="str">
        <f t="shared" ca="1" si="809"/>
        <v>-</v>
      </c>
      <c r="DC94" s="19" t="str">
        <f t="shared" ca="1" si="809"/>
        <v>-</v>
      </c>
      <c r="DD94" s="19">
        <f t="shared" ca="1" si="809"/>
        <v>1</v>
      </c>
      <c r="DE94" s="19">
        <f t="shared" ca="1" si="809"/>
        <v>1</v>
      </c>
      <c r="DF94" s="19">
        <f t="shared" ca="1" si="809"/>
        <v>0</v>
      </c>
      <c r="DG94" s="19" t="str">
        <f t="shared" ca="1" si="809"/>
        <v>-</v>
      </c>
      <c r="DH94" s="19" t="str">
        <f t="shared" ca="1" si="809"/>
        <v>-</v>
      </c>
      <c r="DI94" s="19" t="str">
        <f t="shared" ca="1" si="809"/>
        <v>-</v>
      </c>
      <c r="DJ94" s="19" t="str">
        <f t="shared" ca="1" si="809"/>
        <v>-</v>
      </c>
      <c r="DK94" s="19" t="str">
        <f t="shared" ca="1" si="809"/>
        <v>-</v>
      </c>
      <c r="DL94" s="19">
        <f t="shared" ca="1" si="809"/>
        <v>0</v>
      </c>
      <c r="DM94" s="19" t="str">
        <f t="shared" ca="1" si="809"/>
        <v>-</v>
      </c>
      <c r="DN94" s="19" t="str">
        <f t="shared" ca="1" si="809"/>
        <v>-</v>
      </c>
      <c r="DO94" s="19" t="str">
        <f t="shared" ca="1" si="688"/>
        <v>-</v>
      </c>
      <c r="DP94" s="19">
        <f t="shared" ca="1" si="688"/>
        <v>0</v>
      </c>
      <c r="DQ94" s="19">
        <f t="shared" ca="1" si="688"/>
        <v>0</v>
      </c>
      <c r="DR94" s="9"/>
      <c r="DS94" s="19">
        <f t="shared" ca="1" si="838"/>
        <v>0</v>
      </c>
      <c r="DT94" s="19">
        <f t="shared" ca="1" si="838"/>
        <v>0</v>
      </c>
      <c r="DU94" s="19">
        <f t="shared" ca="1" si="838"/>
        <v>0</v>
      </c>
      <c r="DV94" s="19">
        <f t="shared" ca="1" si="838"/>
        <v>0</v>
      </c>
      <c r="DW94" s="19">
        <f t="shared" ca="1" si="838"/>
        <v>0</v>
      </c>
      <c r="DX94" s="19">
        <f t="shared" ca="1" si="838"/>
        <v>0</v>
      </c>
      <c r="DY94" s="19">
        <f t="shared" ca="1" si="838"/>
        <v>0</v>
      </c>
      <c r="DZ94" s="19">
        <f t="shared" ca="1" si="838"/>
        <v>0</v>
      </c>
      <c r="EA94" s="19">
        <f t="shared" ca="1" si="838"/>
        <v>0</v>
      </c>
      <c r="EB94" s="19">
        <f t="shared" ca="1" si="838"/>
        <v>0</v>
      </c>
      <c r="EC94" s="19">
        <f t="shared" ca="1" si="838"/>
        <v>0</v>
      </c>
      <c r="ED94" s="19">
        <f t="shared" ca="1" si="838"/>
        <v>0</v>
      </c>
      <c r="EE94" s="19">
        <f t="shared" ca="1" si="838"/>
        <v>0</v>
      </c>
      <c r="EF94" s="433">
        <f t="shared" si="693"/>
        <v>0</v>
      </c>
      <c r="EG94" s="433">
        <f t="shared" si="693"/>
        <v>0</v>
      </c>
      <c r="EH94" s="116">
        <f t="shared" si="694"/>
        <v>0</v>
      </c>
      <c r="EI94" s="116">
        <f t="shared" ca="1" si="694"/>
        <v>0</v>
      </c>
      <c r="EJ94" s="116">
        <f t="shared" ca="1" si="694"/>
        <v>0</v>
      </c>
      <c r="EK94" s="116">
        <f t="shared" ca="1" si="694"/>
        <v>0</v>
      </c>
      <c r="EL94" s="116">
        <f t="shared" ca="1" si="694"/>
        <v>0</v>
      </c>
      <c r="EM94" s="537">
        <f t="shared" ca="1" si="695"/>
        <v>0</v>
      </c>
      <c r="EN94" s="116">
        <f t="shared" ca="1" si="696"/>
        <v>0</v>
      </c>
      <c r="EO94" s="116">
        <f t="shared" ca="1" si="696"/>
        <v>0</v>
      </c>
      <c r="EP94" s="116">
        <f t="shared" ca="1" si="696"/>
        <v>0</v>
      </c>
      <c r="EQ94" s="116">
        <f t="shared" ca="1" si="696"/>
        <v>0</v>
      </c>
      <c r="ER94" s="116">
        <f t="shared" ca="1" si="696"/>
        <v>0</v>
      </c>
      <c r="ES94" s="537">
        <f t="shared" ca="1" si="697"/>
        <v>0</v>
      </c>
      <c r="ET94" s="116">
        <f t="shared" ca="1" si="698"/>
        <v>0</v>
      </c>
      <c r="EU94" s="116">
        <f t="shared" ca="1" si="698"/>
        <v>0</v>
      </c>
      <c r="EV94" s="116">
        <f t="shared" ca="1" si="698"/>
        <v>0</v>
      </c>
      <c r="EW94" s="116">
        <f t="shared" ca="1" si="698"/>
        <v>0</v>
      </c>
      <c r="EX94" s="116">
        <f t="shared" ca="1" si="698"/>
        <v>0</v>
      </c>
      <c r="EY94" s="537">
        <f t="shared" ca="1" si="699"/>
        <v>0</v>
      </c>
      <c r="EZ94" s="116">
        <f t="shared" ca="1" si="700"/>
        <v>0</v>
      </c>
      <c r="FA94" s="116">
        <f t="shared" ca="1" si="700"/>
        <v>0</v>
      </c>
      <c r="FB94" s="116">
        <f t="shared" ca="1" si="700"/>
        <v>0</v>
      </c>
      <c r="FC94" s="116">
        <f t="shared" ca="1" si="700"/>
        <v>0</v>
      </c>
      <c r="FD94" s="116">
        <f t="shared" ca="1" si="700"/>
        <v>0</v>
      </c>
      <c r="FE94" s="537">
        <f t="shared" ca="1" si="701"/>
        <v>0</v>
      </c>
      <c r="FF94" s="116">
        <f t="shared" ca="1" si="702"/>
        <v>0</v>
      </c>
      <c r="FG94" s="116">
        <f t="shared" ca="1" si="702"/>
        <v>0</v>
      </c>
      <c r="FH94" s="116">
        <f t="shared" ca="1" si="702"/>
        <v>0</v>
      </c>
      <c r="FI94" s="116">
        <f t="shared" ca="1" si="702"/>
        <v>0</v>
      </c>
      <c r="FJ94" s="116">
        <f t="shared" ca="1" si="702"/>
        <v>0</v>
      </c>
      <c r="FK94" s="537">
        <f t="shared" ca="1" si="703"/>
        <v>0</v>
      </c>
      <c r="FL94" s="116">
        <f t="shared" ca="1" si="704"/>
        <v>0</v>
      </c>
      <c r="FM94" s="116">
        <f t="shared" ca="1" si="704"/>
        <v>0</v>
      </c>
      <c r="FN94" s="116">
        <f t="shared" ca="1" si="704"/>
        <v>0</v>
      </c>
      <c r="FO94" s="116">
        <f t="shared" ca="1" si="704"/>
        <v>0</v>
      </c>
      <c r="FP94" s="116">
        <f t="shared" ca="1" si="704"/>
        <v>0</v>
      </c>
      <c r="FQ94" s="537">
        <f t="shared" ca="1" si="705"/>
        <v>0</v>
      </c>
      <c r="FR94" s="117">
        <f t="shared" ca="1" si="706"/>
        <v>0</v>
      </c>
      <c r="FS94" s="117">
        <f t="shared" ca="1" si="706"/>
        <v>0</v>
      </c>
      <c r="FT94" s="117">
        <f t="shared" ca="1" si="706"/>
        <v>0</v>
      </c>
      <c r="FU94" s="117">
        <f t="shared" ca="1" si="706"/>
        <v>0</v>
      </c>
      <c r="FV94" s="556">
        <f t="shared" ca="1" si="871"/>
        <v>0</v>
      </c>
      <c r="FW94" s="556">
        <f t="shared" ca="1" si="871"/>
        <v>0</v>
      </c>
      <c r="FX94" s="556">
        <f t="shared" ca="1" si="871"/>
        <v>0</v>
      </c>
      <c r="FY94" s="556">
        <f t="shared" ca="1" si="871"/>
        <v>0</v>
      </c>
      <c r="FZ94" s="556">
        <f t="shared" ca="1" si="871"/>
        <v>0</v>
      </c>
      <c r="GA94" s="556">
        <f t="shared" ca="1" si="871"/>
        <v>0</v>
      </c>
      <c r="GB94" s="556">
        <f t="shared" ca="1" si="871"/>
        <v>0</v>
      </c>
      <c r="GC94" s="556">
        <f t="shared" ca="1" si="871"/>
        <v>0</v>
      </c>
      <c r="GD94" s="556">
        <f t="shared" ca="1" si="871"/>
        <v>0</v>
      </c>
      <c r="GE94" s="556">
        <f t="shared" ca="1" si="871"/>
        <v>0</v>
      </c>
      <c r="GF94" s="556">
        <f t="shared" ca="1" si="871"/>
        <v>0</v>
      </c>
      <c r="GG94" s="556">
        <f t="shared" ca="1" si="871"/>
        <v>0</v>
      </c>
      <c r="GH94" s="556">
        <f t="shared" ca="1" si="871"/>
        <v>0</v>
      </c>
      <c r="GI94" s="556">
        <f t="shared" ca="1" si="871"/>
        <v>0</v>
      </c>
      <c r="GJ94" s="556">
        <f t="shared" ca="1" si="871"/>
        <v>0</v>
      </c>
      <c r="GK94" s="556">
        <f t="shared" ca="1" si="871"/>
        <v>0</v>
      </c>
      <c r="GL94" s="556">
        <f t="shared" ca="1" si="871"/>
        <v>0</v>
      </c>
      <c r="GM94" s="556">
        <f t="shared" ca="1" si="871"/>
        <v>0</v>
      </c>
      <c r="GN94" s="556">
        <f t="shared" ca="1" si="871"/>
        <v>0</v>
      </c>
      <c r="GO94" s="556">
        <f t="shared" ca="1" si="871"/>
        <v>0</v>
      </c>
      <c r="GP94" s="19">
        <f t="shared" ca="1" si="708"/>
        <v>0</v>
      </c>
      <c r="GQ94" s="116">
        <f t="shared" ca="1" si="709"/>
        <v>0</v>
      </c>
      <c r="GR94" s="116">
        <f t="shared" ca="1" si="709"/>
        <v>0</v>
      </c>
      <c r="GS94" s="116">
        <f t="shared" ca="1" si="709"/>
        <v>0</v>
      </c>
      <c r="GT94" s="116">
        <f t="shared" ca="1" si="709"/>
        <v>0</v>
      </c>
      <c r="GU94" s="116">
        <f t="shared" ca="1" si="709"/>
        <v>0</v>
      </c>
      <c r="GV94" s="537">
        <f t="shared" ca="1" si="710"/>
        <v>0</v>
      </c>
      <c r="GW94" s="116">
        <f t="shared" ca="1" si="711"/>
        <v>0</v>
      </c>
      <c r="GX94" s="116">
        <f t="shared" ca="1" si="711"/>
        <v>0</v>
      </c>
      <c r="GY94" s="116">
        <f t="shared" ca="1" si="711"/>
        <v>0</v>
      </c>
      <c r="GZ94" s="116">
        <f t="shared" ca="1" si="711"/>
        <v>0</v>
      </c>
      <c r="HA94" s="116">
        <f t="shared" ca="1" si="711"/>
        <v>0</v>
      </c>
      <c r="HB94" s="537">
        <f t="shared" ca="1" si="712"/>
        <v>0</v>
      </c>
      <c r="HC94" s="116">
        <f t="shared" ca="1" si="713"/>
        <v>0</v>
      </c>
      <c r="HD94" s="116">
        <f t="shared" ca="1" si="713"/>
        <v>0</v>
      </c>
      <c r="HE94" s="116">
        <f t="shared" ca="1" si="713"/>
        <v>0</v>
      </c>
      <c r="HF94" s="116">
        <f t="shared" ca="1" si="713"/>
        <v>0</v>
      </c>
      <c r="HG94" s="116">
        <f t="shared" ca="1" si="713"/>
        <v>0</v>
      </c>
      <c r="HH94" s="537">
        <f t="shared" ca="1" si="714"/>
        <v>0</v>
      </c>
      <c r="HI94" s="116">
        <f t="shared" ca="1" si="715"/>
        <v>0</v>
      </c>
      <c r="HJ94" s="116">
        <f t="shared" ca="1" si="715"/>
        <v>0</v>
      </c>
      <c r="HK94" s="116">
        <f t="shared" ca="1" si="715"/>
        <v>0</v>
      </c>
      <c r="HL94" s="116">
        <f t="shared" ca="1" si="715"/>
        <v>0</v>
      </c>
      <c r="HM94" s="116">
        <f t="shared" ca="1" si="715"/>
        <v>0</v>
      </c>
      <c r="HN94" s="537">
        <f t="shared" ca="1" si="716"/>
        <v>0</v>
      </c>
      <c r="HO94" s="116">
        <f t="shared" ca="1" si="717"/>
        <v>0</v>
      </c>
      <c r="HP94" s="116">
        <f t="shared" ca="1" si="717"/>
        <v>0</v>
      </c>
      <c r="HQ94" s="116">
        <f t="shared" ca="1" si="717"/>
        <v>0</v>
      </c>
      <c r="HR94" s="116">
        <f t="shared" ca="1" si="717"/>
        <v>0</v>
      </c>
      <c r="HS94" s="116">
        <f t="shared" ca="1" si="717"/>
        <v>0</v>
      </c>
      <c r="HT94" s="537">
        <f t="shared" ca="1" si="718"/>
        <v>0</v>
      </c>
      <c r="HU94" s="116">
        <f t="shared" ca="1" si="719"/>
        <v>0</v>
      </c>
      <c r="HV94" s="116">
        <f t="shared" ca="1" si="719"/>
        <v>0</v>
      </c>
      <c r="HW94" s="116">
        <f t="shared" ca="1" si="719"/>
        <v>0</v>
      </c>
      <c r="HX94" s="116">
        <f t="shared" ca="1" si="719"/>
        <v>0</v>
      </c>
      <c r="HY94" s="116">
        <f t="shared" ca="1" si="719"/>
        <v>0</v>
      </c>
      <c r="HZ94" s="537">
        <f t="shared" ca="1" si="720"/>
        <v>0</v>
      </c>
      <c r="IA94" s="117">
        <f t="shared" ca="1" si="721"/>
        <v>0</v>
      </c>
      <c r="IB94" s="117">
        <f t="shared" ca="1" si="721"/>
        <v>0</v>
      </c>
      <c r="IC94" s="117">
        <f t="shared" ca="1" si="721"/>
        <v>0</v>
      </c>
      <c r="ID94" s="117">
        <f t="shared" ca="1" si="721"/>
        <v>0</v>
      </c>
      <c r="IE94" s="556">
        <f t="shared" ca="1" si="872"/>
        <v>0</v>
      </c>
      <c r="IF94" s="556">
        <f t="shared" ca="1" si="872"/>
        <v>0</v>
      </c>
      <c r="IG94" s="556">
        <f t="shared" ca="1" si="872"/>
        <v>0</v>
      </c>
      <c r="IH94" s="556">
        <f t="shared" ca="1" si="872"/>
        <v>0</v>
      </c>
      <c r="II94" s="556">
        <f t="shared" ca="1" si="872"/>
        <v>0</v>
      </c>
      <c r="IJ94" s="556">
        <f t="shared" ca="1" si="872"/>
        <v>0</v>
      </c>
      <c r="IK94" s="556">
        <f t="shared" ca="1" si="872"/>
        <v>0</v>
      </c>
      <c r="IL94" s="556">
        <f t="shared" ca="1" si="872"/>
        <v>0</v>
      </c>
      <c r="IM94" s="556">
        <f t="shared" ca="1" si="872"/>
        <v>0</v>
      </c>
      <c r="IN94" s="556">
        <f t="shared" ca="1" si="872"/>
        <v>0</v>
      </c>
      <c r="IO94" s="556">
        <f t="shared" ca="1" si="872"/>
        <v>0</v>
      </c>
      <c r="IP94" s="556">
        <f t="shared" ca="1" si="872"/>
        <v>0</v>
      </c>
      <c r="IQ94" s="556">
        <f t="shared" ca="1" si="872"/>
        <v>0</v>
      </c>
      <c r="IR94" s="556">
        <f t="shared" ca="1" si="872"/>
        <v>0</v>
      </c>
      <c r="IS94" s="556">
        <f t="shared" ca="1" si="872"/>
        <v>0</v>
      </c>
      <c r="IT94" s="556">
        <f t="shared" ca="1" si="872"/>
        <v>0</v>
      </c>
      <c r="IU94" s="556">
        <f t="shared" ca="1" si="872"/>
        <v>0</v>
      </c>
      <c r="IV94" s="556">
        <f t="shared" ca="1" si="872"/>
        <v>0</v>
      </c>
      <c r="IW94" s="556">
        <f t="shared" ca="1" si="872"/>
        <v>0</v>
      </c>
      <c r="IX94" s="556">
        <f t="shared" ca="1" si="872"/>
        <v>0</v>
      </c>
      <c r="IY94" s="19">
        <f t="shared" ca="1" si="723"/>
        <v>0</v>
      </c>
      <c r="IZ94" s="5">
        <f t="shared" si="724"/>
        <v>67</v>
      </c>
      <c r="JA94" s="9"/>
      <c r="JB94" s="5">
        <f t="shared" si="725"/>
        <v>1</v>
      </c>
      <c r="JC94" s="5" t="b">
        <f t="shared" si="725"/>
        <v>0</v>
      </c>
      <c r="JD94" s="19">
        <f t="shared" ca="1" si="850"/>
        <v>0</v>
      </c>
      <c r="JE94" s="5">
        <f t="shared" si="727"/>
        <v>0</v>
      </c>
      <c r="JF94" s="5">
        <f t="shared" si="728"/>
        <v>1.2500000000000001E-2</v>
      </c>
      <c r="JG94" s="5">
        <f t="shared" si="729"/>
        <v>0</v>
      </c>
      <c r="JH94" s="19">
        <f t="shared" ca="1" si="850"/>
        <v>0</v>
      </c>
      <c r="JI94" s="5">
        <f t="shared" si="730"/>
        <v>60</v>
      </c>
      <c r="JJ94" s="5">
        <f t="shared" si="731"/>
        <v>1</v>
      </c>
      <c r="JK94" s="19">
        <f t="shared" ca="1" si="850"/>
        <v>0</v>
      </c>
      <c r="JL94" s="19">
        <f t="shared" ca="1" si="850"/>
        <v>0</v>
      </c>
      <c r="JM94" s="19">
        <f t="shared" ca="1" si="850"/>
        <v>0</v>
      </c>
      <c r="JN94" s="19">
        <f t="shared" ca="1" si="850"/>
        <v>0</v>
      </c>
      <c r="JO94" s="19">
        <f t="shared" ca="1" si="850"/>
        <v>0</v>
      </c>
      <c r="JP94" s="19">
        <f t="shared" ca="1" si="850"/>
        <v>0</v>
      </c>
      <c r="JQ94" s="19">
        <f t="shared" ca="1" si="850"/>
        <v>0</v>
      </c>
      <c r="JR94" s="19">
        <f t="shared" ca="1" si="850"/>
        <v>0</v>
      </c>
      <c r="JS94" s="19">
        <f t="shared" ca="1" si="850"/>
        <v>0</v>
      </c>
      <c r="JT94" s="19">
        <f t="shared" ca="1" si="850"/>
        <v>0</v>
      </c>
      <c r="JU94" s="19">
        <f t="shared" ca="1" si="850"/>
        <v>0</v>
      </c>
      <c r="JV94" s="19">
        <f t="shared" ca="1" si="850"/>
        <v>0</v>
      </c>
      <c r="JW94" s="19">
        <f t="shared" ca="1" si="850"/>
        <v>0</v>
      </c>
      <c r="JX94" s="19">
        <f t="shared" ca="1" si="850"/>
        <v>0</v>
      </c>
      <c r="JY94" s="19">
        <f t="shared" ca="1" si="850"/>
        <v>0</v>
      </c>
      <c r="JZ94" s="19">
        <f t="shared" ca="1" si="850"/>
        <v>0</v>
      </c>
      <c r="KA94" s="19">
        <f t="shared" ca="1" si="850"/>
        <v>0</v>
      </c>
      <c r="KB94" s="19">
        <f t="shared" ca="1" si="850"/>
        <v>0</v>
      </c>
      <c r="KC94" s="19">
        <f t="shared" ca="1" si="850"/>
        <v>0</v>
      </c>
      <c r="KD94" s="19">
        <f t="shared" ca="1" si="850"/>
        <v>0</v>
      </c>
      <c r="KE94" s="19">
        <f t="shared" ca="1" si="850"/>
        <v>0</v>
      </c>
      <c r="KF94" s="5">
        <f t="shared" si="732"/>
        <v>0</v>
      </c>
      <c r="KG94" s="5">
        <f t="shared" si="732"/>
        <v>6.25E-2</v>
      </c>
      <c r="KH94" s="5">
        <f t="shared" si="732"/>
        <v>6.25E-2</v>
      </c>
      <c r="KI94" s="5">
        <f t="shared" si="732"/>
        <v>6.25E-2</v>
      </c>
      <c r="KJ94" s="19">
        <f t="shared" ca="1" si="850"/>
        <v>0</v>
      </c>
      <c r="KK94" s="19">
        <f t="shared" ca="1" si="850"/>
        <v>0</v>
      </c>
      <c r="KL94" s="19">
        <f t="shared" ca="1" si="850"/>
        <v>0</v>
      </c>
      <c r="KM94" s="19">
        <f t="shared" ca="1" si="850"/>
        <v>0</v>
      </c>
      <c r="KN94" s="19">
        <f t="shared" ca="1" si="850"/>
        <v>1</v>
      </c>
      <c r="KO94" s="19">
        <f t="shared" ca="1" si="850"/>
        <v>0</v>
      </c>
      <c r="KP94" s="19">
        <f t="shared" ca="1" si="850"/>
        <v>1</v>
      </c>
      <c r="KQ94" s="9"/>
      <c r="KR94" s="5" t="b">
        <f t="shared" ca="1" si="733"/>
        <v>1</v>
      </c>
      <c r="KS94" s="5" t="b">
        <f t="shared" si="734"/>
        <v>0</v>
      </c>
      <c r="KT94" s="5" t="b">
        <f t="shared" si="734"/>
        <v>0</v>
      </c>
      <c r="KU94" s="5" t="b">
        <f t="shared" si="734"/>
        <v>1</v>
      </c>
      <c r="KV94" s="136">
        <f t="shared" si="735"/>
        <v>2</v>
      </c>
      <c r="KW94" s="136">
        <f t="shared" si="735"/>
        <v>2</v>
      </c>
      <c r="KX94" s="5" t="b">
        <f t="shared" si="736"/>
        <v>0</v>
      </c>
      <c r="KY94" s="5" t="b">
        <f t="shared" si="736"/>
        <v>1</v>
      </c>
      <c r="KZ94" s="5" t="b">
        <f t="shared" si="736"/>
        <v>1</v>
      </c>
      <c r="LA94" s="5" t="b">
        <f t="shared" si="736"/>
        <v>0</v>
      </c>
      <c r="LB94" s="5">
        <f t="shared" si="737"/>
        <v>1</v>
      </c>
      <c r="LC94" s="5">
        <f t="shared" si="737"/>
        <v>0</v>
      </c>
      <c r="LD94" s="5" t="b">
        <f t="shared" si="738"/>
        <v>0</v>
      </c>
      <c r="LE94" s="5" t="str" cm="1">
        <f t="array" aca="1" ref="LE94" ca="1">IF(OR(LF94:LM94&lt;&gt;"-"),TRUE,"-")</f>
        <v>-</v>
      </c>
      <c r="LF94" s="19" t="str">
        <f t="shared" ca="1" si="845"/>
        <v>-</v>
      </c>
      <c r="LG94" s="19" t="str">
        <f t="shared" ca="1" si="845"/>
        <v>-</v>
      </c>
      <c r="LH94" s="19" t="str">
        <f t="shared" ca="1" si="845"/>
        <v>-</v>
      </c>
      <c r="LI94" s="19" t="str">
        <f t="shared" ca="1" si="845"/>
        <v>-</v>
      </c>
      <c r="LJ94" s="19" t="str">
        <f t="shared" ca="1" si="845"/>
        <v>-</v>
      </c>
      <c r="LK94" s="19" t="str">
        <f t="shared" ca="1" si="845"/>
        <v>-</v>
      </c>
      <c r="LL94" s="19" t="str">
        <f t="shared" ca="1" si="845"/>
        <v>-</v>
      </c>
      <c r="LM94" s="19" t="str">
        <f t="shared" ca="1" si="845"/>
        <v>-</v>
      </c>
      <c r="LN94" s="466" t="str">
        <f t="shared" ca="1" si="845"/>
        <v>-</v>
      </c>
      <c r="LO94" s="5" t="b">
        <f t="array" aca="1" ref="LO94" ca="1">IF(OR(LP94:LV94&lt;&gt;"-"),TRUE,"-")</f>
        <v>1</v>
      </c>
      <c r="LP94" s="19">
        <f t="shared" ca="1" si="813"/>
        <v>0</v>
      </c>
      <c r="LQ94" s="19" t="str">
        <f t="shared" ca="1" si="813"/>
        <v>-</v>
      </c>
      <c r="LR94" s="19">
        <f t="shared" ca="1" si="813"/>
        <v>999999</v>
      </c>
      <c r="LS94" s="19">
        <f t="shared" ca="1" si="813"/>
        <v>999999</v>
      </c>
      <c r="LT94" s="19">
        <f t="shared" ca="1" si="813"/>
        <v>999999</v>
      </c>
      <c r="LU94" s="19">
        <f t="shared" ca="1" si="813"/>
        <v>999999</v>
      </c>
      <c r="LV94" s="19">
        <f t="shared" ca="1" si="813"/>
        <v>999999</v>
      </c>
      <c r="LW94" s="19" t="str">
        <f t="shared" ca="1" si="813"/>
        <v>-</v>
      </c>
      <c r="LX94" s="19" t="str">
        <f t="shared" ca="1" si="813"/>
        <v>-</v>
      </c>
      <c r="LY94" s="19" t="str">
        <f t="shared" ca="1" si="813"/>
        <v>-</v>
      </c>
      <c r="LZ94" s="19" t="b">
        <f t="shared" ca="1" si="741"/>
        <v>1</v>
      </c>
      <c r="MA94" s="19">
        <f t="shared" ca="1" si="741"/>
        <v>0</v>
      </c>
      <c r="MB94" s="5" t="str">
        <f t="shared" si="742"/>
        <v>-</v>
      </c>
      <c r="MC94" s="5" t="str">
        <f t="shared" si="742"/>
        <v>-</v>
      </c>
      <c r="MD94" s="5" t="str">
        <f t="shared" si="742"/>
        <v>-</v>
      </c>
      <c r="ME94" s="5" t="str">
        <f t="shared" si="742"/>
        <v>-</v>
      </c>
      <c r="MF94" s="19" t="str">
        <f t="shared" ca="1" si="873"/>
        <v>-</v>
      </c>
      <c r="MG94" s="19" t="str">
        <f t="shared" ca="1" si="873"/>
        <v>-</v>
      </c>
      <c r="MH94" s="19" t="str">
        <f t="shared" ca="1" si="873"/>
        <v>-</v>
      </c>
      <c r="MI94" s="19" t="str">
        <f t="shared" ca="1" si="873"/>
        <v>-</v>
      </c>
      <c r="MJ94" s="19">
        <f t="shared" ca="1" si="873"/>
        <v>0.5</v>
      </c>
      <c r="MK94" s="19">
        <f t="shared" ca="1" si="873"/>
        <v>0.5</v>
      </c>
      <c r="ML94" s="19" t="str">
        <f t="shared" ca="1" si="873"/>
        <v>-</v>
      </c>
      <c r="MM94" s="5">
        <f t="shared" si="744"/>
        <v>0</v>
      </c>
      <c r="MN94" s="5">
        <f t="shared" si="744"/>
        <v>500</v>
      </c>
      <c r="MO94" s="5">
        <f t="shared" si="744"/>
        <v>500</v>
      </c>
      <c r="MP94" s="5">
        <f t="shared" si="744"/>
        <v>575</v>
      </c>
      <c r="MQ94" s="5">
        <f t="shared" si="744"/>
        <v>240</v>
      </c>
      <c r="MR94" s="5">
        <f t="shared" ref="MR94" si="874">INDEX(i.FlkStrctr,$N94,MR$15)</f>
        <v>364</v>
      </c>
      <c r="MS94" s="5">
        <f t="shared" si="745"/>
        <v>0.5</v>
      </c>
      <c r="MT94" s="9"/>
      <c r="MU94" s="19">
        <f t="shared" ca="1" si="873"/>
        <v>70</v>
      </c>
      <c r="MV94" s="19">
        <f t="shared" ca="1" si="873"/>
        <v>50</v>
      </c>
      <c r="MW94" s="19">
        <f t="shared" ca="1" si="873"/>
        <v>75</v>
      </c>
      <c r="MX94" s="19">
        <f t="shared" ca="1" si="873"/>
        <v>50</v>
      </c>
      <c r="MY94" s="5">
        <f t="shared" si="746"/>
        <v>1.25</v>
      </c>
      <c r="MZ94" s="5">
        <f t="shared" si="747"/>
        <v>1.25</v>
      </c>
      <c r="NA94" s="5">
        <f t="shared" si="748"/>
        <v>1</v>
      </c>
      <c r="NB94" s="9"/>
      <c r="NC94" s="19" t="b">
        <f t="shared" ca="1" si="846"/>
        <v>0</v>
      </c>
      <c r="ND94" s="19" t="b">
        <f t="shared" ca="1" si="846"/>
        <v>0</v>
      </c>
      <c r="NE94" s="19">
        <f t="shared" ca="1" si="846"/>
        <v>2</v>
      </c>
      <c r="NF94" s="19">
        <f t="shared" ca="1" si="846"/>
        <v>1</v>
      </c>
      <c r="NG94" s="19">
        <f t="shared" ca="1" si="846"/>
        <v>2</v>
      </c>
      <c r="NH94" s="19">
        <f t="shared" ca="1" si="846"/>
        <v>0</v>
      </c>
      <c r="NI94" s="19" t="str">
        <f t="shared" ca="1" si="846"/>
        <v>-</v>
      </c>
      <c r="NJ94" s="466" t="b">
        <v>0</v>
      </c>
      <c r="NK94" s="466" t="s">
        <v>34</v>
      </c>
      <c r="NL94" s="466" t="b">
        <v>1</v>
      </c>
      <c r="NM94" s="466">
        <f>$NM$62*0.3</f>
        <v>300</v>
      </c>
      <c r="NN94" s="19" t="str">
        <f t="shared" ca="1" si="846"/>
        <v>-</v>
      </c>
      <c r="NO94" s="19">
        <f t="shared" ca="1" si="873"/>
        <v>1</v>
      </c>
      <c r="NP94" s="19">
        <f t="shared" ca="1" si="873"/>
        <v>1</v>
      </c>
      <c r="NQ94" s="19">
        <f t="shared" ca="1" si="873"/>
        <v>1</v>
      </c>
      <c r="NR94" s="19">
        <f t="shared" ca="1" si="873"/>
        <v>1</v>
      </c>
      <c r="NS94" s="19">
        <f t="shared" ca="1" si="873"/>
        <v>1</v>
      </c>
      <c r="NT94" s="19">
        <f t="shared" ca="1" si="873"/>
        <v>1</v>
      </c>
      <c r="NU94" s="19">
        <f t="shared" ca="1" si="873"/>
        <v>1</v>
      </c>
      <c r="NV94" s="19">
        <f t="shared" ca="1" si="873"/>
        <v>1</v>
      </c>
      <c r="NW94" s="19">
        <f t="shared" ca="1" si="873"/>
        <v>1</v>
      </c>
      <c r="NX94" s="9"/>
      <c r="NY94" s="539" t="str">
        <f t="shared" si="847"/>
        <v>-</v>
      </c>
      <c r="NZ94" s="539" t="str">
        <f t="shared" si="847"/>
        <v>-</v>
      </c>
      <c r="OA94" s="539" t="str">
        <f t="shared" si="847"/>
        <v>-</v>
      </c>
      <c r="OB94" s="539" t="str">
        <f t="shared" si="847"/>
        <v>-</v>
      </c>
      <c r="OC94" s="539" t="str">
        <f t="shared" si="847"/>
        <v>-</v>
      </c>
      <c r="OD94" s="539" t="str">
        <f t="shared" si="847"/>
        <v>-</v>
      </c>
      <c r="OE94" s="539" t="str">
        <f t="shared" ca="1" si="847"/>
        <v>-</v>
      </c>
      <c r="OF94" s="539" t="str">
        <f t="shared" ca="1" si="847"/>
        <v>-</v>
      </c>
      <c r="OG94" s="539" t="str">
        <f t="shared" ca="1" si="847"/>
        <v>-</v>
      </c>
      <c r="OH94" s="539" t="str">
        <f t="shared" ca="1" si="847"/>
        <v>-</v>
      </c>
      <c r="OI94" s="539" t="str">
        <f t="shared" ca="1" si="847"/>
        <v>-</v>
      </c>
      <c r="OJ94" s="539" t="str">
        <f t="shared" ca="1" si="847"/>
        <v>-</v>
      </c>
      <c r="OK94" s="539" t="str">
        <f t="shared" ca="1" si="847"/>
        <v>-</v>
      </c>
      <c r="OL94" s="539" t="str">
        <f t="shared" ca="1" si="847"/>
        <v>-</v>
      </c>
      <c r="OM94" s="539" t="str">
        <f t="shared" ca="1" si="847"/>
        <v>-</v>
      </c>
      <c r="ON94" s="539" t="str">
        <f t="shared" ca="1" si="847"/>
        <v>-</v>
      </c>
      <c r="OO94" s="539" t="str">
        <f t="shared" ca="1" si="847"/>
        <v>-</v>
      </c>
      <c r="OP94" s="539" t="str">
        <f t="shared" ca="1" si="847"/>
        <v>-</v>
      </c>
      <c r="OQ94" s="539" t="str">
        <f t="shared" ca="1" si="847"/>
        <v>-</v>
      </c>
      <c r="OR94" s="539" t="str">
        <f t="shared" ca="1" si="847"/>
        <v>-</v>
      </c>
      <c r="OS94" s="539" t="str">
        <f t="shared" ca="1" si="847"/>
        <v>-</v>
      </c>
      <c r="OT94" s="539" t="str">
        <f t="shared" ca="1" si="847"/>
        <v>-</v>
      </c>
      <c r="OU94" s="539" t="str">
        <f t="shared" ca="1" si="847"/>
        <v>-</v>
      </c>
      <c r="OV94" s="539" t="str">
        <f t="shared" ca="1" si="847"/>
        <v>-</v>
      </c>
      <c r="OW94" s="539" t="str">
        <f t="shared" ca="1" si="847"/>
        <v>-</v>
      </c>
      <c r="OX94" s="539" t="str">
        <f t="shared" ca="1" si="847"/>
        <v>-</v>
      </c>
      <c r="OY94" s="539" t="str">
        <f t="shared" ca="1" si="847"/>
        <v>-</v>
      </c>
      <c r="OZ94" s="539" t="str">
        <f t="shared" ca="1" si="847"/>
        <v>-</v>
      </c>
      <c r="PA94" s="539" t="str">
        <f t="shared" ca="1" si="847"/>
        <v>-</v>
      </c>
      <c r="PB94" s="539" t="str">
        <f t="shared" ca="1" si="847"/>
        <v>-</v>
      </c>
      <c r="PC94" s="539" t="str">
        <f t="shared" ca="1" si="847"/>
        <v>-</v>
      </c>
      <c r="PD94" s="539" t="str">
        <f t="shared" ca="1" si="847"/>
        <v>-</v>
      </c>
      <c r="PE94" s="539" t="str">
        <f t="shared" ca="1" si="847"/>
        <v>-</v>
      </c>
      <c r="PF94" s="539" t="str">
        <f t="shared" ca="1" si="847"/>
        <v>-</v>
      </c>
      <c r="PG94" s="539" t="str">
        <f t="shared" ca="1" si="847"/>
        <v>-</v>
      </c>
      <c r="PH94" s="539" t="str">
        <f t="shared" ca="1" si="847"/>
        <v>-</v>
      </c>
      <c r="PI94" s="549" t="str">
        <f t="shared" si="854"/>
        <v>-</v>
      </c>
      <c r="PJ94" s="549" t="str">
        <f t="shared" si="854"/>
        <v>-</v>
      </c>
      <c r="PK94" s="549" t="str">
        <f t="shared" si="854"/>
        <v>-</v>
      </c>
      <c r="PL94" s="549" t="str">
        <f t="shared" si="854"/>
        <v>-</v>
      </c>
      <c r="PM94" s="549" t="str">
        <f t="shared" si="854"/>
        <v>-</v>
      </c>
      <c r="PN94" s="549" t="str">
        <f t="shared" si="854"/>
        <v>-</v>
      </c>
      <c r="PO94" s="549" t="str">
        <f t="shared" si="854"/>
        <v>-</v>
      </c>
      <c r="PP94" s="549" t="str">
        <f t="shared" si="854"/>
        <v>-</v>
      </c>
      <c r="PQ94" s="549" t="str">
        <f t="shared" si="854"/>
        <v>-</v>
      </c>
      <c r="PR94" s="549" t="str">
        <f t="shared" si="854"/>
        <v>-</v>
      </c>
      <c r="PS94" s="549" t="str">
        <f t="shared" si="854"/>
        <v>-</v>
      </c>
      <c r="PT94" s="549" t="str">
        <f t="shared" si="854"/>
        <v>-</v>
      </c>
      <c r="PU94" s="549" t="str">
        <f t="shared" si="854"/>
        <v>-</v>
      </c>
      <c r="PV94" s="549" t="str">
        <f t="shared" si="854"/>
        <v>-</v>
      </c>
      <c r="PW94" s="549" t="str">
        <f t="shared" si="854"/>
        <v>-</v>
      </c>
      <c r="PX94" s="549" t="str">
        <f t="shared" si="854"/>
        <v>-</v>
      </c>
      <c r="PY94" s="549" t="str">
        <f t="shared" si="854"/>
        <v>-</v>
      </c>
      <c r="PZ94" s="549" t="str">
        <f t="shared" si="854"/>
        <v>-</v>
      </c>
      <c r="QA94" s="549" t="str">
        <f t="shared" si="854"/>
        <v>-</v>
      </c>
      <c r="QB94" s="549" t="str">
        <f t="shared" si="854"/>
        <v>-</v>
      </c>
      <c r="QC94" s="549" t="str">
        <f t="shared" si="854"/>
        <v>-</v>
      </c>
      <c r="QD94" s="549" t="str">
        <f t="shared" si="854"/>
        <v>-</v>
      </c>
      <c r="QE94" s="549" t="str">
        <f t="shared" si="854"/>
        <v>-</v>
      </c>
      <c r="QF94" s="549" t="str">
        <f t="shared" si="854"/>
        <v>-</v>
      </c>
      <c r="QG94" s="549" t="str">
        <f t="shared" si="854"/>
        <v>-</v>
      </c>
      <c r="QH94" s="549" t="str">
        <f t="shared" si="854"/>
        <v>-</v>
      </c>
      <c r="QI94" s="539" t="str">
        <f t="shared" si="848"/>
        <v>-</v>
      </c>
      <c r="QJ94" s="539" t="str">
        <f t="shared" si="848"/>
        <v>-</v>
      </c>
      <c r="QK94" s="539" t="str">
        <f t="shared" si="848"/>
        <v>-</v>
      </c>
      <c r="QL94" s="539" t="str">
        <f t="shared" si="848"/>
        <v>-</v>
      </c>
      <c r="QM94" s="539" t="str">
        <f t="shared" si="848"/>
        <v>-</v>
      </c>
      <c r="QN94" s="539" t="str">
        <f t="shared" si="848"/>
        <v>-</v>
      </c>
      <c r="QO94" s="539" t="str">
        <f t="shared" ca="1" si="848"/>
        <v>-</v>
      </c>
      <c r="QP94" s="539" t="str">
        <f t="shared" ca="1" si="848"/>
        <v>-</v>
      </c>
      <c r="QQ94" s="539" t="str">
        <f t="shared" ca="1" si="848"/>
        <v>-</v>
      </c>
      <c r="QR94" s="539" t="str">
        <f t="shared" ca="1" si="848"/>
        <v>-</v>
      </c>
      <c r="QS94" s="539" t="str">
        <f t="shared" ca="1" si="848"/>
        <v>-</v>
      </c>
      <c r="QT94" s="539" t="str">
        <f t="shared" ca="1" si="848"/>
        <v>-</v>
      </c>
      <c r="QU94" s="539" t="str">
        <f t="shared" ca="1" si="848"/>
        <v>-</v>
      </c>
      <c r="QV94" s="539" t="str">
        <f t="shared" ca="1" si="848"/>
        <v>-</v>
      </c>
      <c r="QW94" s="539" t="str">
        <f t="shared" ca="1" si="848"/>
        <v>-</v>
      </c>
      <c r="QX94" s="539" t="str">
        <f t="shared" ca="1" si="848"/>
        <v>-</v>
      </c>
      <c r="QY94" s="539" t="str">
        <f t="shared" ca="1" si="848"/>
        <v>-</v>
      </c>
      <c r="QZ94" s="539" t="str">
        <f t="shared" ca="1" si="848"/>
        <v>-</v>
      </c>
      <c r="RA94" s="539" t="str">
        <f t="shared" ca="1" si="848"/>
        <v>-</v>
      </c>
      <c r="RB94" s="539" t="str">
        <f t="shared" ca="1" si="848"/>
        <v>-</v>
      </c>
      <c r="RC94" s="539" t="str">
        <f t="shared" ca="1" si="848"/>
        <v>-</v>
      </c>
      <c r="RD94" s="539" t="str">
        <f t="shared" ca="1" si="848"/>
        <v>-</v>
      </c>
      <c r="RE94" s="539" t="str">
        <f t="shared" ca="1" si="848"/>
        <v>-</v>
      </c>
      <c r="RF94" s="539" t="str">
        <f t="shared" ca="1" si="848"/>
        <v>-</v>
      </c>
      <c r="RG94" s="539" t="str">
        <f t="shared" ca="1" si="848"/>
        <v>-</v>
      </c>
      <c r="RH94" s="539" t="str">
        <f t="shared" ca="1" si="848"/>
        <v>-</v>
      </c>
      <c r="RI94" s="539" t="str">
        <f t="shared" ca="1" si="848"/>
        <v>-</v>
      </c>
      <c r="RJ94" s="539" t="str">
        <f t="shared" ca="1" si="848"/>
        <v>-</v>
      </c>
      <c r="RK94" s="539" t="str">
        <f t="shared" ca="1" si="848"/>
        <v>-</v>
      </c>
      <c r="RL94" s="539" t="str">
        <f t="shared" ca="1" si="848"/>
        <v>-</v>
      </c>
      <c r="RM94" s="539" t="str">
        <f t="shared" ca="1" si="848"/>
        <v>-</v>
      </c>
      <c r="RN94" s="539" t="str">
        <f t="shared" ca="1" si="848"/>
        <v>-</v>
      </c>
      <c r="RO94" s="539" t="str">
        <f t="shared" ca="1" si="848"/>
        <v>-</v>
      </c>
      <c r="RP94" s="539" t="str">
        <f t="shared" ca="1" si="848"/>
        <v>-</v>
      </c>
      <c r="RQ94" s="539" t="str">
        <f t="shared" ca="1" si="848"/>
        <v>-</v>
      </c>
      <c r="RR94" s="539" t="str">
        <f t="shared" ca="1" si="848"/>
        <v>-</v>
      </c>
      <c r="RS94" s="549" t="str">
        <f t="shared" si="855"/>
        <v>-</v>
      </c>
      <c r="RT94" s="549" t="str">
        <f t="shared" si="855"/>
        <v>-</v>
      </c>
      <c r="RU94" s="549" t="str">
        <f t="shared" si="855"/>
        <v>-</v>
      </c>
      <c r="RV94" s="549" t="str">
        <f t="shared" si="855"/>
        <v>-</v>
      </c>
      <c r="RW94" s="549" t="str">
        <f t="shared" si="855"/>
        <v>-</v>
      </c>
      <c r="RX94" s="549" t="str">
        <f t="shared" si="855"/>
        <v>-</v>
      </c>
      <c r="RY94" s="549" t="str">
        <f t="shared" si="855"/>
        <v>-</v>
      </c>
      <c r="RZ94" s="549" t="str">
        <f t="shared" si="855"/>
        <v>-</v>
      </c>
      <c r="SA94" s="549" t="str">
        <f t="shared" si="855"/>
        <v>-</v>
      </c>
      <c r="SB94" s="549" t="str">
        <f t="shared" si="855"/>
        <v>-</v>
      </c>
      <c r="SC94" s="549" t="str">
        <f t="shared" si="855"/>
        <v>-</v>
      </c>
      <c r="SD94" s="549" t="str">
        <f t="shared" si="855"/>
        <v>-</v>
      </c>
      <c r="SE94" s="549" t="str">
        <f t="shared" si="855"/>
        <v>-</v>
      </c>
      <c r="SF94" s="549" t="str">
        <f t="shared" si="855"/>
        <v>-</v>
      </c>
      <c r="SG94" s="549" t="str">
        <f t="shared" si="855"/>
        <v>-</v>
      </c>
      <c r="SH94" s="549" t="str">
        <f t="shared" si="855"/>
        <v>-</v>
      </c>
      <c r="SI94" s="549" t="str">
        <f t="shared" si="855"/>
        <v>-</v>
      </c>
      <c r="SJ94" s="549" t="str">
        <f t="shared" si="855"/>
        <v>-</v>
      </c>
      <c r="SK94" s="549" t="str">
        <f t="shared" si="855"/>
        <v>-</v>
      </c>
      <c r="SL94" s="549" t="str">
        <f t="shared" si="855"/>
        <v>-</v>
      </c>
      <c r="SM94" s="549" t="str">
        <f t="shared" si="855"/>
        <v>-</v>
      </c>
      <c r="SN94" s="549" t="str">
        <f t="shared" si="855"/>
        <v>-</v>
      </c>
      <c r="SO94" s="549" t="str">
        <f t="shared" si="855"/>
        <v>-</v>
      </c>
      <c r="SP94" s="549" t="str">
        <f t="shared" si="855"/>
        <v>-</v>
      </c>
      <c r="SQ94" s="549" t="str">
        <f t="shared" si="855"/>
        <v>-</v>
      </c>
      <c r="SR94" s="549" t="str">
        <f t="shared" si="855"/>
        <v>-</v>
      </c>
      <c r="SS94" s="539" t="b">
        <f t="shared" si="849"/>
        <v>1</v>
      </c>
      <c r="ST94" s="539" t="b">
        <f t="shared" si="849"/>
        <v>1</v>
      </c>
      <c r="SU94" s="539" t="b">
        <f t="shared" si="849"/>
        <v>1</v>
      </c>
      <c r="SV94" s="539" t="b">
        <f t="shared" si="849"/>
        <v>1</v>
      </c>
      <c r="SW94" s="539" t="b">
        <f t="shared" si="849"/>
        <v>1</v>
      </c>
      <c r="SX94" s="539" t="b">
        <f t="shared" si="849"/>
        <v>1</v>
      </c>
      <c r="SY94" s="539" t="str">
        <f t="shared" ca="1" si="849"/>
        <v>-</v>
      </c>
      <c r="SZ94" s="539" t="str">
        <f t="shared" ca="1" si="849"/>
        <v>-</v>
      </c>
      <c r="TA94" s="539" t="str">
        <f t="shared" ca="1" si="849"/>
        <v>-</v>
      </c>
      <c r="TB94" s="539" t="str">
        <f t="shared" ca="1" si="849"/>
        <v>-</v>
      </c>
      <c r="TC94" s="539" t="str">
        <f t="shared" ca="1" si="849"/>
        <v>-</v>
      </c>
      <c r="TD94" s="539" t="str">
        <f t="shared" ca="1" si="849"/>
        <v>-</v>
      </c>
      <c r="TE94" s="539" t="str">
        <f t="shared" ca="1" si="849"/>
        <v>-</v>
      </c>
      <c r="TF94" s="539" t="str">
        <f t="shared" ca="1" si="849"/>
        <v>-</v>
      </c>
      <c r="TG94" s="539" t="str">
        <f t="shared" ca="1" si="849"/>
        <v>-</v>
      </c>
      <c r="TH94" s="539" t="str">
        <f t="shared" ca="1" si="849"/>
        <v>-</v>
      </c>
      <c r="TI94" s="539" t="str">
        <f t="shared" ca="1" si="849"/>
        <v>-</v>
      </c>
      <c r="TJ94" s="539" t="str">
        <f t="shared" ca="1" si="849"/>
        <v>-</v>
      </c>
      <c r="TK94" s="539" t="str">
        <f t="shared" ca="1" si="849"/>
        <v>-</v>
      </c>
      <c r="TL94" s="539" t="str">
        <f t="shared" ca="1" si="849"/>
        <v>-</v>
      </c>
      <c r="TM94" s="539" t="str">
        <f t="shared" ca="1" si="849"/>
        <v>-</v>
      </c>
      <c r="TN94" s="539" t="str">
        <f t="shared" ca="1" si="849"/>
        <v>-</v>
      </c>
      <c r="TO94" s="539" t="str">
        <f t="shared" ca="1" si="849"/>
        <v>-</v>
      </c>
      <c r="TP94" s="539" t="str">
        <f t="shared" ca="1" si="849"/>
        <v>-</v>
      </c>
      <c r="TQ94" s="539" t="str">
        <f t="shared" ca="1" si="849"/>
        <v>-</v>
      </c>
      <c r="TR94" s="539" t="str">
        <f t="shared" ca="1" si="849"/>
        <v>-</v>
      </c>
      <c r="TS94" s="539" t="str">
        <f t="shared" ca="1" si="849"/>
        <v>-</v>
      </c>
      <c r="TT94" s="539" t="str">
        <f t="shared" ca="1" si="849"/>
        <v>-</v>
      </c>
      <c r="TU94" s="539" t="str">
        <f t="shared" ca="1" si="849"/>
        <v>-</v>
      </c>
      <c r="TV94" s="539" t="str">
        <f t="shared" ca="1" si="849"/>
        <v>-</v>
      </c>
      <c r="TW94" s="539" t="str">
        <f t="shared" ca="1" si="849"/>
        <v>-</v>
      </c>
      <c r="TX94" s="539" t="str">
        <f t="shared" ca="1" si="849"/>
        <v>-</v>
      </c>
      <c r="TY94" s="539" t="str">
        <f t="shared" ca="1" si="849"/>
        <v>-</v>
      </c>
      <c r="TZ94" s="539" t="str">
        <f t="shared" ca="1" si="849"/>
        <v>-</v>
      </c>
      <c r="UA94" s="539" t="str">
        <f t="shared" ca="1" si="849"/>
        <v>-</v>
      </c>
      <c r="UB94" s="539" t="str">
        <f t="shared" ca="1" si="849"/>
        <v>-</v>
      </c>
      <c r="UC94" s="549" t="b">
        <f t="shared" si="856"/>
        <v>1</v>
      </c>
      <c r="UD94" s="549" t="b">
        <f t="shared" si="856"/>
        <v>1</v>
      </c>
      <c r="UE94" s="549" t="b">
        <f t="shared" si="856"/>
        <v>1</v>
      </c>
      <c r="UF94" s="549" t="b">
        <f t="shared" si="856"/>
        <v>1</v>
      </c>
      <c r="UG94" s="549" t="b">
        <f t="shared" si="856"/>
        <v>1</v>
      </c>
      <c r="UH94" s="549" t="b">
        <f t="shared" si="856"/>
        <v>1</v>
      </c>
      <c r="UI94" s="549" t="b">
        <f t="shared" si="856"/>
        <v>1</v>
      </c>
      <c r="UJ94" s="549" t="b">
        <f t="shared" si="856"/>
        <v>1</v>
      </c>
      <c r="UK94" s="549" t="b">
        <f t="shared" si="856"/>
        <v>1</v>
      </c>
      <c r="UL94" s="549" t="b">
        <f t="shared" si="856"/>
        <v>1</v>
      </c>
      <c r="UM94" s="549" t="b">
        <f t="shared" si="856"/>
        <v>1</v>
      </c>
      <c r="UN94" s="549" t="b">
        <f t="shared" si="856"/>
        <v>1</v>
      </c>
      <c r="UO94" s="549" t="b">
        <f t="shared" si="856"/>
        <v>1</v>
      </c>
      <c r="UP94" s="549" t="b">
        <f t="shared" si="856"/>
        <v>1</v>
      </c>
      <c r="UQ94" s="549" t="b">
        <f t="shared" si="856"/>
        <v>1</v>
      </c>
      <c r="UR94" s="549" t="b">
        <f t="shared" si="856"/>
        <v>1</v>
      </c>
      <c r="US94" s="549" t="b">
        <f t="shared" si="856"/>
        <v>1</v>
      </c>
      <c r="UT94" s="549" t="b">
        <f t="shared" si="856"/>
        <v>1</v>
      </c>
      <c r="UU94" s="549" t="b">
        <f t="shared" si="856"/>
        <v>1</v>
      </c>
      <c r="UV94" s="549" t="b">
        <f t="shared" si="856"/>
        <v>1</v>
      </c>
      <c r="UW94" s="549" t="b">
        <f t="shared" si="856"/>
        <v>1</v>
      </c>
      <c r="UX94" s="549" t="b">
        <f t="shared" si="856"/>
        <v>1</v>
      </c>
      <c r="UY94" s="549" t="b">
        <f t="shared" si="856"/>
        <v>1</v>
      </c>
      <c r="UZ94" s="549" t="b">
        <f t="shared" si="856"/>
        <v>1</v>
      </c>
      <c r="VA94" s="549" t="b">
        <f t="shared" si="856"/>
        <v>1</v>
      </c>
      <c r="VB94" s="549" t="b">
        <f t="shared" si="856"/>
        <v>1</v>
      </c>
      <c r="VC94" s="19">
        <f t="shared" ca="1" si="756"/>
        <v>0</v>
      </c>
      <c r="VD94" s="23">
        <v>0</v>
      </c>
    </row>
    <row r="95" spans="1:576" outlineLevel="1">
      <c r="A95" s="21">
        <f t="shared" si="93"/>
        <v>90</v>
      </c>
      <c r="B95" s="21">
        <f t="shared" si="759"/>
        <v>18</v>
      </c>
      <c r="C95">
        <v>108</v>
      </c>
      <c r="D95" s="19" t="str">
        <f t="shared" ca="1" si="668"/>
        <v>SNSW</v>
      </c>
      <c r="E95" t="b">
        <v>1</v>
      </c>
      <c r="F95" t="b">
        <v>0</v>
      </c>
      <c r="G95" t="b">
        <v>1</v>
      </c>
      <c r="H95" s="215">
        <f t="shared" ca="1" si="771"/>
        <v>32</v>
      </c>
      <c r="I95" s="26">
        <v>2</v>
      </c>
      <c r="J95" s="26">
        <v>1</v>
      </c>
      <c r="K95" s="26" t="str">
        <f>""</f>
        <v/>
      </c>
      <c r="L95" s="26">
        <v>0</v>
      </c>
      <c r="M95" s="26">
        <f t="shared" si="670"/>
        <v>2</v>
      </c>
      <c r="N95" s="26">
        <v>2</v>
      </c>
      <c r="O95" s="26">
        <v>3</v>
      </c>
      <c r="P95" s="26">
        <v>2</v>
      </c>
      <c r="Q95" s="26">
        <v>0</v>
      </c>
      <c r="R95" s="26">
        <v>0</v>
      </c>
      <c r="S95" s="26">
        <v>0</v>
      </c>
      <c r="T95" s="26">
        <v>0</v>
      </c>
      <c r="U95" s="26">
        <v>1</v>
      </c>
      <c r="V95" s="116">
        <v>1</v>
      </c>
      <c r="W95" s="116">
        <v>3</v>
      </c>
      <c r="X95" s="116">
        <v>3</v>
      </c>
      <c r="Y95" s="211"/>
      <c r="Z95" s="211"/>
      <c r="AA95" s="211"/>
      <c r="AB95" s="211"/>
      <c r="AC95" s="26">
        <v>1</v>
      </c>
      <c r="AD95" s="211"/>
      <c r="AE95" s="211"/>
      <c r="AF95" s="211"/>
      <c r="AG95" s="211"/>
      <c r="AH95" s="211"/>
      <c r="AI95" s="211"/>
      <c r="AJ95" s="211"/>
      <c r="AK95" s="211"/>
      <c r="AL95" s="136">
        <f t="shared" si="671"/>
        <v>2</v>
      </c>
      <c r="AM95" s="136">
        <f>INDEX(CHOOSE($O95,DataAutumn!i.AdultDrys,DataWinter!i.AdultDrys,DataSpring!i.AdultDrys),1,$N95)</f>
        <v>3</v>
      </c>
      <c r="AN95" s="5">
        <f t="shared" si="672"/>
        <v>2</v>
      </c>
      <c r="AO95" s="5">
        <f t="shared" si="672"/>
        <v>0</v>
      </c>
      <c r="AP95" s="5">
        <f t="shared" si="673"/>
        <v>1</v>
      </c>
      <c r="AQ95" s="211"/>
      <c r="AR95" s="211"/>
      <c r="AS95" s="356" t="str">
        <f t="shared" ca="1" si="674"/>
        <v>optimum_carry 00032 SNSW MWM     pasture400 Day204 Scan2-0000 RR000p GP100p WP125p MP125p T_TRUE (F33N11)</v>
      </c>
      <c r="AT95" s="9" t="str">
        <f ca="1">IF(COUNTIF(AS$5:AS95,AS95)=1,"-","Dup")</f>
        <v>-</v>
      </c>
      <c r="AU95" s="9"/>
      <c r="AV95" s="19" t="str">
        <f t="shared" ca="1" si="858"/>
        <v>-</v>
      </c>
      <c r="AW95" s="19" t="str">
        <f t="shared" ca="1" si="858"/>
        <v>-</v>
      </c>
      <c r="AX95" s="19" t="str">
        <f t="shared" ca="1" si="858"/>
        <v>-</v>
      </c>
      <c r="AY95" s="19" t="str">
        <f t="shared" ca="1" si="858"/>
        <v>-</v>
      </c>
      <c r="AZ95" s="19" t="str">
        <f t="shared" ca="1" si="858"/>
        <v>-</v>
      </c>
      <c r="BA95" s="19" t="str">
        <f t="shared" ca="1" si="858"/>
        <v>-</v>
      </c>
      <c r="BB95" s="19" t="str">
        <f t="shared" ca="1" si="858"/>
        <v>-</v>
      </c>
      <c r="BC95" s="19" t="str">
        <f t="shared" ca="1" si="858"/>
        <v>-</v>
      </c>
      <c r="BD95" s="9"/>
      <c r="BE95" s="5" t="b">
        <f t="shared" si="676"/>
        <v>0</v>
      </c>
      <c r="BF95" s="5" t="str">
        <f t="shared" si="676"/>
        <v>-</v>
      </c>
      <c r="BG95" s="5" t="b">
        <f t="shared" si="676"/>
        <v>0</v>
      </c>
      <c r="BH95" s="5" t="b">
        <f t="shared" ref="BH95:BJ95" si="875">INDEX(i.model_structure,$I95,BH$15)</f>
        <v>1</v>
      </c>
      <c r="BI95" s="5" t="b">
        <f t="shared" si="875"/>
        <v>1</v>
      </c>
      <c r="BJ95" s="136">
        <f t="shared" si="875"/>
        <v>0</v>
      </c>
      <c r="BK95" s="19" t="b">
        <f t="shared" ca="1" si="677"/>
        <v>0</v>
      </c>
      <c r="BL95" s="9"/>
      <c r="BM95" s="5" t="str">
        <f t="shared" ca="1" si="678"/>
        <v>-</v>
      </c>
      <c r="BN95" s="19" t="str">
        <f t="shared" ca="1" si="679"/>
        <v>-</v>
      </c>
      <c r="BO95" s="19" t="str">
        <f t="shared" ca="1" si="679"/>
        <v>-</v>
      </c>
      <c r="BP95" s="19" t="str">
        <f t="shared" ca="1" si="679"/>
        <v>-</v>
      </c>
      <c r="BQ95" s="5" t="str">
        <f t="shared" ca="1" si="680"/>
        <v>-</v>
      </c>
      <c r="BR95" s="19" t="str">
        <f t="shared" ca="1" si="681"/>
        <v>-</v>
      </c>
      <c r="BS95" s="5" t="str">
        <f t="shared" ca="1" si="682"/>
        <v>-</v>
      </c>
      <c r="BT95" s="19" t="str">
        <f t="shared" ca="1" si="683"/>
        <v>-</v>
      </c>
      <c r="BU95" s="19" t="str">
        <f t="shared" ca="1" si="683"/>
        <v>-</v>
      </c>
      <c r="BV95" s="19" t="str">
        <f t="shared" ca="1" si="683"/>
        <v>-</v>
      </c>
      <c r="BW95" s="5" t="str">
        <f t="shared" ca="1" si="684"/>
        <v>-</v>
      </c>
      <c r="BX95" s="9"/>
      <c r="BY95" s="5" t="b">
        <f t="shared" si="685"/>
        <v>0</v>
      </c>
      <c r="BZ95" s="5" t="str">
        <f t="shared" ca="1" si="686"/>
        <v>-</v>
      </c>
      <c r="CA95" s="5" t="str">
        <f t="shared" ca="1" si="859"/>
        <v>-</v>
      </c>
      <c r="CB95" s="5" t="str">
        <f t="shared" ca="1" si="859"/>
        <v>-</v>
      </c>
      <c r="CC95" s="5" t="str">
        <f t="shared" ca="1" si="859"/>
        <v>-</v>
      </c>
      <c r="CD95" s="5" t="str">
        <f t="shared" ca="1" si="859"/>
        <v>-</v>
      </c>
      <c r="CE95" s="5" t="str">
        <f t="shared" ca="1" si="859"/>
        <v>-</v>
      </c>
      <c r="CF95" s="5" t="str">
        <f t="shared" ca="1" si="859"/>
        <v>-</v>
      </c>
      <c r="CG95" s="5" t="str">
        <f t="shared" ca="1" si="859"/>
        <v>-</v>
      </c>
      <c r="CH95" s="5" t="str">
        <f t="shared" ca="1" si="859"/>
        <v>-</v>
      </c>
      <c r="CI95" s="9"/>
      <c r="CJ95" s="12" t="b">
        <v>1</v>
      </c>
      <c r="CK95" s="12" t="b">
        <v>1</v>
      </c>
      <c r="CL95" s="12" t="b">
        <v>1</v>
      </c>
      <c r="CM95" s="12">
        <v>22312000005</v>
      </c>
      <c r="CN95" s="12" t="b">
        <v>0</v>
      </c>
      <c r="CO95" s="19" t="str">
        <f t="shared" ca="1" si="688"/>
        <v>-</v>
      </c>
      <c r="CP95" s="19" t="str">
        <f t="shared" ca="1" si="688"/>
        <v>-</v>
      </c>
      <c r="CQ95" s="19" t="str">
        <f t="shared" ca="1" si="688"/>
        <v>-</v>
      </c>
      <c r="CR95" s="433">
        <f t="shared" si="689"/>
        <v>652</v>
      </c>
      <c r="CS95" s="433">
        <f t="shared" si="689"/>
        <v>686</v>
      </c>
      <c r="CT95" s="433">
        <f t="shared" si="689"/>
        <v>721</v>
      </c>
      <c r="CU95" s="144">
        <f t="shared" si="690"/>
        <v>378</v>
      </c>
      <c r="CV95" s="144">
        <f t="shared" si="690"/>
        <v>413</v>
      </c>
      <c r="CW95" s="144">
        <f t="shared" si="690"/>
        <v>448</v>
      </c>
      <c r="CX95" s="19" t="str">
        <f t="shared" ref="CX95:DN98" ca="1" si="876">OFFSET(CX$5,$B95,0)</f>
        <v>-</v>
      </c>
      <c r="CY95" s="19" t="str">
        <f t="shared" ca="1" si="876"/>
        <v>-</v>
      </c>
      <c r="CZ95" s="19" t="str">
        <f t="shared" ca="1" si="876"/>
        <v>-</v>
      </c>
      <c r="DA95" s="19" t="str">
        <f t="shared" ca="1" si="876"/>
        <v>-</v>
      </c>
      <c r="DB95" s="19" t="str">
        <f t="shared" ca="1" si="876"/>
        <v>-</v>
      </c>
      <c r="DC95" s="19" t="str">
        <f t="shared" ca="1" si="876"/>
        <v>-</v>
      </c>
      <c r="DD95" s="19">
        <f t="shared" ca="1" si="876"/>
        <v>1</v>
      </c>
      <c r="DE95" s="19">
        <f t="shared" ca="1" si="876"/>
        <v>1</v>
      </c>
      <c r="DF95" s="19">
        <f t="shared" ca="1" si="876"/>
        <v>0</v>
      </c>
      <c r="DG95" s="19" t="str">
        <f t="shared" ca="1" si="876"/>
        <v>-</v>
      </c>
      <c r="DH95" s="19" t="str">
        <f t="shared" ca="1" si="876"/>
        <v>-</v>
      </c>
      <c r="DI95" s="19" t="str">
        <f t="shared" ca="1" si="876"/>
        <v>-</v>
      </c>
      <c r="DJ95" s="19" t="str">
        <f t="shared" ca="1" si="876"/>
        <v>-</v>
      </c>
      <c r="DK95" s="19" t="str">
        <f t="shared" ca="1" si="876"/>
        <v>-</v>
      </c>
      <c r="DL95" s="19">
        <f t="shared" ca="1" si="876"/>
        <v>0</v>
      </c>
      <c r="DM95" s="19" t="str">
        <f t="shared" ca="1" si="876"/>
        <v>-</v>
      </c>
      <c r="DN95" s="19" t="str">
        <f t="shared" ca="1" si="876"/>
        <v>-</v>
      </c>
      <c r="DO95" s="19" t="str">
        <f t="shared" ref="DO95:DQ95" ca="1" si="877">OFFSET(DO$5,$B95,0)</f>
        <v>-</v>
      </c>
      <c r="DP95" s="19">
        <f t="shared" ca="1" si="877"/>
        <v>0</v>
      </c>
      <c r="DQ95" s="19">
        <f t="shared" ca="1" si="877"/>
        <v>0</v>
      </c>
      <c r="DR95" s="9"/>
      <c r="DS95" s="19">
        <f t="shared" ca="1" si="838"/>
        <v>0</v>
      </c>
      <c r="DT95" s="19">
        <f t="shared" ca="1" si="838"/>
        <v>0</v>
      </c>
      <c r="DU95" s="19">
        <f t="shared" ca="1" si="838"/>
        <v>0</v>
      </c>
      <c r="DV95" s="19">
        <f t="shared" ca="1" si="838"/>
        <v>0</v>
      </c>
      <c r="DW95" s="19">
        <f t="shared" ca="1" si="838"/>
        <v>0</v>
      </c>
      <c r="DX95" s="19">
        <f t="shared" ca="1" si="838"/>
        <v>0</v>
      </c>
      <c r="DY95" s="19">
        <f t="shared" ca="1" si="838"/>
        <v>0</v>
      </c>
      <c r="DZ95" s="19">
        <f t="shared" ca="1" si="838"/>
        <v>0</v>
      </c>
      <c r="EA95" s="19">
        <f t="shared" ca="1" si="838"/>
        <v>0</v>
      </c>
      <c r="EB95" s="19">
        <f t="shared" ca="1" si="838"/>
        <v>0</v>
      </c>
      <c r="EC95" s="19">
        <f t="shared" ca="1" si="838"/>
        <v>0</v>
      </c>
      <c r="ED95" s="19">
        <f t="shared" ca="1" si="838"/>
        <v>0</v>
      </c>
      <c r="EE95" s="19">
        <f t="shared" ca="1" si="838"/>
        <v>0</v>
      </c>
      <c r="EF95" s="433">
        <f t="shared" si="693"/>
        <v>0</v>
      </c>
      <c r="EG95" s="433">
        <f t="shared" si="693"/>
        <v>0</v>
      </c>
      <c r="EH95" s="116">
        <f t="shared" si="694"/>
        <v>0</v>
      </c>
      <c r="EI95" s="116">
        <f t="shared" ca="1" si="694"/>
        <v>0</v>
      </c>
      <c r="EJ95" s="116">
        <f t="shared" ca="1" si="694"/>
        <v>0</v>
      </c>
      <c r="EK95" s="116">
        <f t="shared" ca="1" si="694"/>
        <v>0</v>
      </c>
      <c r="EL95" s="116">
        <f t="shared" ca="1" si="694"/>
        <v>0</v>
      </c>
      <c r="EM95" s="537">
        <f t="shared" ca="1" si="695"/>
        <v>0</v>
      </c>
      <c r="EN95" s="116">
        <f t="shared" ca="1" si="696"/>
        <v>0</v>
      </c>
      <c r="EO95" s="116">
        <f t="shared" ca="1" si="696"/>
        <v>0</v>
      </c>
      <c r="EP95" s="116">
        <f t="shared" ca="1" si="696"/>
        <v>0</v>
      </c>
      <c r="EQ95" s="116">
        <f t="shared" ca="1" si="696"/>
        <v>0</v>
      </c>
      <c r="ER95" s="116">
        <f t="shared" ca="1" si="696"/>
        <v>0</v>
      </c>
      <c r="ES95" s="537">
        <f t="shared" ca="1" si="697"/>
        <v>0</v>
      </c>
      <c r="ET95" s="116">
        <f t="shared" ca="1" si="698"/>
        <v>0</v>
      </c>
      <c r="EU95" s="116">
        <f t="shared" ca="1" si="698"/>
        <v>0</v>
      </c>
      <c r="EV95" s="116">
        <f t="shared" ca="1" si="698"/>
        <v>0</v>
      </c>
      <c r="EW95" s="116">
        <f t="shared" ca="1" si="698"/>
        <v>0</v>
      </c>
      <c r="EX95" s="116">
        <f t="shared" ca="1" si="698"/>
        <v>0</v>
      </c>
      <c r="EY95" s="537">
        <f t="shared" ca="1" si="699"/>
        <v>0</v>
      </c>
      <c r="EZ95" s="116">
        <f t="shared" ca="1" si="700"/>
        <v>0</v>
      </c>
      <c r="FA95" s="116">
        <f t="shared" ca="1" si="700"/>
        <v>0</v>
      </c>
      <c r="FB95" s="116">
        <f t="shared" ca="1" si="700"/>
        <v>0</v>
      </c>
      <c r="FC95" s="116">
        <f t="shared" ca="1" si="700"/>
        <v>0</v>
      </c>
      <c r="FD95" s="116">
        <f t="shared" ca="1" si="700"/>
        <v>0</v>
      </c>
      <c r="FE95" s="537">
        <f t="shared" ca="1" si="701"/>
        <v>0</v>
      </c>
      <c r="FF95" s="116">
        <f t="shared" ca="1" si="702"/>
        <v>0</v>
      </c>
      <c r="FG95" s="116">
        <f t="shared" ca="1" si="702"/>
        <v>0</v>
      </c>
      <c r="FH95" s="116">
        <f t="shared" ca="1" si="702"/>
        <v>0</v>
      </c>
      <c r="FI95" s="116">
        <f t="shared" ca="1" si="702"/>
        <v>0</v>
      </c>
      <c r="FJ95" s="116">
        <f t="shared" ca="1" si="702"/>
        <v>0</v>
      </c>
      <c r="FK95" s="537">
        <f t="shared" ca="1" si="703"/>
        <v>0</v>
      </c>
      <c r="FL95" s="116">
        <f t="shared" ca="1" si="704"/>
        <v>0</v>
      </c>
      <c r="FM95" s="116">
        <f t="shared" ca="1" si="704"/>
        <v>0</v>
      </c>
      <c r="FN95" s="116">
        <f t="shared" ca="1" si="704"/>
        <v>0</v>
      </c>
      <c r="FO95" s="116">
        <f t="shared" ca="1" si="704"/>
        <v>0</v>
      </c>
      <c r="FP95" s="116">
        <f t="shared" ca="1" si="704"/>
        <v>0</v>
      </c>
      <c r="FQ95" s="537">
        <f t="shared" ca="1" si="705"/>
        <v>0</v>
      </c>
      <c r="FR95" s="117">
        <f t="shared" ca="1" si="706"/>
        <v>0</v>
      </c>
      <c r="FS95" s="117">
        <f t="shared" ca="1" si="706"/>
        <v>0</v>
      </c>
      <c r="FT95" s="117">
        <f t="shared" ca="1" si="706"/>
        <v>0</v>
      </c>
      <c r="FU95" s="117">
        <f t="shared" ca="1" si="706"/>
        <v>0</v>
      </c>
      <c r="FV95" s="556">
        <f t="shared" ca="1" si="871"/>
        <v>0</v>
      </c>
      <c r="FW95" s="556">
        <f t="shared" ca="1" si="871"/>
        <v>0</v>
      </c>
      <c r="FX95" s="556">
        <f t="shared" ca="1" si="871"/>
        <v>0</v>
      </c>
      <c r="FY95" s="556">
        <f t="shared" ca="1" si="871"/>
        <v>0</v>
      </c>
      <c r="FZ95" s="556">
        <f t="shared" ca="1" si="871"/>
        <v>0</v>
      </c>
      <c r="GA95" s="556">
        <f t="shared" ca="1" si="871"/>
        <v>0</v>
      </c>
      <c r="GB95" s="556">
        <f t="shared" ca="1" si="871"/>
        <v>0</v>
      </c>
      <c r="GC95" s="556">
        <f t="shared" ca="1" si="871"/>
        <v>0</v>
      </c>
      <c r="GD95" s="556">
        <f t="shared" ca="1" si="871"/>
        <v>0</v>
      </c>
      <c r="GE95" s="556">
        <f t="shared" ca="1" si="871"/>
        <v>0</v>
      </c>
      <c r="GF95" s="556">
        <f t="shared" ca="1" si="871"/>
        <v>0</v>
      </c>
      <c r="GG95" s="556">
        <f t="shared" ca="1" si="871"/>
        <v>0</v>
      </c>
      <c r="GH95" s="556">
        <f t="shared" ca="1" si="871"/>
        <v>0</v>
      </c>
      <c r="GI95" s="556">
        <f t="shared" ca="1" si="871"/>
        <v>0</v>
      </c>
      <c r="GJ95" s="556">
        <f t="shared" ca="1" si="871"/>
        <v>0</v>
      </c>
      <c r="GK95" s="556">
        <f t="shared" ca="1" si="871"/>
        <v>0</v>
      </c>
      <c r="GL95" s="556">
        <f t="shared" ca="1" si="871"/>
        <v>0</v>
      </c>
      <c r="GM95" s="556">
        <f t="shared" ca="1" si="871"/>
        <v>0</v>
      </c>
      <c r="GN95" s="556">
        <f t="shared" ca="1" si="871"/>
        <v>0</v>
      </c>
      <c r="GO95" s="556">
        <f t="shared" ca="1" si="871"/>
        <v>0</v>
      </c>
      <c r="GP95" s="19">
        <f t="shared" ca="1" si="708"/>
        <v>0</v>
      </c>
      <c r="GQ95" s="116">
        <f t="shared" ca="1" si="709"/>
        <v>0</v>
      </c>
      <c r="GR95" s="116">
        <f t="shared" ca="1" si="709"/>
        <v>0</v>
      </c>
      <c r="GS95" s="116">
        <f t="shared" ca="1" si="709"/>
        <v>0</v>
      </c>
      <c r="GT95" s="116">
        <f t="shared" ca="1" si="709"/>
        <v>0</v>
      </c>
      <c r="GU95" s="116">
        <f t="shared" ca="1" si="709"/>
        <v>0</v>
      </c>
      <c r="GV95" s="537">
        <f t="shared" ca="1" si="710"/>
        <v>0</v>
      </c>
      <c r="GW95" s="116">
        <f t="shared" ca="1" si="711"/>
        <v>0</v>
      </c>
      <c r="GX95" s="116">
        <f t="shared" ca="1" si="711"/>
        <v>0</v>
      </c>
      <c r="GY95" s="116">
        <f t="shared" ca="1" si="711"/>
        <v>0</v>
      </c>
      <c r="GZ95" s="116">
        <f t="shared" ca="1" si="711"/>
        <v>0</v>
      </c>
      <c r="HA95" s="116">
        <f t="shared" ca="1" si="711"/>
        <v>0</v>
      </c>
      <c r="HB95" s="537">
        <f t="shared" ca="1" si="712"/>
        <v>0</v>
      </c>
      <c r="HC95" s="116">
        <f t="shared" ca="1" si="713"/>
        <v>0</v>
      </c>
      <c r="HD95" s="116">
        <f t="shared" ca="1" si="713"/>
        <v>0</v>
      </c>
      <c r="HE95" s="116">
        <f t="shared" ca="1" si="713"/>
        <v>0</v>
      </c>
      <c r="HF95" s="116">
        <f t="shared" ca="1" si="713"/>
        <v>0</v>
      </c>
      <c r="HG95" s="116">
        <f t="shared" ca="1" si="713"/>
        <v>0</v>
      </c>
      <c r="HH95" s="537">
        <f t="shared" ca="1" si="714"/>
        <v>0</v>
      </c>
      <c r="HI95" s="116">
        <f t="shared" ca="1" si="715"/>
        <v>0</v>
      </c>
      <c r="HJ95" s="116">
        <f t="shared" ca="1" si="715"/>
        <v>0</v>
      </c>
      <c r="HK95" s="116">
        <f t="shared" ca="1" si="715"/>
        <v>0</v>
      </c>
      <c r="HL95" s="116">
        <f t="shared" ca="1" si="715"/>
        <v>0</v>
      </c>
      <c r="HM95" s="116">
        <f t="shared" ca="1" si="715"/>
        <v>0</v>
      </c>
      <c r="HN95" s="537">
        <f t="shared" ca="1" si="716"/>
        <v>0</v>
      </c>
      <c r="HO95" s="116">
        <f t="shared" ca="1" si="717"/>
        <v>0</v>
      </c>
      <c r="HP95" s="116">
        <f t="shared" ca="1" si="717"/>
        <v>0</v>
      </c>
      <c r="HQ95" s="116">
        <f t="shared" ca="1" si="717"/>
        <v>0</v>
      </c>
      <c r="HR95" s="116">
        <f t="shared" ca="1" si="717"/>
        <v>0</v>
      </c>
      <c r="HS95" s="116">
        <f t="shared" ca="1" si="717"/>
        <v>0</v>
      </c>
      <c r="HT95" s="537">
        <f t="shared" ca="1" si="718"/>
        <v>0</v>
      </c>
      <c r="HU95" s="116">
        <f t="shared" ca="1" si="719"/>
        <v>0</v>
      </c>
      <c r="HV95" s="116">
        <f t="shared" ca="1" si="719"/>
        <v>0</v>
      </c>
      <c r="HW95" s="116">
        <f t="shared" ca="1" si="719"/>
        <v>0</v>
      </c>
      <c r="HX95" s="116">
        <f t="shared" ca="1" si="719"/>
        <v>0</v>
      </c>
      <c r="HY95" s="116">
        <f t="shared" ca="1" si="719"/>
        <v>0</v>
      </c>
      <c r="HZ95" s="537">
        <f t="shared" ca="1" si="720"/>
        <v>0</v>
      </c>
      <c r="IA95" s="117">
        <f t="shared" ca="1" si="721"/>
        <v>0</v>
      </c>
      <c r="IB95" s="117">
        <f t="shared" ca="1" si="721"/>
        <v>0</v>
      </c>
      <c r="IC95" s="117">
        <f t="shared" ca="1" si="721"/>
        <v>0</v>
      </c>
      <c r="ID95" s="117">
        <f t="shared" ca="1" si="721"/>
        <v>0</v>
      </c>
      <c r="IE95" s="556">
        <f t="shared" ca="1" si="872"/>
        <v>0</v>
      </c>
      <c r="IF95" s="556">
        <f t="shared" ca="1" si="872"/>
        <v>0</v>
      </c>
      <c r="IG95" s="556">
        <f t="shared" ca="1" si="872"/>
        <v>0</v>
      </c>
      <c r="IH95" s="556">
        <f t="shared" ca="1" si="872"/>
        <v>0</v>
      </c>
      <c r="II95" s="556">
        <f t="shared" ca="1" si="872"/>
        <v>0</v>
      </c>
      <c r="IJ95" s="556">
        <f t="shared" ca="1" si="872"/>
        <v>0</v>
      </c>
      <c r="IK95" s="556">
        <f t="shared" ca="1" si="872"/>
        <v>0</v>
      </c>
      <c r="IL95" s="556">
        <f t="shared" ca="1" si="872"/>
        <v>0</v>
      </c>
      <c r="IM95" s="556">
        <f t="shared" ca="1" si="872"/>
        <v>0</v>
      </c>
      <c r="IN95" s="556">
        <f t="shared" ca="1" si="872"/>
        <v>0</v>
      </c>
      <c r="IO95" s="556">
        <f t="shared" ca="1" si="872"/>
        <v>0</v>
      </c>
      <c r="IP95" s="556">
        <f t="shared" ca="1" si="872"/>
        <v>0</v>
      </c>
      <c r="IQ95" s="556">
        <f t="shared" ca="1" si="872"/>
        <v>0</v>
      </c>
      <c r="IR95" s="556">
        <f t="shared" ca="1" si="872"/>
        <v>0</v>
      </c>
      <c r="IS95" s="556">
        <f t="shared" ca="1" si="872"/>
        <v>0</v>
      </c>
      <c r="IT95" s="556">
        <f t="shared" ca="1" si="872"/>
        <v>0</v>
      </c>
      <c r="IU95" s="556">
        <f t="shared" ca="1" si="872"/>
        <v>0</v>
      </c>
      <c r="IV95" s="556">
        <f t="shared" ca="1" si="872"/>
        <v>0</v>
      </c>
      <c r="IW95" s="556">
        <f t="shared" ca="1" si="872"/>
        <v>0</v>
      </c>
      <c r="IX95" s="556">
        <f t="shared" ca="1" si="872"/>
        <v>0</v>
      </c>
      <c r="IY95" s="19">
        <f t="shared" ca="1" si="723"/>
        <v>0</v>
      </c>
      <c r="IZ95" s="5">
        <f t="shared" si="724"/>
        <v>67</v>
      </c>
      <c r="JA95" s="9"/>
      <c r="JB95" s="5">
        <f t="shared" si="725"/>
        <v>1</v>
      </c>
      <c r="JC95" s="5" t="b">
        <f t="shared" si="725"/>
        <v>0</v>
      </c>
      <c r="JD95" s="19">
        <f t="shared" ca="1" si="850"/>
        <v>0</v>
      </c>
      <c r="JE95" s="5">
        <f t="shared" si="727"/>
        <v>0</v>
      </c>
      <c r="JF95" s="5">
        <f t="shared" si="728"/>
        <v>1.2500000000000001E-2</v>
      </c>
      <c r="JG95" s="5">
        <f t="shared" si="729"/>
        <v>0</v>
      </c>
      <c r="JH95" s="19">
        <f t="shared" ca="1" si="850"/>
        <v>0</v>
      </c>
      <c r="JI95" s="5">
        <f t="shared" si="730"/>
        <v>60</v>
      </c>
      <c r="JJ95" s="5">
        <f t="shared" si="731"/>
        <v>1</v>
      </c>
      <c r="JK95" s="19">
        <f t="shared" ca="1" si="850"/>
        <v>0</v>
      </c>
      <c r="JL95" s="19">
        <f t="shared" ca="1" si="850"/>
        <v>0</v>
      </c>
      <c r="JM95" s="19">
        <f t="shared" ca="1" si="850"/>
        <v>0</v>
      </c>
      <c r="JN95" s="19">
        <f t="shared" ca="1" si="850"/>
        <v>0</v>
      </c>
      <c r="JO95" s="19">
        <f t="shared" ca="1" si="850"/>
        <v>0</v>
      </c>
      <c r="JP95" s="19">
        <f t="shared" ca="1" si="850"/>
        <v>0</v>
      </c>
      <c r="JQ95" s="19">
        <f t="shared" ca="1" si="850"/>
        <v>0</v>
      </c>
      <c r="JR95" s="19">
        <f t="shared" ca="1" si="850"/>
        <v>0</v>
      </c>
      <c r="JS95" s="19">
        <f t="shared" ca="1" si="850"/>
        <v>0</v>
      </c>
      <c r="JT95" s="19">
        <f t="shared" ca="1" si="850"/>
        <v>0</v>
      </c>
      <c r="JU95" s="19">
        <f t="shared" ca="1" si="850"/>
        <v>0</v>
      </c>
      <c r="JV95" s="19">
        <f t="shared" ca="1" si="850"/>
        <v>0</v>
      </c>
      <c r="JW95" s="19">
        <f t="shared" ca="1" si="850"/>
        <v>0</v>
      </c>
      <c r="JX95" s="19">
        <f t="shared" ca="1" si="850"/>
        <v>0</v>
      </c>
      <c r="JY95" s="19">
        <f t="shared" ca="1" si="850"/>
        <v>0</v>
      </c>
      <c r="JZ95" s="19">
        <f t="shared" ca="1" si="850"/>
        <v>0</v>
      </c>
      <c r="KA95" s="19">
        <f t="shared" ca="1" si="850"/>
        <v>0</v>
      </c>
      <c r="KB95" s="19">
        <f t="shared" ca="1" si="850"/>
        <v>0</v>
      </c>
      <c r="KC95" s="19">
        <f t="shared" ca="1" si="850"/>
        <v>0</v>
      </c>
      <c r="KD95" s="19">
        <f t="shared" ca="1" si="850"/>
        <v>0</v>
      </c>
      <c r="KE95" s="19">
        <f t="shared" ca="1" si="850"/>
        <v>0</v>
      </c>
      <c r="KF95" s="5">
        <f t="shared" si="732"/>
        <v>0</v>
      </c>
      <c r="KG95" s="5">
        <f t="shared" si="732"/>
        <v>6.25E-2</v>
      </c>
      <c r="KH95" s="5">
        <f t="shared" si="732"/>
        <v>6.25E-2</v>
      </c>
      <c r="KI95" s="5">
        <f t="shared" si="732"/>
        <v>6.25E-2</v>
      </c>
      <c r="KJ95" s="19">
        <f t="shared" ca="1" si="850"/>
        <v>0</v>
      </c>
      <c r="KK95" s="19">
        <f t="shared" ca="1" si="850"/>
        <v>0</v>
      </c>
      <c r="KL95" s="19">
        <f t="shared" ca="1" si="850"/>
        <v>0</v>
      </c>
      <c r="KM95" s="19">
        <f t="shared" ca="1" si="850"/>
        <v>0</v>
      </c>
      <c r="KN95" s="19">
        <f t="shared" ca="1" si="850"/>
        <v>1</v>
      </c>
      <c r="KO95" s="19">
        <f t="shared" ca="1" si="850"/>
        <v>0</v>
      </c>
      <c r="KP95" s="19">
        <f t="shared" ca="1" si="850"/>
        <v>1</v>
      </c>
      <c r="KQ95" s="9"/>
      <c r="KR95" s="5" t="b">
        <f t="shared" ca="1" si="733"/>
        <v>1</v>
      </c>
      <c r="KS95" s="5" t="b">
        <f t="shared" si="734"/>
        <v>0</v>
      </c>
      <c r="KT95" s="5" t="b">
        <f t="shared" si="734"/>
        <v>0</v>
      </c>
      <c r="KU95" s="5" t="b">
        <f t="shared" si="734"/>
        <v>1</v>
      </c>
      <c r="KV95" s="136">
        <f t="shared" si="735"/>
        <v>2</v>
      </c>
      <c r="KW95" s="136">
        <f t="shared" si="735"/>
        <v>2</v>
      </c>
      <c r="KX95" s="5" t="b">
        <f t="shared" si="736"/>
        <v>0</v>
      </c>
      <c r="KY95" s="5" t="b">
        <f t="shared" si="736"/>
        <v>1</v>
      </c>
      <c r="KZ95" s="5" t="b">
        <f t="shared" si="736"/>
        <v>1</v>
      </c>
      <c r="LA95" s="5" t="b">
        <f t="shared" si="736"/>
        <v>0</v>
      </c>
      <c r="LB95" s="5">
        <f t="shared" si="737"/>
        <v>1</v>
      </c>
      <c r="LC95" s="5">
        <f t="shared" si="737"/>
        <v>0</v>
      </c>
      <c r="LD95" s="5" t="b">
        <f t="shared" si="738"/>
        <v>0</v>
      </c>
      <c r="LE95" s="5" t="str" cm="1">
        <f t="array" aca="1" ref="LE95" ca="1">IF(OR(LF95:LM95&lt;&gt;"-"),TRUE,"-")</f>
        <v>-</v>
      </c>
      <c r="LF95" s="19" t="str">
        <f t="shared" ca="1" si="845"/>
        <v>-</v>
      </c>
      <c r="LG95" s="19" t="str">
        <f t="shared" ca="1" si="845"/>
        <v>-</v>
      </c>
      <c r="LH95" s="19" t="str">
        <f t="shared" ca="1" si="845"/>
        <v>-</v>
      </c>
      <c r="LI95" s="19" t="str">
        <f t="shared" ca="1" si="845"/>
        <v>-</v>
      </c>
      <c r="LJ95" s="19" t="str">
        <f t="shared" ca="1" si="845"/>
        <v>-</v>
      </c>
      <c r="LK95" s="19" t="str">
        <f t="shared" ca="1" si="845"/>
        <v>-</v>
      </c>
      <c r="LL95" s="19" t="str">
        <f t="shared" ca="1" si="845"/>
        <v>-</v>
      </c>
      <c r="LM95" s="19" t="str">
        <f t="shared" ca="1" si="845"/>
        <v>-</v>
      </c>
      <c r="LN95" s="466" t="str">
        <f t="shared" ca="1" si="845"/>
        <v>-</v>
      </c>
      <c r="LO95" s="5" t="b">
        <f t="array" aca="1" ref="LO95" ca="1">IF(OR(LP95:LV95&lt;&gt;"-"),TRUE,"-")</f>
        <v>1</v>
      </c>
      <c r="LP95" s="19">
        <f t="shared" ca="1" si="813"/>
        <v>0</v>
      </c>
      <c r="LQ95" s="19" t="str">
        <f t="shared" ca="1" si="813"/>
        <v>-</v>
      </c>
      <c r="LR95" s="19">
        <f t="shared" ca="1" si="813"/>
        <v>999999</v>
      </c>
      <c r="LS95" s="19">
        <f t="shared" ca="1" si="813"/>
        <v>999999</v>
      </c>
      <c r="LT95" s="19">
        <f t="shared" ca="1" si="813"/>
        <v>999999</v>
      </c>
      <c r="LU95" s="19">
        <f t="shared" ca="1" si="813"/>
        <v>999999</v>
      </c>
      <c r="LV95" s="19">
        <f t="shared" ca="1" si="813"/>
        <v>999999</v>
      </c>
      <c r="LW95" s="19" t="str">
        <f t="shared" ref="LW95:LY95" ca="1" si="878">OFFSET(LW$5,$B95,0)</f>
        <v>-</v>
      </c>
      <c r="LX95" s="19" t="str">
        <f t="shared" ca="1" si="878"/>
        <v>-</v>
      </c>
      <c r="LY95" s="19" t="str">
        <f t="shared" ca="1" si="878"/>
        <v>-</v>
      </c>
      <c r="LZ95" s="19" t="b">
        <f t="shared" ca="1" si="741"/>
        <v>1</v>
      </c>
      <c r="MA95" s="19">
        <f t="shared" ca="1" si="741"/>
        <v>0</v>
      </c>
      <c r="MB95" s="5" t="str">
        <f t="shared" si="742"/>
        <v>-</v>
      </c>
      <c r="MC95" s="5" t="str">
        <f t="shared" si="742"/>
        <v>-</v>
      </c>
      <c r="MD95" s="5" t="str">
        <f t="shared" si="742"/>
        <v>-</v>
      </c>
      <c r="ME95" s="5" t="str">
        <f t="shared" si="742"/>
        <v>-</v>
      </c>
      <c r="MF95" s="19" t="str">
        <f t="shared" ca="1" si="873"/>
        <v>-</v>
      </c>
      <c r="MG95" s="19" t="str">
        <f t="shared" ca="1" si="873"/>
        <v>-</v>
      </c>
      <c r="MH95" s="19" t="str">
        <f t="shared" ca="1" si="873"/>
        <v>-</v>
      </c>
      <c r="MI95" s="19" t="str">
        <f t="shared" ca="1" si="873"/>
        <v>-</v>
      </c>
      <c r="MJ95" s="19">
        <f t="shared" ca="1" si="873"/>
        <v>0.5</v>
      </c>
      <c r="MK95" s="19">
        <f t="shared" ca="1" si="873"/>
        <v>0.5</v>
      </c>
      <c r="ML95" s="19" t="str">
        <f t="shared" ca="1" si="873"/>
        <v>-</v>
      </c>
      <c r="MM95" s="5">
        <f t="shared" ref="MM95:MR98" si="879">INDEX(i.FlkStrctr,$N95,MM$15)</f>
        <v>0</v>
      </c>
      <c r="MN95" s="5">
        <f t="shared" si="879"/>
        <v>500</v>
      </c>
      <c r="MO95" s="5">
        <f t="shared" si="879"/>
        <v>500</v>
      </c>
      <c r="MP95" s="5">
        <f t="shared" si="879"/>
        <v>575</v>
      </c>
      <c r="MQ95" s="5">
        <f t="shared" si="879"/>
        <v>240</v>
      </c>
      <c r="MR95" s="5">
        <f t="shared" si="879"/>
        <v>364</v>
      </c>
      <c r="MS95" s="5">
        <f t="shared" si="745"/>
        <v>0.5</v>
      </c>
      <c r="MT95" s="9"/>
      <c r="MU95" s="19">
        <f t="shared" ca="1" si="873"/>
        <v>70</v>
      </c>
      <c r="MV95" s="19">
        <f t="shared" ca="1" si="873"/>
        <v>50</v>
      </c>
      <c r="MW95" s="19">
        <f t="shared" ca="1" si="873"/>
        <v>75</v>
      </c>
      <c r="MX95" s="19">
        <f t="shared" ca="1" si="873"/>
        <v>50</v>
      </c>
      <c r="MY95" s="5">
        <f t="shared" si="746"/>
        <v>1.25</v>
      </c>
      <c r="MZ95" s="5">
        <f t="shared" si="747"/>
        <v>1.25</v>
      </c>
      <c r="NA95" s="5">
        <f t="shared" si="748"/>
        <v>1</v>
      </c>
      <c r="NB95" s="9"/>
      <c r="NC95" s="19" t="b">
        <f t="shared" ca="1" si="846"/>
        <v>0</v>
      </c>
      <c r="ND95" s="19" t="b">
        <f t="shared" ca="1" si="846"/>
        <v>0</v>
      </c>
      <c r="NE95" s="19">
        <f t="shared" ca="1" si="846"/>
        <v>2</v>
      </c>
      <c r="NF95" s="19">
        <f t="shared" ca="1" si="846"/>
        <v>1</v>
      </c>
      <c r="NG95" s="19">
        <f t="shared" ca="1" si="846"/>
        <v>2</v>
      </c>
      <c r="NH95" s="19">
        <f t="shared" ca="1" si="846"/>
        <v>0</v>
      </c>
      <c r="NI95" s="19" t="str">
        <f t="shared" ca="1" si="846"/>
        <v>-</v>
      </c>
      <c r="NJ95" s="466" t="b">
        <v>0</v>
      </c>
      <c r="NK95" s="466" t="s">
        <v>34</v>
      </c>
      <c r="NL95" s="466" t="b">
        <v>1</v>
      </c>
      <c r="NM95" s="466">
        <f>$NM$62*0.4</f>
        <v>400</v>
      </c>
      <c r="NN95" s="19" t="str">
        <f t="shared" ca="1" si="846"/>
        <v>-</v>
      </c>
      <c r="NO95" s="19">
        <f t="shared" ca="1" si="873"/>
        <v>1</v>
      </c>
      <c r="NP95" s="19">
        <f t="shared" ca="1" si="873"/>
        <v>1</v>
      </c>
      <c r="NQ95" s="19">
        <f t="shared" ca="1" si="873"/>
        <v>1</v>
      </c>
      <c r="NR95" s="19">
        <f t="shared" ca="1" si="873"/>
        <v>1</v>
      </c>
      <c r="NS95" s="19">
        <f t="shared" ca="1" si="873"/>
        <v>1</v>
      </c>
      <c r="NT95" s="19">
        <f t="shared" ca="1" si="873"/>
        <v>1</v>
      </c>
      <c r="NU95" s="19">
        <f t="shared" ca="1" si="873"/>
        <v>1</v>
      </c>
      <c r="NV95" s="19">
        <f t="shared" ca="1" si="873"/>
        <v>1</v>
      </c>
      <c r="NW95" s="19">
        <f t="shared" ca="1" si="873"/>
        <v>1</v>
      </c>
      <c r="NX95" s="9"/>
      <c r="NY95" s="539" t="str">
        <f t="shared" si="847"/>
        <v>-</v>
      </c>
      <c r="NZ95" s="539" t="str">
        <f t="shared" si="847"/>
        <v>-</v>
      </c>
      <c r="OA95" s="539" t="str">
        <f t="shared" si="847"/>
        <v>-</v>
      </c>
      <c r="OB95" s="539" t="str">
        <f t="shared" ref="OB95:PH95" si="880">IF(AND($O95=OB$19, $AP95=OB$21),TRUE,"-")</f>
        <v>-</v>
      </c>
      <c r="OC95" s="539" t="str">
        <f t="shared" si="880"/>
        <v>-</v>
      </c>
      <c r="OD95" s="539" t="str">
        <f t="shared" si="880"/>
        <v>-</v>
      </c>
      <c r="OE95" s="539" t="str">
        <f t="shared" ca="1" si="880"/>
        <v>-</v>
      </c>
      <c r="OF95" s="539" t="str">
        <f t="shared" ca="1" si="880"/>
        <v>-</v>
      </c>
      <c r="OG95" s="539" t="str">
        <f t="shared" ca="1" si="880"/>
        <v>-</v>
      </c>
      <c r="OH95" s="539" t="str">
        <f t="shared" ca="1" si="880"/>
        <v>-</v>
      </c>
      <c r="OI95" s="539" t="str">
        <f t="shared" ca="1" si="880"/>
        <v>-</v>
      </c>
      <c r="OJ95" s="539" t="str">
        <f t="shared" ca="1" si="880"/>
        <v>-</v>
      </c>
      <c r="OK95" s="539" t="str">
        <f t="shared" ca="1" si="880"/>
        <v>-</v>
      </c>
      <c r="OL95" s="539" t="str">
        <f t="shared" ca="1" si="880"/>
        <v>-</v>
      </c>
      <c r="OM95" s="539" t="str">
        <f t="shared" ca="1" si="880"/>
        <v>-</v>
      </c>
      <c r="ON95" s="539" t="str">
        <f t="shared" ca="1" si="880"/>
        <v>-</v>
      </c>
      <c r="OO95" s="539" t="str">
        <f t="shared" ca="1" si="880"/>
        <v>-</v>
      </c>
      <c r="OP95" s="539" t="str">
        <f t="shared" ca="1" si="880"/>
        <v>-</v>
      </c>
      <c r="OQ95" s="539" t="str">
        <f t="shared" ca="1" si="880"/>
        <v>-</v>
      </c>
      <c r="OR95" s="539" t="str">
        <f t="shared" ca="1" si="880"/>
        <v>-</v>
      </c>
      <c r="OS95" s="539" t="str">
        <f t="shared" ca="1" si="880"/>
        <v>-</v>
      </c>
      <c r="OT95" s="539" t="str">
        <f t="shared" ca="1" si="880"/>
        <v>-</v>
      </c>
      <c r="OU95" s="539" t="str">
        <f t="shared" ca="1" si="880"/>
        <v>-</v>
      </c>
      <c r="OV95" s="539" t="str">
        <f t="shared" ca="1" si="880"/>
        <v>-</v>
      </c>
      <c r="OW95" s="539" t="str">
        <f t="shared" ca="1" si="880"/>
        <v>-</v>
      </c>
      <c r="OX95" s="539" t="str">
        <f t="shared" ca="1" si="880"/>
        <v>-</v>
      </c>
      <c r="OY95" s="539" t="str">
        <f t="shared" ca="1" si="880"/>
        <v>-</v>
      </c>
      <c r="OZ95" s="539" t="str">
        <f t="shared" ca="1" si="880"/>
        <v>-</v>
      </c>
      <c r="PA95" s="539" t="str">
        <f t="shared" ca="1" si="880"/>
        <v>-</v>
      </c>
      <c r="PB95" s="539" t="str">
        <f t="shared" ca="1" si="880"/>
        <v>-</v>
      </c>
      <c r="PC95" s="539" t="str">
        <f t="shared" ca="1" si="880"/>
        <v>-</v>
      </c>
      <c r="PD95" s="539" t="str">
        <f t="shared" ca="1" si="880"/>
        <v>-</v>
      </c>
      <c r="PE95" s="539" t="str">
        <f t="shared" ca="1" si="880"/>
        <v>-</v>
      </c>
      <c r="PF95" s="539" t="str">
        <f t="shared" ca="1" si="880"/>
        <v>-</v>
      </c>
      <c r="PG95" s="539" t="str">
        <f t="shared" ca="1" si="880"/>
        <v>-</v>
      </c>
      <c r="PH95" s="539" t="str">
        <f t="shared" ca="1" si="880"/>
        <v>-</v>
      </c>
      <c r="PI95" s="549" t="str">
        <f t="shared" si="854"/>
        <v>-</v>
      </c>
      <c r="PJ95" s="549" t="str">
        <f t="shared" si="854"/>
        <v>-</v>
      </c>
      <c r="PK95" s="549" t="str">
        <f t="shared" si="854"/>
        <v>-</v>
      </c>
      <c r="PL95" s="549" t="str">
        <f t="shared" si="854"/>
        <v>-</v>
      </c>
      <c r="PM95" s="549" t="str">
        <f t="shared" si="854"/>
        <v>-</v>
      </c>
      <c r="PN95" s="549" t="str">
        <f t="shared" si="854"/>
        <v>-</v>
      </c>
      <c r="PO95" s="549" t="str">
        <f t="shared" si="854"/>
        <v>-</v>
      </c>
      <c r="PP95" s="549" t="str">
        <f t="shared" si="854"/>
        <v>-</v>
      </c>
      <c r="PQ95" s="549" t="str">
        <f t="shared" si="854"/>
        <v>-</v>
      </c>
      <c r="PR95" s="549" t="str">
        <f t="shared" si="854"/>
        <v>-</v>
      </c>
      <c r="PS95" s="549" t="str">
        <f t="shared" si="854"/>
        <v>-</v>
      </c>
      <c r="PT95" s="549" t="str">
        <f t="shared" si="854"/>
        <v>-</v>
      </c>
      <c r="PU95" s="549" t="str">
        <f t="shared" si="854"/>
        <v>-</v>
      </c>
      <c r="PV95" s="549" t="str">
        <f t="shared" si="854"/>
        <v>-</v>
      </c>
      <c r="PW95" s="549" t="str">
        <f t="shared" si="854"/>
        <v>-</v>
      </c>
      <c r="PX95" s="549" t="str">
        <f t="shared" si="854"/>
        <v>-</v>
      </c>
      <c r="PY95" s="549" t="str">
        <f t="shared" si="854"/>
        <v>-</v>
      </c>
      <c r="PZ95" s="549" t="str">
        <f t="shared" si="854"/>
        <v>-</v>
      </c>
      <c r="QA95" s="549" t="str">
        <f t="shared" si="854"/>
        <v>-</v>
      </c>
      <c r="QB95" s="549" t="str">
        <f t="shared" si="854"/>
        <v>-</v>
      </c>
      <c r="QC95" s="549" t="str">
        <f t="shared" si="854"/>
        <v>-</v>
      </c>
      <c r="QD95" s="549" t="str">
        <f t="shared" si="854"/>
        <v>-</v>
      </c>
      <c r="QE95" s="549" t="str">
        <f t="shared" si="854"/>
        <v>-</v>
      </c>
      <c r="QF95" s="549" t="str">
        <f t="shared" si="854"/>
        <v>-</v>
      </c>
      <c r="QG95" s="549" t="str">
        <f t="shared" si="854"/>
        <v>-</v>
      </c>
      <c r="QH95" s="549" t="str">
        <f t="shared" si="854"/>
        <v>-</v>
      </c>
      <c r="QI95" s="539" t="str">
        <f t="shared" si="848"/>
        <v>-</v>
      </c>
      <c r="QJ95" s="539" t="str">
        <f t="shared" si="848"/>
        <v>-</v>
      </c>
      <c r="QK95" s="539" t="str">
        <f t="shared" si="848"/>
        <v>-</v>
      </c>
      <c r="QL95" s="539" t="str">
        <f t="shared" ref="QL95:RR95" si="881">IF(AND($O95=QL$19, $AP95=QL$21),TRUE,"-")</f>
        <v>-</v>
      </c>
      <c r="QM95" s="539" t="str">
        <f t="shared" si="881"/>
        <v>-</v>
      </c>
      <c r="QN95" s="539" t="str">
        <f t="shared" si="881"/>
        <v>-</v>
      </c>
      <c r="QO95" s="539" t="str">
        <f t="shared" ca="1" si="881"/>
        <v>-</v>
      </c>
      <c r="QP95" s="539" t="str">
        <f t="shared" ca="1" si="881"/>
        <v>-</v>
      </c>
      <c r="QQ95" s="539" t="str">
        <f t="shared" ca="1" si="881"/>
        <v>-</v>
      </c>
      <c r="QR95" s="539" t="str">
        <f t="shared" ca="1" si="881"/>
        <v>-</v>
      </c>
      <c r="QS95" s="539" t="str">
        <f t="shared" ca="1" si="881"/>
        <v>-</v>
      </c>
      <c r="QT95" s="539" t="str">
        <f t="shared" ca="1" si="881"/>
        <v>-</v>
      </c>
      <c r="QU95" s="539" t="str">
        <f t="shared" ca="1" si="881"/>
        <v>-</v>
      </c>
      <c r="QV95" s="539" t="str">
        <f t="shared" ca="1" si="881"/>
        <v>-</v>
      </c>
      <c r="QW95" s="539" t="str">
        <f t="shared" ca="1" si="881"/>
        <v>-</v>
      </c>
      <c r="QX95" s="539" t="str">
        <f t="shared" ca="1" si="881"/>
        <v>-</v>
      </c>
      <c r="QY95" s="539" t="str">
        <f t="shared" ca="1" si="881"/>
        <v>-</v>
      </c>
      <c r="QZ95" s="539" t="str">
        <f t="shared" ca="1" si="881"/>
        <v>-</v>
      </c>
      <c r="RA95" s="539" t="str">
        <f t="shared" ca="1" si="881"/>
        <v>-</v>
      </c>
      <c r="RB95" s="539" t="str">
        <f t="shared" ca="1" si="881"/>
        <v>-</v>
      </c>
      <c r="RC95" s="539" t="str">
        <f t="shared" ca="1" si="881"/>
        <v>-</v>
      </c>
      <c r="RD95" s="539" t="str">
        <f t="shared" ca="1" si="881"/>
        <v>-</v>
      </c>
      <c r="RE95" s="539" t="str">
        <f t="shared" ca="1" si="881"/>
        <v>-</v>
      </c>
      <c r="RF95" s="539" t="str">
        <f t="shared" ca="1" si="881"/>
        <v>-</v>
      </c>
      <c r="RG95" s="539" t="str">
        <f t="shared" ca="1" si="881"/>
        <v>-</v>
      </c>
      <c r="RH95" s="539" t="str">
        <f t="shared" ca="1" si="881"/>
        <v>-</v>
      </c>
      <c r="RI95" s="539" t="str">
        <f t="shared" ca="1" si="881"/>
        <v>-</v>
      </c>
      <c r="RJ95" s="539" t="str">
        <f t="shared" ca="1" si="881"/>
        <v>-</v>
      </c>
      <c r="RK95" s="539" t="str">
        <f t="shared" ca="1" si="881"/>
        <v>-</v>
      </c>
      <c r="RL95" s="539" t="str">
        <f t="shared" ca="1" si="881"/>
        <v>-</v>
      </c>
      <c r="RM95" s="539" t="str">
        <f t="shared" ca="1" si="881"/>
        <v>-</v>
      </c>
      <c r="RN95" s="539" t="str">
        <f t="shared" ca="1" si="881"/>
        <v>-</v>
      </c>
      <c r="RO95" s="539" t="str">
        <f t="shared" ca="1" si="881"/>
        <v>-</v>
      </c>
      <c r="RP95" s="539" t="str">
        <f t="shared" ca="1" si="881"/>
        <v>-</v>
      </c>
      <c r="RQ95" s="539" t="str">
        <f t="shared" ca="1" si="881"/>
        <v>-</v>
      </c>
      <c r="RR95" s="539" t="str">
        <f t="shared" ca="1" si="881"/>
        <v>-</v>
      </c>
      <c r="RS95" s="549" t="str">
        <f t="shared" si="855"/>
        <v>-</v>
      </c>
      <c r="RT95" s="549" t="str">
        <f t="shared" si="855"/>
        <v>-</v>
      </c>
      <c r="RU95" s="549" t="str">
        <f t="shared" si="855"/>
        <v>-</v>
      </c>
      <c r="RV95" s="549" t="str">
        <f t="shared" si="855"/>
        <v>-</v>
      </c>
      <c r="RW95" s="549" t="str">
        <f t="shared" si="855"/>
        <v>-</v>
      </c>
      <c r="RX95" s="549" t="str">
        <f t="shared" si="855"/>
        <v>-</v>
      </c>
      <c r="RY95" s="549" t="str">
        <f t="shared" si="855"/>
        <v>-</v>
      </c>
      <c r="RZ95" s="549" t="str">
        <f t="shared" si="855"/>
        <v>-</v>
      </c>
      <c r="SA95" s="549" t="str">
        <f t="shared" si="855"/>
        <v>-</v>
      </c>
      <c r="SB95" s="549" t="str">
        <f t="shared" si="855"/>
        <v>-</v>
      </c>
      <c r="SC95" s="549" t="str">
        <f t="shared" si="855"/>
        <v>-</v>
      </c>
      <c r="SD95" s="549" t="str">
        <f t="shared" si="855"/>
        <v>-</v>
      </c>
      <c r="SE95" s="549" t="str">
        <f t="shared" si="855"/>
        <v>-</v>
      </c>
      <c r="SF95" s="549" t="str">
        <f t="shared" si="855"/>
        <v>-</v>
      </c>
      <c r="SG95" s="549" t="str">
        <f t="shared" si="855"/>
        <v>-</v>
      </c>
      <c r="SH95" s="549" t="str">
        <f t="shared" si="855"/>
        <v>-</v>
      </c>
      <c r="SI95" s="549" t="str">
        <f t="shared" si="855"/>
        <v>-</v>
      </c>
      <c r="SJ95" s="549" t="str">
        <f t="shared" si="855"/>
        <v>-</v>
      </c>
      <c r="SK95" s="549" t="str">
        <f t="shared" si="855"/>
        <v>-</v>
      </c>
      <c r="SL95" s="549" t="str">
        <f t="shared" si="855"/>
        <v>-</v>
      </c>
      <c r="SM95" s="549" t="str">
        <f t="shared" si="855"/>
        <v>-</v>
      </c>
      <c r="SN95" s="549" t="str">
        <f t="shared" si="855"/>
        <v>-</v>
      </c>
      <c r="SO95" s="549" t="str">
        <f t="shared" si="855"/>
        <v>-</v>
      </c>
      <c r="SP95" s="549" t="str">
        <f t="shared" si="855"/>
        <v>-</v>
      </c>
      <c r="SQ95" s="549" t="str">
        <f t="shared" si="855"/>
        <v>-</v>
      </c>
      <c r="SR95" s="549" t="str">
        <f t="shared" si="855"/>
        <v>-</v>
      </c>
      <c r="SS95" s="539" t="b">
        <f t="shared" si="849"/>
        <v>1</v>
      </c>
      <c r="ST95" s="539" t="b">
        <f t="shared" si="849"/>
        <v>1</v>
      </c>
      <c r="SU95" s="539" t="b">
        <f t="shared" si="849"/>
        <v>1</v>
      </c>
      <c r="SV95" s="539" t="b">
        <f t="shared" ref="SV95:UB95" si="882">IF(AND($O95=SV$19, $AP95=SV$21),TRUE,"-")</f>
        <v>1</v>
      </c>
      <c r="SW95" s="539" t="b">
        <f t="shared" si="882"/>
        <v>1</v>
      </c>
      <c r="SX95" s="539" t="b">
        <f t="shared" si="882"/>
        <v>1</v>
      </c>
      <c r="SY95" s="539" t="str">
        <f t="shared" ca="1" si="882"/>
        <v>-</v>
      </c>
      <c r="SZ95" s="539" t="str">
        <f t="shared" ca="1" si="882"/>
        <v>-</v>
      </c>
      <c r="TA95" s="539" t="str">
        <f t="shared" ca="1" si="882"/>
        <v>-</v>
      </c>
      <c r="TB95" s="539" t="str">
        <f t="shared" ca="1" si="882"/>
        <v>-</v>
      </c>
      <c r="TC95" s="539" t="str">
        <f t="shared" ca="1" si="882"/>
        <v>-</v>
      </c>
      <c r="TD95" s="539" t="str">
        <f t="shared" ca="1" si="882"/>
        <v>-</v>
      </c>
      <c r="TE95" s="539" t="str">
        <f t="shared" ca="1" si="882"/>
        <v>-</v>
      </c>
      <c r="TF95" s="539" t="str">
        <f t="shared" ca="1" si="882"/>
        <v>-</v>
      </c>
      <c r="TG95" s="539" t="str">
        <f t="shared" ca="1" si="882"/>
        <v>-</v>
      </c>
      <c r="TH95" s="539" t="str">
        <f t="shared" ca="1" si="882"/>
        <v>-</v>
      </c>
      <c r="TI95" s="539" t="str">
        <f t="shared" ca="1" si="882"/>
        <v>-</v>
      </c>
      <c r="TJ95" s="539" t="str">
        <f t="shared" ca="1" si="882"/>
        <v>-</v>
      </c>
      <c r="TK95" s="539" t="str">
        <f t="shared" ca="1" si="882"/>
        <v>-</v>
      </c>
      <c r="TL95" s="539" t="str">
        <f t="shared" ca="1" si="882"/>
        <v>-</v>
      </c>
      <c r="TM95" s="539" t="str">
        <f t="shared" ca="1" si="882"/>
        <v>-</v>
      </c>
      <c r="TN95" s="539" t="str">
        <f t="shared" ca="1" si="882"/>
        <v>-</v>
      </c>
      <c r="TO95" s="539" t="str">
        <f t="shared" ca="1" si="882"/>
        <v>-</v>
      </c>
      <c r="TP95" s="539" t="str">
        <f t="shared" ca="1" si="882"/>
        <v>-</v>
      </c>
      <c r="TQ95" s="539" t="str">
        <f t="shared" ca="1" si="882"/>
        <v>-</v>
      </c>
      <c r="TR95" s="539" t="str">
        <f t="shared" ca="1" si="882"/>
        <v>-</v>
      </c>
      <c r="TS95" s="539" t="str">
        <f t="shared" ca="1" si="882"/>
        <v>-</v>
      </c>
      <c r="TT95" s="539" t="str">
        <f t="shared" ca="1" si="882"/>
        <v>-</v>
      </c>
      <c r="TU95" s="539" t="str">
        <f t="shared" ca="1" si="882"/>
        <v>-</v>
      </c>
      <c r="TV95" s="539" t="str">
        <f t="shared" ca="1" si="882"/>
        <v>-</v>
      </c>
      <c r="TW95" s="539" t="str">
        <f t="shared" ca="1" si="882"/>
        <v>-</v>
      </c>
      <c r="TX95" s="539" t="str">
        <f t="shared" ca="1" si="882"/>
        <v>-</v>
      </c>
      <c r="TY95" s="539" t="str">
        <f t="shared" ca="1" si="882"/>
        <v>-</v>
      </c>
      <c r="TZ95" s="539" t="str">
        <f t="shared" ca="1" si="882"/>
        <v>-</v>
      </c>
      <c r="UA95" s="539" t="str">
        <f t="shared" ca="1" si="882"/>
        <v>-</v>
      </c>
      <c r="UB95" s="539" t="str">
        <f t="shared" ca="1" si="882"/>
        <v>-</v>
      </c>
      <c r="UC95" s="549" t="b">
        <f t="shared" si="856"/>
        <v>1</v>
      </c>
      <c r="UD95" s="549" t="b">
        <f t="shared" si="856"/>
        <v>1</v>
      </c>
      <c r="UE95" s="549" t="b">
        <f t="shared" si="856"/>
        <v>1</v>
      </c>
      <c r="UF95" s="549" t="b">
        <f t="shared" si="856"/>
        <v>1</v>
      </c>
      <c r="UG95" s="549" t="b">
        <f t="shared" si="856"/>
        <v>1</v>
      </c>
      <c r="UH95" s="549" t="b">
        <f t="shared" si="856"/>
        <v>1</v>
      </c>
      <c r="UI95" s="549" t="b">
        <f t="shared" si="856"/>
        <v>1</v>
      </c>
      <c r="UJ95" s="549" t="b">
        <f t="shared" si="856"/>
        <v>1</v>
      </c>
      <c r="UK95" s="549" t="b">
        <f t="shared" si="856"/>
        <v>1</v>
      </c>
      <c r="UL95" s="549" t="b">
        <f t="shared" si="856"/>
        <v>1</v>
      </c>
      <c r="UM95" s="549" t="b">
        <f t="shared" si="856"/>
        <v>1</v>
      </c>
      <c r="UN95" s="549" t="b">
        <f t="shared" si="856"/>
        <v>1</v>
      </c>
      <c r="UO95" s="549" t="b">
        <f t="shared" si="856"/>
        <v>1</v>
      </c>
      <c r="UP95" s="549" t="b">
        <f t="shared" si="856"/>
        <v>1</v>
      </c>
      <c r="UQ95" s="549" t="b">
        <f t="shared" si="856"/>
        <v>1</v>
      </c>
      <c r="UR95" s="549" t="b">
        <f t="shared" si="856"/>
        <v>1</v>
      </c>
      <c r="US95" s="549" t="b">
        <f t="shared" si="856"/>
        <v>1</v>
      </c>
      <c r="UT95" s="549" t="b">
        <f t="shared" si="856"/>
        <v>1</v>
      </c>
      <c r="UU95" s="549" t="b">
        <f t="shared" si="856"/>
        <v>1</v>
      </c>
      <c r="UV95" s="549" t="b">
        <f t="shared" si="856"/>
        <v>1</v>
      </c>
      <c r="UW95" s="549" t="b">
        <f t="shared" si="856"/>
        <v>1</v>
      </c>
      <c r="UX95" s="549" t="b">
        <f t="shared" si="856"/>
        <v>1</v>
      </c>
      <c r="UY95" s="549" t="b">
        <f t="shared" si="856"/>
        <v>1</v>
      </c>
      <c r="UZ95" s="549" t="b">
        <f t="shared" si="856"/>
        <v>1</v>
      </c>
      <c r="VA95" s="549" t="b">
        <f t="shared" si="856"/>
        <v>1</v>
      </c>
      <c r="VB95" s="549" t="b">
        <f t="shared" si="856"/>
        <v>1</v>
      </c>
      <c r="VC95" s="19">
        <f t="shared" ca="1" si="756"/>
        <v>0</v>
      </c>
      <c r="VD95" s="23">
        <v>0</v>
      </c>
    </row>
    <row r="96" spans="1:576" outlineLevel="1">
      <c r="A96" s="21">
        <f t="shared" si="93"/>
        <v>91</v>
      </c>
      <c r="B96" s="21">
        <f>$A$23</f>
        <v>18</v>
      </c>
      <c r="C96">
        <v>108</v>
      </c>
      <c r="D96" s="19" t="str">
        <f t="shared" ca="1" si="668"/>
        <v>SNSW</v>
      </c>
      <c r="E96" t="b">
        <v>1</v>
      </c>
      <c r="F96" t="b">
        <v>0</v>
      </c>
      <c r="G96" t="b">
        <v>1</v>
      </c>
      <c r="H96" s="215">
        <f t="shared" ca="1" si="771"/>
        <v>33</v>
      </c>
      <c r="I96" s="26">
        <v>2</v>
      </c>
      <c r="J96" s="26">
        <v>1</v>
      </c>
      <c r="K96" s="26" t="str">
        <f>""</f>
        <v/>
      </c>
      <c r="L96" s="26">
        <v>0</v>
      </c>
      <c r="M96" s="26">
        <f t="shared" si="670"/>
        <v>2</v>
      </c>
      <c r="N96" s="26">
        <v>2</v>
      </c>
      <c r="O96" s="26">
        <v>3</v>
      </c>
      <c r="P96" s="26">
        <v>2</v>
      </c>
      <c r="Q96" s="26">
        <v>0</v>
      </c>
      <c r="R96" s="26">
        <v>0</v>
      </c>
      <c r="S96" s="26">
        <v>0</v>
      </c>
      <c r="T96" s="26">
        <v>0</v>
      </c>
      <c r="U96" s="26">
        <v>1</v>
      </c>
      <c r="V96" s="116">
        <v>1</v>
      </c>
      <c r="W96" s="116">
        <v>3</v>
      </c>
      <c r="X96" s="116">
        <v>3</v>
      </c>
      <c r="Y96" s="211"/>
      <c r="Z96" s="211"/>
      <c r="AA96" s="211"/>
      <c r="AB96" s="211"/>
      <c r="AC96" s="26">
        <v>1</v>
      </c>
      <c r="AD96" s="211"/>
      <c r="AE96" s="211"/>
      <c r="AF96" s="211"/>
      <c r="AG96" s="211"/>
      <c r="AH96" s="211"/>
      <c r="AI96" s="211"/>
      <c r="AJ96" s="211"/>
      <c r="AK96" s="211"/>
      <c r="AL96" s="136">
        <f t="shared" si="671"/>
        <v>2</v>
      </c>
      <c r="AM96" s="136">
        <f>INDEX(CHOOSE($O96,DataAutumn!i.AdultDrys,DataWinter!i.AdultDrys,DataSpring!i.AdultDrys),1,$N96)</f>
        <v>3</v>
      </c>
      <c r="AN96" s="5">
        <f t="shared" si="672"/>
        <v>2</v>
      </c>
      <c r="AO96" s="5">
        <f t="shared" si="672"/>
        <v>0</v>
      </c>
      <c r="AP96" s="5">
        <f t="shared" si="673"/>
        <v>1</v>
      </c>
      <c r="AQ96" s="211"/>
      <c r="AR96" s="211"/>
      <c r="AS96" s="356" t="str">
        <f t="shared" ref="AS96" ca="1" si="883">LEFT(OFFSET(AS96,-1,0),FIND(" ",OFFSET(AS96,-1,0)))        &amp; TEXT($H96,"00000 ")
&amp; $D96        &amp; IF($JB96=0," FWM","")&amp;IF($JB96=1," MWM","")&amp;IF($JB96=5," Mat","")&amp;IF($JC96=TRUE,"&amp;BBT","    ")
&amp;IF(NJ96, "EWEDSE"&amp;NK96,"")&amp;IF(NL96," pasture"&amp;ROUND(NM96,0),"") &amp;" Day"&amp;INDEX(i.DOY,$O96,1)
&amp; " Scan"&amp;$P96&amp;"-"&amp;$Q96&amp;$R96&amp;$S96&amp;$T96        &amp; " RR"&amp;TEXT($JV96*100,"000p;-00p;000p;@")
&amp; " GP"&amp;TEXT($NA96*100,"000p")        &amp; " WP"&amp;TEXT($MY96*100,"000p")        &amp; " MP"&amp;TEXT($MZ96*100,"000p")
&amp; " T_" &amp; IF(AND($CJ96,$CL96),"TRUE")        &amp; " (F"&amp;3+COUNTIF($CY96:$DB96,TRUE)&amp;3&amp;"N"&amp;$DD96&amp;$DE96&amp;")"</f>
        <v>optimum_carry 00033 SNSW MWM     pasture500 Day204 Scan2-0000 RR000p GP100p WP125p MP125p T_TRUE (F33N11)</v>
      </c>
      <c r="AT96" s="9" t="str">
        <f ca="1">IF(COUNTIF(AS$5:AS96,AS96)=1,"-","Dup")</f>
        <v>-</v>
      </c>
      <c r="AU96" s="9"/>
      <c r="AV96" s="19" t="str">
        <f t="shared" ca="1" si="858"/>
        <v>-</v>
      </c>
      <c r="AW96" s="19" t="str">
        <f t="shared" ca="1" si="858"/>
        <v>-</v>
      </c>
      <c r="AX96" s="19" t="str">
        <f t="shared" ca="1" si="858"/>
        <v>-</v>
      </c>
      <c r="AY96" s="19" t="str">
        <f t="shared" ca="1" si="858"/>
        <v>-</v>
      </c>
      <c r="AZ96" s="19" t="str">
        <f t="shared" ca="1" si="858"/>
        <v>-</v>
      </c>
      <c r="BA96" s="19" t="str">
        <f t="shared" ca="1" si="858"/>
        <v>-</v>
      </c>
      <c r="BB96" s="19" t="str">
        <f t="shared" ca="1" si="858"/>
        <v>-</v>
      </c>
      <c r="BC96" s="19" t="str">
        <f t="shared" ca="1" si="858"/>
        <v>-</v>
      </c>
      <c r="BD96" s="9"/>
      <c r="BE96" s="5" t="b">
        <f t="shared" ref="BE96:BJ98" si="884">INDEX(i.model_structure,$I96,BE$15)</f>
        <v>0</v>
      </c>
      <c r="BF96" s="5" t="str">
        <f t="shared" si="884"/>
        <v>-</v>
      </c>
      <c r="BG96" s="5" t="b">
        <f t="shared" si="884"/>
        <v>0</v>
      </c>
      <c r="BH96" s="5" t="b">
        <f t="shared" si="884"/>
        <v>1</v>
      </c>
      <c r="BI96" s="5" t="b">
        <f t="shared" si="884"/>
        <v>1</v>
      </c>
      <c r="BJ96" s="136">
        <f t="shared" si="884"/>
        <v>0</v>
      </c>
      <c r="BK96" s="19" t="b">
        <f t="shared" ca="1" si="677"/>
        <v>0</v>
      </c>
      <c r="BL96" s="9"/>
      <c r="BM96" s="5" t="str">
        <f t="shared" ca="1" si="678"/>
        <v>-</v>
      </c>
      <c r="BN96" s="19" t="str">
        <f t="shared" ca="1" si="679"/>
        <v>-</v>
      </c>
      <c r="BO96" s="19" t="str">
        <f t="shared" ca="1" si="679"/>
        <v>-</v>
      </c>
      <c r="BP96" s="19" t="str">
        <f t="shared" ca="1" si="679"/>
        <v>-</v>
      </c>
      <c r="BQ96" s="5" t="str">
        <f t="shared" ca="1" si="680"/>
        <v>-</v>
      </c>
      <c r="BR96" s="19" t="str">
        <f t="shared" ca="1" si="681"/>
        <v>-</v>
      </c>
      <c r="BS96" s="5" t="str">
        <f t="shared" ca="1" si="682"/>
        <v>-</v>
      </c>
      <c r="BT96" s="19" t="str">
        <f t="shared" ca="1" si="683"/>
        <v>-</v>
      </c>
      <c r="BU96" s="19" t="str">
        <f t="shared" ca="1" si="683"/>
        <v>-</v>
      </c>
      <c r="BV96" s="19" t="str">
        <f t="shared" ca="1" si="683"/>
        <v>-</v>
      </c>
      <c r="BW96" s="5" t="str">
        <f t="shared" ca="1" si="684"/>
        <v>-</v>
      </c>
      <c r="BX96" s="9"/>
      <c r="BY96" s="5" t="b">
        <f t="shared" si="685"/>
        <v>0</v>
      </c>
      <c r="BZ96" s="5" t="str">
        <f t="shared" ca="1" si="686"/>
        <v>-</v>
      </c>
      <c r="CA96" s="5" t="str">
        <f t="shared" ca="1" si="859"/>
        <v>-</v>
      </c>
      <c r="CB96" s="5" t="str">
        <f t="shared" ca="1" si="859"/>
        <v>-</v>
      </c>
      <c r="CC96" s="5" t="str">
        <f t="shared" ca="1" si="859"/>
        <v>-</v>
      </c>
      <c r="CD96" s="5" t="str">
        <f t="shared" ca="1" si="859"/>
        <v>-</v>
      </c>
      <c r="CE96" s="5" t="str">
        <f t="shared" ca="1" si="859"/>
        <v>-</v>
      </c>
      <c r="CF96" s="5" t="str">
        <f t="shared" ca="1" si="859"/>
        <v>-</v>
      </c>
      <c r="CG96" s="5" t="str">
        <f t="shared" ca="1" si="859"/>
        <v>-</v>
      </c>
      <c r="CH96" s="5" t="str">
        <f t="shared" ca="1" si="859"/>
        <v>-</v>
      </c>
      <c r="CI96" s="9"/>
      <c r="CJ96" s="12" t="b">
        <v>1</v>
      </c>
      <c r="CK96" s="12" t="b">
        <v>1</v>
      </c>
      <c r="CL96" s="12" t="b">
        <v>1</v>
      </c>
      <c r="CM96" s="12">
        <v>22312000005</v>
      </c>
      <c r="CN96" s="12" t="b">
        <v>0</v>
      </c>
      <c r="CO96" s="19" t="str">
        <f t="shared" ref="CO96:DQ98" ca="1" si="885">OFFSET(CO$5,$B96,0)</f>
        <v>-</v>
      </c>
      <c r="CP96" s="19" t="str">
        <f t="shared" ca="1" si="885"/>
        <v>-</v>
      </c>
      <c r="CQ96" s="19" t="str">
        <f t="shared" ca="1" si="885"/>
        <v>-</v>
      </c>
      <c r="CR96" s="433">
        <f t="shared" si="689"/>
        <v>652</v>
      </c>
      <c r="CS96" s="433">
        <f t="shared" si="689"/>
        <v>686</v>
      </c>
      <c r="CT96" s="433">
        <f t="shared" si="689"/>
        <v>721</v>
      </c>
      <c r="CU96" s="144">
        <f t="shared" si="690"/>
        <v>378</v>
      </c>
      <c r="CV96" s="144">
        <f t="shared" si="690"/>
        <v>413</v>
      </c>
      <c r="CW96" s="144">
        <f t="shared" si="690"/>
        <v>448</v>
      </c>
      <c r="CX96" s="19" t="str">
        <f t="shared" ca="1" si="876"/>
        <v>-</v>
      </c>
      <c r="CY96" s="19" t="str">
        <f t="shared" ca="1" si="876"/>
        <v>-</v>
      </c>
      <c r="CZ96" s="19" t="str">
        <f t="shared" ca="1" si="876"/>
        <v>-</v>
      </c>
      <c r="DA96" s="19" t="str">
        <f t="shared" ca="1" si="876"/>
        <v>-</v>
      </c>
      <c r="DB96" s="19" t="str">
        <f t="shared" ca="1" si="876"/>
        <v>-</v>
      </c>
      <c r="DC96" s="19" t="str">
        <f t="shared" ca="1" si="876"/>
        <v>-</v>
      </c>
      <c r="DD96" s="19">
        <f t="shared" ca="1" si="876"/>
        <v>1</v>
      </c>
      <c r="DE96" s="19">
        <f t="shared" ca="1" si="876"/>
        <v>1</v>
      </c>
      <c r="DF96" s="19">
        <f t="shared" ca="1" si="876"/>
        <v>0</v>
      </c>
      <c r="DG96" s="19" t="str">
        <f t="shared" ca="1" si="876"/>
        <v>-</v>
      </c>
      <c r="DH96" s="19" t="str">
        <f t="shared" ca="1" si="876"/>
        <v>-</v>
      </c>
      <c r="DI96" s="19" t="str">
        <f t="shared" ca="1" si="876"/>
        <v>-</v>
      </c>
      <c r="DJ96" s="19" t="str">
        <f t="shared" ca="1" si="876"/>
        <v>-</v>
      </c>
      <c r="DK96" s="19" t="str">
        <f t="shared" ca="1" si="876"/>
        <v>-</v>
      </c>
      <c r="DL96" s="19">
        <f t="shared" ca="1" si="876"/>
        <v>0</v>
      </c>
      <c r="DM96" s="19" t="str">
        <f t="shared" ca="1" si="876"/>
        <v>-</v>
      </c>
      <c r="DN96" s="19" t="str">
        <f t="shared" ca="1" si="876"/>
        <v>-</v>
      </c>
      <c r="DO96" s="19" t="str">
        <f t="shared" ca="1" si="885"/>
        <v>-</v>
      </c>
      <c r="DP96" s="19">
        <f t="shared" ca="1" si="885"/>
        <v>0</v>
      </c>
      <c r="DQ96" s="19">
        <f t="shared" ca="1" si="885"/>
        <v>0</v>
      </c>
      <c r="DR96" s="9"/>
      <c r="DS96" s="19">
        <f t="shared" ca="1" si="838"/>
        <v>0</v>
      </c>
      <c r="DT96" s="19">
        <f t="shared" ca="1" si="838"/>
        <v>0</v>
      </c>
      <c r="DU96" s="19">
        <f t="shared" ca="1" si="838"/>
        <v>0</v>
      </c>
      <c r="DV96" s="19">
        <f t="shared" ca="1" si="838"/>
        <v>0</v>
      </c>
      <c r="DW96" s="19">
        <f t="shared" ca="1" si="838"/>
        <v>0</v>
      </c>
      <c r="DX96" s="19">
        <f t="shared" ca="1" si="838"/>
        <v>0</v>
      </c>
      <c r="DY96" s="19">
        <f t="shared" ca="1" si="838"/>
        <v>0</v>
      </c>
      <c r="DZ96" s="19">
        <f t="shared" ca="1" si="838"/>
        <v>0</v>
      </c>
      <c r="EA96" s="19">
        <f t="shared" ca="1" si="838"/>
        <v>0</v>
      </c>
      <c r="EB96" s="19">
        <f t="shared" ca="1" si="838"/>
        <v>0</v>
      </c>
      <c r="EC96" s="19">
        <f t="shared" ca="1" si="838"/>
        <v>0</v>
      </c>
      <c r="ED96" s="19">
        <f t="shared" ca="1" si="838"/>
        <v>0</v>
      </c>
      <c r="EE96" s="19">
        <f t="shared" ca="1" si="838"/>
        <v>0</v>
      </c>
      <c r="EF96" s="433">
        <f t="shared" si="693"/>
        <v>0</v>
      </c>
      <c r="EG96" s="433">
        <f t="shared" si="693"/>
        <v>0</v>
      </c>
      <c r="EH96" s="116">
        <f t="shared" si="694"/>
        <v>0</v>
      </c>
      <c r="EI96" s="116">
        <f t="shared" ca="1" si="694"/>
        <v>0</v>
      </c>
      <c r="EJ96" s="116">
        <f t="shared" ca="1" si="694"/>
        <v>0</v>
      </c>
      <c r="EK96" s="116">
        <f t="shared" ca="1" si="694"/>
        <v>0</v>
      </c>
      <c r="EL96" s="116">
        <f t="shared" ca="1" si="694"/>
        <v>0</v>
      </c>
      <c r="EM96" s="537">
        <f t="shared" ca="1" si="695"/>
        <v>0</v>
      </c>
      <c r="EN96" s="116">
        <f t="shared" ca="1" si="696"/>
        <v>0</v>
      </c>
      <c r="EO96" s="116">
        <f t="shared" ca="1" si="696"/>
        <v>0</v>
      </c>
      <c r="EP96" s="116">
        <f t="shared" ca="1" si="696"/>
        <v>0</v>
      </c>
      <c r="EQ96" s="116">
        <f t="shared" ca="1" si="696"/>
        <v>0</v>
      </c>
      <c r="ER96" s="116">
        <f t="shared" ca="1" si="696"/>
        <v>0</v>
      </c>
      <c r="ES96" s="537">
        <f t="shared" ca="1" si="697"/>
        <v>0</v>
      </c>
      <c r="ET96" s="116">
        <f t="shared" ca="1" si="698"/>
        <v>0</v>
      </c>
      <c r="EU96" s="116">
        <f t="shared" ca="1" si="698"/>
        <v>0</v>
      </c>
      <c r="EV96" s="116">
        <f t="shared" ca="1" si="698"/>
        <v>0</v>
      </c>
      <c r="EW96" s="116">
        <f t="shared" ca="1" si="698"/>
        <v>0</v>
      </c>
      <c r="EX96" s="116">
        <f t="shared" ca="1" si="698"/>
        <v>0</v>
      </c>
      <c r="EY96" s="537">
        <f t="shared" ca="1" si="699"/>
        <v>0</v>
      </c>
      <c r="EZ96" s="116">
        <f t="shared" ca="1" si="700"/>
        <v>0</v>
      </c>
      <c r="FA96" s="116">
        <f t="shared" ca="1" si="700"/>
        <v>0</v>
      </c>
      <c r="FB96" s="116">
        <f t="shared" ca="1" si="700"/>
        <v>0</v>
      </c>
      <c r="FC96" s="116">
        <f t="shared" ca="1" si="700"/>
        <v>0</v>
      </c>
      <c r="FD96" s="116">
        <f t="shared" ca="1" si="700"/>
        <v>0</v>
      </c>
      <c r="FE96" s="537">
        <f t="shared" ca="1" si="701"/>
        <v>0</v>
      </c>
      <c r="FF96" s="116">
        <f t="shared" ca="1" si="702"/>
        <v>0</v>
      </c>
      <c r="FG96" s="116">
        <f t="shared" ca="1" si="702"/>
        <v>0</v>
      </c>
      <c r="FH96" s="116">
        <f t="shared" ca="1" si="702"/>
        <v>0</v>
      </c>
      <c r="FI96" s="116">
        <f t="shared" ca="1" si="702"/>
        <v>0</v>
      </c>
      <c r="FJ96" s="116">
        <f t="shared" ca="1" si="702"/>
        <v>0</v>
      </c>
      <c r="FK96" s="537">
        <f t="shared" ca="1" si="703"/>
        <v>0</v>
      </c>
      <c r="FL96" s="116">
        <f t="shared" ca="1" si="704"/>
        <v>0</v>
      </c>
      <c r="FM96" s="116">
        <f t="shared" ca="1" si="704"/>
        <v>0</v>
      </c>
      <c r="FN96" s="116">
        <f t="shared" ca="1" si="704"/>
        <v>0</v>
      </c>
      <c r="FO96" s="116">
        <f t="shared" ca="1" si="704"/>
        <v>0</v>
      </c>
      <c r="FP96" s="116">
        <f t="shared" ca="1" si="704"/>
        <v>0</v>
      </c>
      <c r="FQ96" s="537">
        <f t="shared" ca="1" si="705"/>
        <v>0</v>
      </c>
      <c r="FR96" s="117">
        <f t="shared" ca="1" si="706"/>
        <v>0</v>
      </c>
      <c r="FS96" s="117">
        <f t="shared" ca="1" si="706"/>
        <v>0</v>
      </c>
      <c r="FT96" s="117">
        <f t="shared" ca="1" si="706"/>
        <v>0</v>
      </c>
      <c r="FU96" s="117">
        <f t="shared" ca="1" si="706"/>
        <v>0</v>
      </c>
      <c r="FV96" s="556">
        <f t="shared" ca="1" si="871"/>
        <v>0</v>
      </c>
      <c r="FW96" s="556">
        <f t="shared" ca="1" si="871"/>
        <v>0</v>
      </c>
      <c r="FX96" s="556">
        <f t="shared" ca="1" si="871"/>
        <v>0</v>
      </c>
      <c r="FY96" s="556">
        <f t="shared" ca="1" si="871"/>
        <v>0</v>
      </c>
      <c r="FZ96" s="556">
        <f t="shared" ca="1" si="871"/>
        <v>0</v>
      </c>
      <c r="GA96" s="556">
        <f t="shared" ca="1" si="871"/>
        <v>0</v>
      </c>
      <c r="GB96" s="556">
        <f t="shared" ca="1" si="871"/>
        <v>0</v>
      </c>
      <c r="GC96" s="556">
        <f t="shared" ca="1" si="871"/>
        <v>0</v>
      </c>
      <c r="GD96" s="556">
        <f t="shared" ca="1" si="871"/>
        <v>0</v>
      </c>
      <c r="GE96" s="556">
        <f t="shared" ca="1" si="871"/>
        <v>0</v>
      </c>
      <c r="GF96" s="556">
        <f t="shared" ca="1" si="871"/>
        <v>0</v>
      </c>
      <c r="GG96" s="556">
        <f t="shared" ca="1" si="871"/>
        <v>0</v>
      </c>
      <c r="GH96" s="556">
        <f t="shared" ca="1" si="871"/>
        <v>0</v>
      </c>
      <c r="GI96" s="556">
        <f t="shared" ca="1" si="871"/>
        <v>0</v>
      </c>
      <c r="GJ96" s="556">
        <f t="shared" ca="1" si="871"/>
        <v>0</v>
      </c>
      <c r="GK96" s="556">
        <f t="shared" ca="1" si="871"/>
        <v>0</v>
      </c>
      <c r="GL96" s="556">
        <f t="shared" ca="1" si="871"/>
        <v>0</v>
      </c>
      <c r="GM96" s="556">
        <f t="shared" ca="1" si="871"/>
        <v>0</v>
      </c>
      <c r="GN96" s="556">
        <f t="shared" ca="1" si="871"/>
        <v>0</v>
      </c>
      <c r="GO96" s="556">
        <f t="shared" ca="1" si="871"/>
        <v>0</v>
      </c>
      <c r="GP96" s="19">
        <f t="shared" ca="1" si="708"/>
        <v>0</v>
      </c>
      <c r="GQ96" s="116">
        <f t="shared" ca="1" si="709"/>
        <v>0</v>
      </c>
      <c r="GR96" s="116">
        <f t="shared" ca="1" si="709"/>
        <v>0</v>
      </c>
      <c r="GS96" s="116">
        <f t="shared" ca="1" si="709"/>
        <v>0</v>
      </c>
      <c r="GT96" s="116">
        <f t="shared" ca="1" si="709"/>
        <v>0</v>
      </c>
      <c r="GU96" s="116">
        <f t="shared" ca="1" si="709"/>
        <v>0</v>
      </c>
      <c r="GV96" s="537">
        <f t="shared" ca="1" si="710"/>
        <v>0</v>
      </c>
      <c r="GW96" s="116">
        <f t="shared" ca="1" si="711"/>
        <v>0</v>
      </c>
      <c r="GX96" s="116">
        <f t="shared" ca="1" si="711"/>
        <v>0</v>
      </c>
      <c r="GY96" s="116">
        <f t="shared" ca="1" si="711"/>
        <v>0</v>
      </c>
      <c r="GZ96" s="116">
        <f t="shared" ca="1" si="711"/>
        <v>0</v>
      </c>
      <c r="HA96" s="116">
        <f t="shared" ca="1" si="711"/>
        <v>0</v>
      </c>
      <c r="HB96" s="537">
        <f t="shared" ca="1" si="712"/>
        <v>0</v>
      </c>
      <c r="HC96" s="116">
        <f t="shared" ca="1" si="713"/>
        <v>0</v>
      </c>
      <c r="HD96" s="116">
        <f t="shared" ca="1" si="713"/>
        <v>0</v>
      </c>
      <c r="HE96" s="116">
        <f t="shared" ca="1" si="713"/>
        <v>0</v>
      </c>
      <c r="HF96" s="116">
        <f t="shared" ca="1" si="713"/>
        <v>0</v>
      </c>
      <c r="HG96" s="116">
        <f t="shared" ca="1" si="713"/>
        <v>0</v>
      </c>
      <c r="HH96" s="537">
        <f t="shared" ca="1" si="714"/>
        <v>0</v>
      </c>
      <c r="HI96" s="116">
        <f t="shared" ca="1" si="715"/>
        <v>0</v>
      </c>
      <c r="HJ96" s="116">
        <f t="shared" ca="1" si="715"/>
        <v>0</v>
      </c>
      <c r="HK96" s="116">
        <f t="shared" ca="1" si="715"/>
        <v>0</v>
      </c>
      <c r="HL96" s="116">
        <f t="shared" ca="1" si="715"/>
        <v>0</v>
      </c>
      <c r="HM96" s="116">
        <f t="shared" ca="1" si="715"/>
        <v>0</v>
      </c>
      <c r="HN96" s="537">
        <f t="shared" ca="1" si="716"/>
        <v>0</v>
      </c>
      <c r="HO96" s="116">
        <f t="shared" ca="1" si="717"/>
        <v>0</v>
      </c>
      <c r="HP96" s="116">
        <f t="shared" ca="1" si="717"/>
        <v>0</v>
      </c>
      <c r="HQ96" s="116">
        <f t="shared" ca="1" si="717"/>
        <v>0</v>
      </c>
      <c r="HR96" s="116">
        <f t="shared" ca="1" si="717"/>
        <v>0</v>
      </c>
      <c r="HS96" s="116">
        <f t="shared" ca="1" si="717"/>
        <v>0</v>
      </c>
      <c r="HT96" s="537">
        <f t="shared" ca="1" si="718"/>
        <v>0</v>
      </c>
      <c r="HU96" s="116">
        <f t="shared" ca="1" si="719"/>
        <v>0</v>
      </c>
      <c r="HV96" s="116">
        <f t="shared" ca="1" si="719"/>
        <v>0</v>
      </c>
      <c r="HW96" s="116">
        <f t="shared" ca="1" si="719"/>
        <v>0</v>
      </c>
      <c r="HX96" s="116">
        <f t="shared" ca="1" si="719"/>
        <v>0</v>
      </c>
      <c r="HY96" s="116">
        <f t="shared" ca="1" si="719"/>
        <v>0</v>
      </c>
      <c r="HZ96" s="537">
        <f t="shared" ca="1" si="720"/>
        <v>0</v>
      </c>
      <c r="IA96" s="117">
        <f t="shared" ca="1" si="721"/>
        <v>0</v>
      </c>
      <c r="IB96" s="117">
        <f t="shared" ca="1" si="721"/>
        <v>0</v>
      </c>
      <c r="IC96" s="117">
        <f t="shared" ca="1" si="721"/>
        <v>0</v>
      </c>
      <c r="ID96" s="117">
        <f t="shared" ca="1" si="721"/>
        <v>0</v>
      </c>
      <c r="IE96" s="556">
        <f t="shared" ca="1" si="872"/>
        <v>0</v>
      </c>
      <c r="IF96" s="556">
        <f t="shared" ca="1" si="872"/>
        <v>0</v>
      </c>
      <c r="IG96" s="556">
        <f t="shared" ca="1" si="872"/>
        <v>0</v>
      </c>
      <c r="IH96" s="556">
        <f t="shared" ca="1" si="872"/>
        <v>0</v>
      </c>
      <c r="II96" s="556">
        <f t="shared" ca="1" si="872"/>
        <v>0</v>
      </c>
      <c r="IJ96" s="556">
        <f t="shared" ca="1" si="872"/>
        <v>0</v>
      </c>
      <c r="IK96" s="556">
        <f t="shared" ca="1" si="872"/>
        <v>0</v>
      </c>
      <c r="IL96" s="556">
        <f t="shared" ca="1" si="872"/>
        <v>0</v>
      </c>
      <c r="IM96" s="556">
        <f t="shared" ca="1" si="872"/>
        <v>0</v>
      </c>
      <c r="IN96" s="556">
        <f t="shared" ca="1" si="872"/>
        <v>0</v>
      </c>
      <c r="IO96" s="556">
        <f t="shared" ca="1" si="872"/>
        <v>0</v>
      </c>
      <c r="IP96" s="556">
        <f t="shared" ca="1" si="872"/>
        <v>0</v>
      </c>
      <c r="IQ96" s="556">
        <f t="shared" ca="1" si="872"/>
        <v>0</v>
      </c>
      <c r="IR96" s="556">
        <f t="shared" ca="1" si="872"/>
        <v>0</v>
      </c>
      <c r="IS96" s="556">
        <f t="shared" ca="1" si="872"/>
        <v>0</v>
      </c>
      <c r="IT96" s="556">
        <f t="shared" ca="1" si="872"/>
        <v>0</v>
      </c>
      <c r="IU96" s="556">
        <f t="shared" ca="1" si="872"/>
        <v>0</v>
      </c>
      <c r="IV96" s="556">
        <f t="shared" ca="1" si="872"/>
        <v>0</v>
      </c>
      <c r="IW96" s="556">
        <f t="shared" ca="1" si="872"/>
        <v>0</v>
      </c>
      <c r="IX96" s="556">
        <f t="shared" ca="1" si="872"/>
        <v>0</v>
      </c>
      <c r="IY96" s="19">
        <f t="shared" ca="1" si="723"/>
        <v>0</v>
      </c>
      <c r="IZ96" s="5">
        <f t="shared" si="724"/>
        <v>67</v>
      </c>
      <c r="JA96" s="9"/>
      <c r="JB96" s="5">
        <f t="shared" si="725"/>
        <v>1</v>
      </c>
      <c r="JC96" s="5" t="b">
        <f t="shared" si="725"/>
        <v>0</v>
      </c>
      <c r="JD96" s="19">
        <f t="shared" ref="JD96:KP96" ca="1" si="886">OFFSET(JD$5,$B96,0)</f>
        <v>0</v>
      </c>
      <c r="JE96" s="5">
        <f t="shared" si="727"/>
        <v>0</v>
      </c>
      <c r="JF96" s="5">
        <f t="shared" si="728"/>
        <v>1.2500000000000001E-2</v>
      </c>
      <c r="JG96" s="5">
        <f t="shared" si="729"/>
        <v>0</v>
      </c>
      <c r="JH96" s="19">
        <f t="shared" ca="1" si="886"/>
        <v>0</v>
      </c>
      <c r="JI96" s="5">
        <f t="shared" si="730"/>
        <v>60</v>
      </c>
      <c r="JJ96" s="5">
        <f t="shared" si="731"/>
        <v>1</v>
      </c>
      <c r="JK96" s="19">
        <f t="shared" ca="1" si="886"/>
        <v>0</v>
      </c>
      <c r="JL96" s="19">
        <f t="shared" ca="1" si="886"/>
        <v>0</v>
      </c>
      <c r="JM96" s="19">
        <f t="shared" ca="1" si="886"/>
        <v>0</v>
      </c>
      <c r="JN96" s="19">
        <f t="shared" ca="1" si="886"/>
        <v>0</v>
      </c>
      <c r="JO96" s="19">
        <f t="shared" ca="1" si="886"/>
        <v>0</v>
      </c>
      <c r="JP96" s="19">
        <f t="shared" ca="1" si="886"/>
        <v>0</v>
      </c>
      <c r="JQ96" s="19">
        <f t="shared" ca="1" si="886"/>
        <v>0</v>
      </c>
      <c r="JR96" s="19">
        <f t="shared" ca="1" si="886"/>
        <v>0</v>
      </c>
      <c r="JS96" s="19">
        <f t="shared" ca="1" si="886"/>
        <v>0</v>
      </c>
      <c r="JT96" s="19">
        <f t="shared" ca="1" si="886"/>
        <v>0</v>
      </c>
      <c r="JU96" s="19">
        <f t="shared" ca="1" si="886"/>
        <v>0</v>
      </c>
      <c r="JV96" s="19">
        <f t="shared" ca="1" si="886"/>
        <v>0</v>
      </c>
      <c r="JW96" s="19">
        <f t="shared" ca="1" si="886"/>
        <v>0</v>
      </c>
      <c r="JX96" s="19">
        <f t="shared" ca="1" si="886"/>
        <v>0</v>
      </c>
      <c r="JY96" s="19">
        <f t="shared" ca="1" si="886"/>
        <v>0</v>
      </c>
      <c r="JZ96" s="19">
        <f t="shared" ca="1" si="886"/>
        <v>0</v>
      </c>
      <c r="KA96" s="19">
        <f t="shared" ca="1" si="886"/>
        <v>0</v>
      </c>
      <c r="KB96" s="19">
        <f t="shared" ca="1" si="886"/>
        <v>0</v>
      </c>
      <c r="KC96" s="19">
        <f t="shared" ca="1" si="886"/>
        <v>0</v>
      </c>
      <c r="KD96" s="19">
        <f t="shared" ca="1" si="886"/>
        <v>0</v>
      </c>
      <c r="KE96" s="19">
        <f t="shared" ca="1" si="886"/>
        <v>0</v>
      </c>
      <c r="KF96" s="5">
        <f t="shared" si="732"/>
        <v>0</v>
      </c>
      <c r="KG96" s="5">
        <f t="shared" si="732"/>
        <v>6.25E-2</v>
      </c>
      <c r="KH96" s="5">
        <f t="shared" si="732"/>
        <v>6.25E-2</v>
      </c>
      <c r="KI96" s="5">
        <f t="shared" si="732"/>
        <v>6.25E-2</v>
      </c>
      <c r="KJ96" s="19">
        <f t="shared" ca="1" si="886"/>
        <v>0</v>
      </c>
      <c r="KK96" s="19">
        <f t="shared" ca="1" si="886"/>
        <v>0</v>
      </c>
      <c r="KL96" s="19">
        <f t="shared" ca="1" si="886"/>
        <v>0</v>
      </c>
      <c r="KM96" s="19">
        <f t="shared" ca="1" si="886"/>
        <v>0</v>
      </c>
      <c r="KN96" s="19">
        <f t="shared" ca="1" si="886"/>
        <v>1</v>
      </c>
      <c r="KO96" s="19">
        <f t="shared" ca="1" si="886"/>
        <v>0</v>
      </c>
      <c r="KP96" s="19">
        <f t="shared" ca="1" si="886"/>
        <v>1</v>
      </c>
      <c r="KQ96" s="9"/>
      <c r="KR96" s="5" t="b">
        <f t="shared" ca="1" si="733"/>
        <v>1</v>
      </c>
      <c r="KS96" s="5" t="b">
        <f t="shared" si="734"/>
        <v>0</v>
      </c>
      <c r="KT96" s="5" t="b">
        <f t="shared" si="734"/>
        <v>0</v>
      </c>
      <c r="KU96" s="5" t="b">
        <f t="shared" si="734"/>
        <v>1</v>
      </c>
      <c r="KV96" s="136">
        <f t="shared" si="735"/>
        <v>2</v>
      </c>
      <c r="KW96" s="136">
        <f t="shared" si="735"/>
        <v>2</v>
      </c>
      <c r="KX96" s="5" t="b">
        <f t="shared" si="736"/>
        <v>0</v>
      </c>
      <c r="KY96" s="5" t="b">
        <f t="shared" si="736"/>
        <v>1</v>
      </c>
      <c r="KZ96" s="5" t="b">
        <f t="shared" si="736"/>
        <v>1</v>
      </c>
      <c r="LA96" s="5" t="b">
        <f t="shared" si="736"/>
        <v>0</v>
      </c>
      <c r="LB96" s="5">
        <f t="shared" si="737"/>
        <v>1</v>
      </c>
      <c r="LC96" s="5">
        <f t="shared" si="737"/>
        <v>0</v>
      </c>
      <c r="LD96" s="5" t="b">
        <f t="shared" si="738"/>
        <v>0</v>
      </c>
      <c r="LE96" s="5" t="str" cm="1">
        <f t="array" aca="1" ref="LE96" ca="1">IF(OR(LF96:LM96&lt;&gt;"-"),TRUE,"-")</f>
        <v>-</v>
      </c>
      <c r="LF96" s="19" t="str">
        <f t="shared" ca="1" si="845"/>
        <v>-</v>
      </c>
      <c r="LG96" s="19" t="str">
        <f t="shared" ca="1" si="845"/>
        <v>-</v>
      </c>
      <c r="LH96" s="19" t="str">
        <f t="shared" ca="1" si="845"/>
        <v>-</v>
      </c>
      <c r="LI96" s="19" t="str">
        <f t="shared" ca="1" si="845"/>
        <v>-</v>
      </c>
      <c r="LJ96" s="19" t="str">
        <f t="shared" ca="1" si="845"/>
        <v>-</v>
      </c>
      <c r="LK96" s="19" t="str">
        <f t="shared" ca="1" si="845"/>
        <v>-</v>
      </c>
      <c r="LL96" s="19" t="str">
        <f t="shared" ca="1" si="845"/>
        <v>-</v>
      </c>
      <c r="LM96" s="19" t="str">
        <f t="shared" ca="1" si="845"/>
        <v>-</v>
      </c>
      <c r="LN96" s="466" t="str">
        <f t="shared" ca="1" si="845"/>
        <v>-</v>
      </c>
      <c r="LO96" s="5" t="b">
        <f t="array" aca="1" ref="LO96" ca="1">IF(OR(LP96:LV96&lt;&gt;"-"),TRUE,"-")</f>
        <v>1</v>
      </c>
      <c r="LP96" s="19">
        <f t="shared" ref="LP96:LY98" ca="1" si="887">OFFSET(LP$5,$B96,0)</f>
        <v>0</v>
      </c>
      <c r="LQ96" s="19" t="str">
        <f t="shared" ca="1" si="887"/>
        <v>-</v>
      </c>
      <c r="LR96" s="19">
        <f t="shared" ca="1" si="887"/>
        <v>999999</v>
      </c>
      <c r="LS96" s="19">
        <f t="shared" ca="1" si="887"/>
        <v>999999</v>
      </c>
      <c r="LT96" s="19">
        <f t="shared" ca="1" si="887"/>
        <v>999999</v>
      </c>
      <c r="LU96" s="19">
        <f t="shared" ca="1" si="887"/>
        <v>999999</v>
      </c>
      <c r="LV96" s="19">
        <f t="shared" ca="1" si="887"/>
        <v>999999</v>
      </c>
      <c r="LW96" s="19" t="str">
        <f t="shared" ca="1" si="887"/>
        <v>-</v>
      </c>
      <c r="LX96" s="19" t="str">
        <f ca="1">OFFSET(LX$5,$B96,0)</f>
        <v>-</v>
      </c>
      <c r="LY96" s="19" t="str">
        <f ca="1">OFFSET(LY$5,$B96,0)</f>
        <v>-</v>
      </c>
      <c r="LZ96" s="19" t="b">
        <f t="shared" ca="1" si="741"/>
        <v>1</v>
      </c>
      <c r="MA96" s="19">
        <f t="shared" ca="1" si="741"/>
        <v>0</v>
      </c>
      <c r="MB96" s="5" t="str">
        <f t="shared" si="742"/>
        <v>-</v>
      </c>
      <c r="MC96" s="5" t="str">
        <f t="shared" si="742"/>
        <v>-</v>
      </c>
      <c r="MD96" s="5" t="str">
        <f t="shared" si="742"/>
        <v>-</v>
      </c>
      <c r="ME96" s="5" t="str">
        <f t="shared" si="742"/>
        <v>-</v>
      </c>
      <c r="MF96" s="19" t="str">
        <f t="shared" ca="1" si="873"/>
        <v>-</v>
      </c>
      <c r="MG96" s="19" t="str">
        <f t="shared" ca="1" si="873"/>
        <v>-</v>
      </c>
      <c r="MH96" s="19" t="str">
        <f t="shared" ca="1" si="873"/>
        <v>-</v>
      </c>
      <c r="MI96" s="19" t="str">
        <f t="shared" ca="1" si="873"/>
        <v>-</v>
      </c>
      <c r="MJ96" s="19">
        <f t="shared" ca="1" si="873"/>
        <v>0.5</v>
      </c>
      <c r="MK96" s="19">
        <f t="shared" ca="1" si="873"/>
        <v>0.5</v>
      </c>
      <c r="ML96" s="19" t="str">
        <f t="shared" ca="1" si="873"/>
        <v>-</v>
      </c>
      <c r="MM96" s="5">
        <f t="shared" si="879"/>
        <v>0</v>
      </c>
      <c r="MN96" s="5">
        <f t="shared" si="879"/>
        <v>500</v>
      </c>
      <c r="MO96" s="5">
        <f t="shared" si="879"/>
        <v>500</v>
      </c>
      <c r="MP96" s="5">
        <f t="shared" si="879"/>
        <v>575</v>
      </c>
      <c r="MQ96" s="5">
        <f t="shared" si="879"/>
        <v>240</v>
      </c>
      <c r="MR96" s="5">
        <f t="shared" si="879"/>
        <v>364</v>
      </c>
      <c r="MS96" s="5">
        <f t="shared" si="745"/>
        <v>0.5</v>
      </c>
      <c r="MT96" s="9"/>
      <c r="MU96" s="19">
        <f t="shared" ca="1" si="873"/>
        <v>70</v>
      </c>
      <c r="MV96" s="19">
        <f t="shared" ca="1" si="873"/>
        <v>50</v>
      </c>
      <c r="MW96" s="19">
        <f t="shared" ca="1" si="873"/>
        <v>75</v>
      </c>
      <c r="MX96" s="19">
        <f t="shared" ca="1" si="873"/>
        <v>50</v>
      </c>
      <c r="MY96" s="5">
        <f t="shared" si="746"/>
        <v>1.25</v>
      </c>
      <c r="MZ96" s="5">
        <f t="shared" si="747"/>
        <v>1.25</v>
      </c>
      <c r="NA96" s="5">
        <f t="shared" si="748"/>
        <v>1</v>
      </c>
      <c r="NB96" s="9"/>
      <c r="NC96" s="19" t="b">
        <f t="shared" ca="1" si="846"/>
        <v>0</v>
      </c>
      <c r="ND96" s="19" t="b">
        <f t="shared" ca="1" si="846"/>
        <v>0</v>
      </c>
      <c r="NE96" s="19">
        <f t="shared" ca="1" si="846"/>
        <v>2</v>
      </c>
      <c r="NF96" s="19">
        <f t="shared" ca="1" si="846"/>
        <v>1</v>
      </c>
      <c r="NG96" s="19">
        <f t="shared" ca="1" si="846"/>
        <v>2</v>
      </c>
      <c r="NH96" s="19">
        <f t="shared" ca="1" si="846"/>
        <v>0</v>
      </c>
      <c r="NI96" s="19" t="str">
        <f t="shared" ca="1" si="846"/>
        <v>-</v>
      </c>
      <c r="NJ96" s="466" t="b">
        <v>0</v>
      </c>
      <c r="NK96" s="466" t="s">
        <v>34</v>
      </c>
      <c r="NL96" s="466" t="b">
        <v>1</v>
      </c>
      <c r="NM96" s="466">
        <f>$NM$62*0.5</f>
        <v>500</v>
      </c>
      <c r="NN96" s="19" t="str">
        <f t="shared" ca="1" si="846"/>
        <v>-</v>
      </c>
      <c r="NO96" s="19">
        <f t="shared" ca="1" si="873"/>
        <v>1</v>
      </c>
      <c r="NP96" s="19">
        <f t="shared" ca="1" si="873"/>
        <v>1</v>
      </c>
      <c r="NQ96" s="19">
        <f t="shared" ca="1" si="873"/>
        <v>1</v>
      </c>
      <c r="NR96" s="19">
        <f t="shared" ca="1" si="873"/>
        <v>1</v>
      </c>
      <c r="NS96" s="19">
        <f t="shared" ca="1" si="873"/>
        <v>1</v>
      </c>
      <c r="NT96" s="19">
        <f t="shared" ca="1" si="873"/>
        <v>1</v>
      </c>
      <c r="NU96" s="19">
        <f t="shared" ca="1" si="873"/>
        <v>1</v>
      </c>
      <c r="NV96" s="19">
        <f t="shared" ca="1" si="873"/>
        <v>1</v>
      </c>
      <c r="NW96" s="19">
        <f t="shared" ca="1" si="873"/>
        <v>1</v>
      </c>
      <c r="NX96" s="9"/>
      <c r="NY96" s="539" t="str">
        <f t="shared" ref="NY96:PH98" si="888">IF(AND($O96=NY$19, $AP96=NY$21),TRUE,"-")</f>
        <v>-</v>
      </c>
      <c r="NZ96" s="539" t="str">
        <f t="shared" si="888"/>
        <v>-</v>
      </c>
      <c r="OA96" s="539" t="str">
        <f t="shared" si="888"/>
        <v>-</v>
      </c>
      <c r="OB96" s="539" t="str">
        <f t="shared" si="888"/>
        <v>-</v>
      </c>
      <c r="OC96" s="539" t="str">
        <f t="shared" si="888"/>
        <v>-</v>
      </c>
      <c r="OD96" s="539" t="str">
        <f t="shared" si="888"/>
        <v>-</v>
      </c>
      <c r="OE96" s="539" t="str">
        <f t="shared" ca="1" si="888"/>
        <v>-</v>
      </c>
      <c r="OF96" s="539" t="str">
        <f t="shared" ca="1" si="888"/>
        <v>-</v>
      </c>
      <c r="OG96" s="539" t="str">
        <f t="shared" ca="1" si="888"/>
        <v>-</v>
      </c>
      <c r="OH96" s="539" t="str">
        <f t="shared" ca="1" si="888"/>
        <v>-</v>
      </c>
      <c r="OI96" s="539" t="str">
        <f t="shared" ca="1" si="888"/>
        <v>-</v>
      </c>
      <c r="OJ96" s="539" t="str">
        <f t="shared" ca="1" si="888"/>
        <v>-</v>
      </c>
      <c r="OK96" s="539" t="str">
        <f t="shared" ca="1" si="888"/>
        <v>-</v>
      </c>
      <c r="OL96" s="539" t="str">
        <f t="shared" ca="1" si="888"/>
        <v>-</v>
      </c>
      <c r="OM96" s="539" t="str">
        <f t="shared" ca="1" si="888"/>
        <v>-</v>
      </c>
      <c r="ON96" s="539" t="str">
        <f t="shared" ca="1" si="888"/>
        <v>-</v>
      </c>
      <c r="OO96" s="539" t="str">
        <f t="shared" ca="1" si="888"/>
        <v>-</v>
      </c>
      <c r="OP96" s="539" t="str">
        <f t="shared" ca="1" si="888"/>
        <v>-</v>
      </c>
      <c r="OQ96" s="539" t="str">
        <f t="shared" ca="1" si="888"/>
        <v>-</v>
      </c>
      <c r="OR96" s="539" t="str">
        <f t="shared" ca="1" si="888"/>
        <v>-</v>
      </c>
      <c r="OS96" s="539" t="str">
        <f t="shared" ca="1" si="888"/>
        <v>-</v>
      </c>
      <c r="OT96" s="539" t="str">
        <f t="shared" ca="1" si="888"/>
        <v>-</v>
      </c>
      <c r="OU96" s="539" t="str">
        <f t="shared" ca="1" si="888"/>
        <v>-</v>
      </c>
      <c r="OV96" s="539" t="str">
        <f t="shared" ca="1" si="888"/>
        <v>-</v>
      </c>
      <c r="OW96" s="539" t="str">
        <f t="shared" ca="1" si="888"/>
        <v>-</v>
      </c>
      <c r="OX96" s="539" t="str">
        <f t="shared" ca="1" si="888"/>
        <v>-</v>
      </c>
      <c r="OY96" s="539" t="str">
        <f t="shared" ca="1" si="888"/>
        <v>-</v>
      </c>
      <c r="OZ96" s="539" t="str">
        <f t="shared" ca="1" si="888"/>
        <v>-</v>
      </c>
      <c r="PA96" s="539" t="str">
        <f t="shared" ca="1" si="888"/>
        <v>-</v>
      </c>
      <c r="PB96" s="539" t="str">
        <f t="shared" ca="1" si="888"/>
        <v>-</v>
      </c>
      <c r="PC96" s="539" t="str">
        <f t="shared" ca="1" si="888"/>
        <v>-</v>
      </c>
      <c r="PD96" s="539" t="str">
        <f t="shared" ca="1" si="888"/>
        <v>-</v>
      </c>
      <c r="PE96" s="539" t="str">
        <f t="shared" ca="1" si="888"/>
        <v>-</v>
      </c>
      <c r="PF96" s="539" t="str">
        <f t="shared" ca="1" si="888"/>
        <v>-</v>
      </c>
      <c r="PG96" s="539" t="str">
        <f t="shared" ca="1" si="888"/>
        <v>-</v>
      </c>
      <c r="PH96" s="539" t="str">
        <f t="shared" ca="1" si="888"/>
        <v>-</v>
      </c>
      <c r="PI96" s="549" t="str">
        <f t="shared" si="854"/>
        <v>-</v>
      </c>
      <c r="PJ96" s="549" t="str">
        <f t="shared" si="854"/>
        <v>-</v>
      </c>
      <c r="PK96" s="549" t="str">
        <f t="shared" si="854"/>
        <v>-</v>
      </c>
      <c r="PL96" s="549" t="str">
        <f t="shared" si="854"/>
        <v>-</v>
      </c>
      <c r="PM96" s="549" t="str">
        <f t="shared" si="854"/>
        <v>-</v>
      </c>
      <c r="PN96" s="549" t="str">
        <f t="shared" si="854"/>
        <v>-</v>
      </c>
      <c r="PO96" s="549" t="str">
        <f t="shared" si="854"/>
        <v>-</v>
      </c>
      <c r="PP96" s="549" t="str">
        <f t="shared" si="854"/>
        <v>-</v>
      </c>
      <c r="PQ96" s="549" t="str">
        <f t="shared" si="854"/>
        <v>-</v>
      </c>
      <c r="PR96" s="549" t="str">
        <f t="shared" si="854"/>
        <v>-</v>
      </c>
      <c r="PS96" s="549" t="str">
        <f t="shared" si="854"/>
        <v>-</v>
      </c>
      <c r="PT96" s="549" t="str">
        <f t="shared" si="854"/>
        <v>-</v>
      </c>
      <c r="PU96" s="549" t="str">
        <f t="shared" si="854"/>
        <v>-</v>
      </c>
      <c r="PV96" s="549" t="str">
        <f t="shared" si="854"/>
        <v>-</v>
      </c>
      <c r="PW96" s="549" t="str">
        <f t="shared" si="854"/>
        <v>-</v>
      </c>
      <c r="PX96" s="549" t="str">
        <f t="shared" si="854"/>
        <v>-</v>
      </c>
      <c r="PY96" s="549" t="str">
        <f t="shared" si="854"/>
        <v>-</v>
      </c>
      <c r="PZ96" s="549" t="str">
        <f t="shared" si="854"/>
        <v>-</v>
      </c>
      <c r="QA96" s="549" t="str">
        <f t="shared" si="854"/>
        <v>-</v>
      </c>
      <c r="QB96" s="549" t="str">
        <f t="shared" si="854"/>
        <v>-</v>
      </c>
      <c r="QC96" s="549" t="str">
        <f t="shared" si="854"/>
        <v>-</v>
      </c>
      <c r="QD96" s="549" t="str">
        <f t="shared" ref="QD96:QH96" si="889">IF($O96=QD$19,TRUE,"-")</f>
        <v>-</v>
      </c>
      <c r="QE96" s="549" t="str">
        <f t="shared" si="889"/>
        <v>-</v>
      </c>
      <c r="QF96" s="549" t="str">
        <f t="shared" si="889"/>
        <v>-</v>
      </c>
      <c r="QG96" s="549" t="str">
        <f t="shared" si="889"/>
        <v>-</v>
      </c>
      <c r="QH96" s="549" t="str">
        <f t="shared" si="889"/>
        <v>-</v>
      </c>
      <c r="QI96" s="539" t="str">
        <f t="shared" ref="QI96:RR98" si="890">IF(AND($O96=QI$19, $AP96=QI$21),TRUE,"-")</f>
        <v>-</v>
      </c>
      <c r="QJ96" s="539" t="str">
        <f t="shared" si="890"/>
        <v>-</v>
      </c>
      <c r="QK96" s="539" t="str">
        <f t="shared" si="890"/>
        <v>-</v>
      </c>
      <c r="QL96" s="539" t="str">
        <f t="shared" si="890"/>
        <v>-</v>
      </c>
      <c r="QM96" s="539" t="str">
        <f t="shared" si="890"/>
        <v>-</v>
      </c>
      <c r="QN96" s="539" t="str">
        <f t="shared" si="890"/>
        <v>-</v>
      </c>
      <c r="QO96" s="539" t="str">
        <f t="shared" ca="1" si="890"/>
        <v>-</v>
      </c>
      <c r="QP96" s="539" t="str">
        <f t="shared" ca="1" si="890"/>
        <v>-</v>
      </c>
      <c r="QQ96" s="539" t="str">
        <f t="shared" ca="1" si="890"/>
        <v>-</v>
      </c>
      <c r="QR96" s="539" t="str">
        <f t="shared" ca="1" si="890"/>
        <v>-</v>
      </c>
      <c r="QS96" s="539" t="str">
        <f t="shared" ca="1" si="890"/>
        <v>-</v>
      </c>
      <c r="QT96" s="539" t="str">
        <f t="shared" ca="1" si="890"/>
        <v>-</v>
      </c>
      <c r="QU96" s="539" t="str">
        <f t="shared" ca="1" si="890"/>
        <v>-</v>
      </c>
      <c r="QV96" s="539" t="str">
        <f t="shared" ca="1" si="890"/>
        <v>-</v>
      </c>
      <c r="QW96" s="539" t="str">
        <f t="shared" ca="1" si="890"/>
        <v>-</v>
      </c>
      <c r="QX96" s="539" t="str">
        <f t="shared" ca="1" si="890"/>
        <v>-</v>
      </c>
      <c r="QY96" s="539" t="str">
        <f t="shared" ca="1" si="890"/>
        <v>-</v>
      </c>
      <c r="QZ96" s="539" t="str">
        <f t="shared" ca="1" si="890"/>
        <v>-</v>
      </c>
      <c r="RA96" s="539" t="str">
        <f t="shared" ca="1" si="890"/>
        <v>-</v>
      </c>
      <c r="RB96" s="539" t="str">
        <f t="shared" ca="1" si="890"/>
        <v>-</v>
      </c>
      <c r="RC96" s="539" t="str">
        <f t="shared" ca="1" si="890"/>
        <v>-</v>
      </c>
      <c r="RD96" s="539" t="str">
        <f t="shared" ca="1" si="890"/>
        <v>-</v>
      </c>
      <c r="RE96" s="539" t="str">
        <f t="shared" ca="1" si="890"/>
        <v>-</v>
      </c>
      <c r="RF96" s="539" t="str">
        <f t="shared" ca="1" si="890"/>
        <v>-</v>
      </c>
      <c r="RG96" s="539" t="str">
        <f t="shared" ca="1" si="890"/>
        <v>-</v>
      </c>
      <c r="RH96" s="539" t="str">
        <f t="shared" ca="1" si="890"/>
        <v>-</v>
      </c>
      <c r="RI96" s="539" t="str">
        <f t="shared" ca="1" si="890"/>
        <v>-</v>
      </c>
      <c r="RJ96" s="539" t="str">
        <f t="shared" ca="1" si="890"/>
        <v>-</v>
      </c>
      <c r="RK96" s="539" t="str">
        <f t="shared" ca="1" si="890"/>
        <v>-</v>
      </c>
      <c r="RL96" s="539" t="str">
        <f t="shared" ca="1" si="890"/>
        <v>-</v>
      </c>
      <c r="RM96" s="539" t="str">
        <f t="shared" ca="1" si="890"/>
        <v>-</v>
      </c>
      <c r="RN96" s="539" t="str">
        <f t="shared" ca="1" si="890"/>
        <v>-</v>
      </c>
      <c r="RO96" s="539" t="str">
        <f t="shared" ca="1" si="890"/>
        <v>-</v>
      </c>
      <c r="RP96" s="539" t="str">
        <f t="shared" ca="1" si="890"/>
        <v>-</v>
      </c>
      <c r="RQ96" s="539" t="str">
        <f t="shared" ca="1" si="890"/>
        <v>-</v>
      </c>
      <c r="RR96" s="539" t="str">
        <f t="shared" ca="1" si="890"/>
        <v>-</v>
      </c>
      <c r="RS96" s="549" t="str">
        <f t="shared" si="855"/>
        <v>-</v>
      </c>
      <c r="RT96" s="549" t="str">
        <f t="shared" si="855"/>
        <v>-</v>
      </c>
      <c r="RU96" s="549" t="str">
        <f t="shared" si="855"/>
        <v>-</v>
      </c>
      <c r="RV96" s="549" t="str">
        <f t="shared" si="855"/>
        <v>-</v>
      </c>
      <c r="RW96" s="549" t="str">
        <f t="shared" si="855"/>
        <v>-</v>
      </c>
      <c r="RX96" s="549" t="str">
        <f t="shared" si="855"/>
        <v>-</v>
      </c>
      <c r="RY96" s="549" t="str">
        <f t="shared" si="855"/>
        <v>-</v>
      </c>
      <c r="RZ96" s="549" t="str">
        <f t="shared" si="855"/>
        <v>-</v>
      </c>
      <c r="SA96" s="549" t="str">
        <f t="shared" si="855"/>
        <v>-</v>
      </c>
      <c r="SB96" s="549" t="str">
        <f t="shared" si="855"/>
        <v>-</v>
      </c>
      <c r="SC96" s="549" t="str">
        <f t="shared" si="855"/>
        <v>-</v>
      </c>
      <c r="SD96" s="549" t="str">
        <f t="shared" si="855"/>
        <v>-</v>
      </c>
      <c r="SE96" s="549" t="str">
        <f t="shared" si="855"/>
        <v>-</v>
      </c>
      <c r="SF96" s="549" t="str">
        <f t="shared" si="855"/>
        <v>-</v>
      </c>
      <c r="SG96" s="549" t="str">
        <f t="shared" si="855"/>
        <v>-</v>
      </c>
      <c r="SH96" s="549" t="str">
        <f t="shared" si="855"/>
        <v>-</v>
      </c>
      <c r="SI96" s="549" t="str">
        <f t="shared" si="855"/>
        <v>-</v>
      </c>
      <c r="SJ96" s="549" t="str">
        <f t="shared" si="855"/>
        <v>-</v>
      </c>
      <c r="SK96" s="549" t="str">
        <f t="shared" si="855"/>
        <v>-</v>
      </c>
      <c r="SL96" s="549" t="str">
        <f t="shared" si="855"/>
        <v>-</v>
      </c>
      <c r="SM96" s="549" t="str">
        <f t="shared" si="855"/>
        <v>-</v>
      </c>
      <c r="SN96" s="549" t="str">
        <f t="shared" ref="SN96:SR96" si="891">IF($O96=SN$19,TRUE,"-")</f>
        <v>-</v>
      </c>
      <c r="SO96" s="549" t="str">
        <f t="shared" si="891"/>
        <v>-</v>
      </c>
      <c r="SP96" s="549" t="str">
        <f t="shared" si="891"/>
        <v>-</v>
      </c>
      <c r="SQ96" s="549" t="str">
        <f t="shared" si="891"/>
        <v>-</v>
      </c>
      <c r="SR96" s="549" t="str">
        <f t="shared" si="891"/>
        <v>-</v>
      </c>
      <c r="SS96" s="539" t="b">
        <f t="shared" ref="SS96:UB98" si="892">IF(AND($O96=SS$19, $AP96=SS$21),TRUE,"-")</f>
        <v>1</v>
      </c>
      <c r="ST96" s="539" t="b">
        <f t="shared" si="892"/>
        <v>1</v>
      </c>
      <c r="SU96" s="539" t="b">
        <f t="shared" si="892"/>
        <v>1</v>
      </c>
      <c r="SV96" s="539" t="b">
        <f t="shared" si="892"/>
        <v>1</v>
      </c>
      <c r="SW96" s="539" t="b">
        <f t="shared" si="892"/>
        <v>1</v>
      </c>
      <c r="SX96" s="539" t="b">
        <f t="shared" si="892"/>
        <v>1</v>
      </c>
      <c r="SY96" s="539" t="str">
        <f t="shared" ca="1" si="892"/>
        <v>-</v>
      </c>
      <c r="SZ96" s="539" t="str">
        <f t="shared" ca="1" si="892"/>
        <v>-</v>
      </c>
      <c r="TA96" s="539" t="str">
        <f t="shared" ca="1" si="892"/>
        <v>-</v>
      </c>
      <c r="TB96" s="539" t="str">
        <f t="shared" ca="1" si="892"/>
        <v>-</v>
      </c>
      <c r="TC96" s="539" t="str">
        <f t="shared" ca="1" si="892"/>
        <v>-</v>
      </c>
      <c r="TD96" s="539" t="str">
        <f t="shared" ca="1" si="892"/>
        <v>-</v>
      </c>
      <c r="TE96" s="539" t="str">
        <f t="shared" ca="1" si="892"/>
        <v>-</v>
      </c>
      <c r="TF96" s="539" t="str">
        <f t="shared" ca="1" si="892"/>
        <v>-</v>
      </c>
      <c r="TG96" s="539" t="str">
        <f t="shared" ca="1" si="892"/>
        <v>-</v>
      </c>
      <c r="TH96" s="539" t="str">
        <f t="shared" ca="1" si="892"/>
        <v>-</v>
      </c>
      <c r="TI96" s="539" t="str">
        <f t="shared" ca="1" si="892"/>
        <v>-</v>
      </c>
      <c r="TJ96" s="539" t="str">
        <f t="shared" ca="1" si="892"/>
        <v>-</v>
      </c>
      <c r="TK96" s="539" t="str">
        <f t="shared" ca="1" si="892"/>
        <v>-</v>
      </c>
      <c r="TL96" s="539" t="str">
        <f t="shared" ca="1" si="892"/>
        <v>-</v>
      </c>
      <c r="TM96" s="539" t="str">
        <f t="shared" ca="1" si="892"/>
        <v>-</v>
      </c>
      <c r="TN96" s="539" t="str">
        <f t="shared" ca="1" si="892"/>
        <v>-</v>
      </c>
      <c r="TO96" s="539" t="str">
        <f t="shared" ca="1" si="892"/>
        <v>-</v>
      </c>
      <c r="TP96" s="539" t="str">
        <f t="shared" ca="1" si="892"/>
        <v>-</v>
      </c>
      <c r="TQ96" s="539" t="str">
        <f t="shared" ca="1" si="892"/>
        <v>-</v>
      </c>
      <c r="TR96" s="539" t="str">
        <f t="shared" ca="1" si="892"/>
        <v>-</v>
      </c>
      <c r="TS96" s="539" t="str">
        <f t="shared" ca="1" si="892"/>
        <v>-</v>
      </c>
      <c r="TT96" s="539" t="str">
        <f t="shared" ca="1" si="892"/>
        <v>-</v>
      </c>
      <c r="TU96" s="539" t="str">
        <f t="shared" ca="1" si="892"/>
        <v>-</v>
      </c>
      <c r="TV96" s="539" t="str">
        <f t="shared" ca="1" si="892"/>
        <v>-</v>
      </c>
      <c r="TW96" s="539" t="str">
        <f t="shared" ca="1" si="892"/>
        <v>-</v>
      </c>
      <c r="TX96" s="539" t="str">
        <f t="shared" ca="1" si="892"/>
        <v>-</v>
      </c>
      <c r="TY96" s="539" t="str">
        <f t="shared" ca="1" si="892"/>
        <v>-</v>
      </c>
      <c r="TZ96" s="539" t="str">
        <f t="shared" ca="1" si="892"/>
        <v>-</v>
      </c>
      <c r="UA96" s="539" t="str">
        <f t="shared" ca="1" si="892"/>
        <v>-</v>
      </c>
      <c r="UB96" s="539" t="str">
        <f t="shared" ca="1" si="892"/>
        <v>-</v>
      </c>
      <c r="UC96" s="549" t="b">
        <f t="shared" si="856"/>
        <v>1</v>
      </c>
      <c r="UD96" s="549" t="b">
        <f t="shared" si="856"/>
        <v>1</v>
      </c>
      <c r="UE96" s="549" t="b">
        <f t="shared" si="856"/>
        <v>1</v>
      </c>
      <c r="UF96" s="549" t="b">
        <f t="shared" si="856"/>
        <v>1</v>
      </c>
      <c r="UG96" s="549" t="b">
        <f t="shared" si="856"/>
        <v>1</v>
      </c>
      <c r="UH96" s="549" t="b">
        <f t="shared" si="856"/>
        <v>1</v>
      </c>
      <c r="UI96" s="549" t="b">
        <f t="shared" si="856"/>
        <v>1</v>
      </c>
      <c r="UJ96" s="549" t="b">
        <f t="shared" si="856"/>
        <v>1</v>
      </c>
      <c r="UK96" s="549" t="b">
        <f t="shared" si="856"/>
        <v>1</v>
      </c>
      <c r="UL96" s="549" t="b">
        <f t="shared" si="856"/>
        <v>1</v>
      </c>
      <c r="UM96" s="549" t="b">
        <f t="shared" si="856"/>
        <v>1</v>
      </c>
      <c r="UN96" s="549" t="b">
        <f t="shared" si="856"/>
        <v>1</v>
      </c>
      <c r="UO96" s="549" t="b">
        <f t="shared" si="856"/>
        <v>1</v>
      </c>
      <c r="UP96" s="549" t="b">
        <f t="shared" si="856"/>
        <v>1</v>
      </c>
      <c r="UQ96" s="549" t="b">
        <f t="shared" si="856"/>
        <v>1</v>
      </c>
      <c r="UR96" s="549" t="b">
        <f t="shared" si="856"/>
        <v>1</v>
      </c>
      <c r="US96" s="549" t="b">
        <f t="shared" si="856"/>
        <v>1</v>
      </c>
      <c r="UT96" s="549" t="b">
        <f t="shared" si="856"/>
        <v>1</v>
      </c>
      <c r="UU96" s="549" t="b">
        <f t="shared" si="856"/>
        <v>1</v>
      </c>
      <c r="UV96" s="549" t="b">
        <f t="shared" si="856"/>
        <v>1</v>
      </c>
      <c r="UW96" s="549" t="b">
        <f t="shared" si="856"/>
        <v>1</v>
      </c>
      <c r="UX96" s="549" t="b">
        <f t="shared" ref="UX96:VB96" si="893">IF($O96=UX$19,TRUE,"-")</f>
        <v>1</v>
      </c>
      <c r="UY96" s="549" t="b">
        <f t="shared" si="893"/>
        <v>1</v>
      </c>
      <c r="UZ96" s="549" t="b">
        <f t="shared" si="893"/>
        <v>1</v>
      </c>
      <c r="VA96" s="549" t="b">
        <f t="shared" si="893"/>
        <v>1</v>
      </c>
      <c r="VB96" s="549" t="b">
        <f t="shared" si="893"/>
        <v>1</v>
      </c>
      <c r="VC96" s="19">
        <f t="shared" ca="1" si="756"/>
        <v>0</v>
      </c>
      <c r="VD96" s="23">
        <v>0</v>
      </c>
    </row>
    <row r="97" spans="1:576" outlineLevel="1">
      <c r="A97" s="21">
        <f t="shared" si="93"/>
        <v>92</v>
      </c>
      <c r="B97" s="21">
        <f>$A$23</f>
        <v>18</v>
      </c>
      <c r="C97">
        <v>108</v>
      </c>
      <c r="D97" s="19" t="str">
        <f t="shared" ca="1" si="668"/>
        <v>SNSW</v>
      </c>
      <c r="E97" t="b">
        <v>1</v>
      </c>
      <c r="F97" t="b">
        <v>0</v>
      </c>
      <c r="G97" t="b">
        <v>1</v>
      </c>
      <c r="H97" s="215">
        <f t="shared" ca="1" si="771"/>
        <v>34</v>
      </c>
      <c r="I97" s="26">
        <v>2</v>
      </c>
      <c r="J97" s="26">
        <v>1</v>
      </c>
      <c r="K97" s="26" t="str">
        <f>""</f>
        <v/>
      </c>
      <c r="L97" s="26">
        <v>0</v>
      </c>
      <c r="M97" s="26">
        <f t="shared" si="670"/>
        <v>2</v>
      </c>
      <c r="N97" s="26">
        <v>2</v>
      </c>
      <c r="O97" s="26">
        <v>3</v>
      </c>
      <c r="P97" s="26">
        <v>2</v>
      </c>
      <c r="Q97" s="26">
        <v>0</v>
      </c>
      <c r="R97" s="26">
        <v>0</v>
      </c>
      <c r="S97" s="26">
        <v>0</v>
      </c>
      <c r="T97" s="26">
        <v>0</v>
      </c>
      <c r="U97" s="26">
        <v>1</v>
      </c>
      <c r="V97" s="116">
        <v>1</v>
      </c>
      <c r="W97" s="116">
        <v>3</v>
      </c>
      <c r="X97" s="116">
        <v>3</v>
      </c>
      <c r="Y97" s="211"/>
      <c r="Z97" s="211"/>
      <c r="AA97" s="211"/>
      <c r="AB97" s="211"/>
      <c r="AC97" s="26">
        <v>1</v>
      </c>
      <c r="AD97" s="211"/>
      <c r="AE97" s="211"/>
      <c r="AF97" s="211"/>
      <c r="AG97" s="211"/>
      <c r="AH97" s="211"/>
      <c r="AI97" s="211"/>
      <c r="AJ97" s="211"/>
      <c r="AK97" s="211"/>
      <c r="AL97" s="136">
        <f t="shared" si="671"/>
        <v>2</v>
      </c>
      <c r="AM97" s="136">
        <f>INDEX(CHOOSE($O97,DataAutumn!i.AdultDrys,DataWinter!i.AdultDrys,DataSpring!i.AdultDrys),1,$N97)</f>
        <v>3</v>
      </c>
      <c r="AN97" s="5">
        <f t="shared" si="672"/>
        <v>2</v>
      </c>
      <c r="AO97" s="5">
        <f t="shared" si="672"/>
        <v>0</v>
      </c>
      <c r="AP97" s="5">
        <f t="shared" si="673"/>
        <v>1</v>
      </c>
      <c r="AQ97" s="211"/>
      <c r="AR97" s="211"/>
      <c r="AS97" s="356" t="str">
        <f t="shared" ca="1" si="674"/>
        <v>optimum_carry 00034 SNSW MWM     pasture600 Day204 Scan2-0000 RR000p GP100p WP125p MP125p T_TRUE (F33N11)</v>
      </c>
      <c r="AT97" s="9" t="str">
        <f ca="1">IF(COUNTIF(AS$5:AS97,AS97)=1,"-","Dup")</f>
        <v>-</v>
      </c>
      <c r="AU97" s="9"/>
      <c r="AV97" s="19" t="str">
        <f t="shared" ca="1" si="858"/>
        <v>-</v>
      </c>
      <c r="AW97" s="19" t="str">
        <f t="shared" ca="1" si="858"/>
        <v>-</v>
      </c>
      <c r="AX97" s="19" t="str">
        <f t="shared" ca="1" si="858"/>
        <v>-</v>
      </c>
      <c r="AY97" s="19" t="str">
        <f t="shared" ca="1" si="858"/>
        <v>-</v>
      </c>
      <c r="AZ97" s="19" t="str">
        <f t="shared" ca="1" si="858"/>
        <v>-</v>
      </c>
      <c r="BA97" s="19" t="str">
        <f t="shared" ca="1" si="858"/>
        <v>-</v>
      </c>
      <c r="BB97" s="19" t="str">
        <f t="shared" ca="1" si="858"/>
        <v>-</v>
      </c>
      <c r="BC97" s="19" t="str">
        <f t="shared" ca="1" si="858"/>
        <v>-</v>
      </c>
      <c r="BD97" s="9"/>
      <c r="BE97" s="5" t="b">
        <f t="shared" si="884"/>
        <v>0</v>
      </c>
      <c r="BF97" s="5" t="str">
        <f t="shared" si="884"/>
        <v>-</v>
      </c>
      <c r="BG97" s="5" t="b">
        <f t="shared" si="884"/>
        <v>0</v>
      </c>
      <c r="BH97" s="5" t="b">
        <f t="shared" si="884"/>
        <v>1</v>
      </c>
      <c r="BI97" s="5" t="b">
        <f t="shared" si="884"/>
        <v>1</v>
      </c>
      <c r="BJ97" s="136">
        <f t="shared" si="884"/>
        <v>0</v>
      </c>
      <c r="BK97" s="19" t="b">
        <f t="shared" ca="1" si="677"/>
        <v>0</v>
      </c>
      <c r="BL97" s="9"/>
      <c r="BM97" s="5" t="str">
        <f t="shared" ca="1" si="678"/>
        <v>-</v>
      </c>
      <c r="BN97" s="19" t="str">
        <f t="shared" ca="1" si="679"/>
        <v>-</v>
      </c>
      <c r="BO97" s="19" t="str">
        <f t="shared" ca="1" si="679"/>
        <v>-</v>
      </c>
      <c r="BP97" s="19" t="str">
        <f t="shared" ca="1" si="679"/>
        <v>-</v>
      </c>
      <c r="BQ97" s="5" t="str">
        <f t="shared" ca="1" si="680"/>
        <v>-</v>
      </c>
      <c r="BR97" s="19" t="str">
        <f t="shared" ca="1" si="681"/>
        <v>-</v>
      </c>
      <c r="BS97" s="5" t="str">
        <f t="shared" ca="1" si="682"/>
        <v>-</v>
      </c>
      <c r="BT97" s="19" t="str">
        <f t="shared" ca="1" si="683"/>
        <v>-</v>
      </c>
      <c r="BU97" s="19" t="str">
        <f t="shared" ca="1" si="683"/>
        <v>-</v>
      </c>
      <c r="BV97" s="19" t="str">
        <f t="shared" ca="1" si="683"/>
        <v>-</v>
      </c>
      <c r="BW97" s="5" t="str">
        <f t="shared" ca="1" si="684"/>
        <v>-</v>
      </c>
      <c r="BX97" s="9"/>
      <c r="BY97" s="5" t="b">
        <f t="shared" si="685"/>
        <v>0</v>
      </c>
      <c r="BZ97" s="5" t="str">
        <f t="shared" ca="1" si="686"/>
        <v>-</v>
      </c>
      <c r="CA97" s="5" t="str">
        <f t="shared" ca="1" si="859"/>
        <v>-</v>
      </c>
      <c r="CB97" s="5" t="str">
        <f t="shared" ca="1" si="859"/>
        <v>-</v>
      </c>
      <c r="CC97" s="5" t="str">
        <f t="shared" ca="1" si="859"/>
        <v>-</v>
      </c>
      <c r="CD97" s="5" t="str">
        <f t="shared" ca="1" si="859"/>
        <v>-</v>
      </c>
      <c r="CE97" s="5" t="str">
        <f t="shared" ca="1" si="859"/>
        <v>-</v>
      </c>
      <c r="CF97" s="5" t="str">
        <f t="shared" ca="1" si="859"/>
        <v>-</v>
      </c>
      <c r="CG97" s="5" t="str">
        <f t="shared" ca="1" si="859"/>
        <v>-</v>
      </c>
      <c r="CH97" s="5" t="str">
        <f t="shared" ca="1" si="859"/>
        <v>-</v>
      </c>
      <c r="CI97" s="9"/>
      <c r="CJ97" s="12" t="b">
        <v>1</v>
      </c>
      <c r="CK97" s="12" t="b">
        <v>1</v>
      </c>
      <c r="CL97" s="12" t="b">
        <v>1</v>
      </c>
      <c r="CM97" s="12">
        <v>22312000005</v>
      </c>
      <c r="CN97" s="12" t="b">
        <v>0</v>
      </c>
      <c r="CO97" s="19" t="str">
        <f t="shared" ca="1" si="885"/>
        <v>-</v>
      </c>
      <c r="CP97" s="19" t="str">
        <f t="shared" ca="1" si="885"/>
        <v>-</v>
      </c>
      <c r="CQ97" s="19" t="str">
        <f t="shared" ca="1" si="885"/>
        <v>-</v>
      </c>
      <c r="CR97" s="433">
        <f t="shared" si="689"/>
        <v>652</v>
      </c>
      <c r="CS97" s="433">
        <f t="shared" si="689"/>
        <v>686</v>
      </c>
      <c r="CT97" s="433">
        <f t="shared" si="689"/>
        <v>721</v>
      </c>
      <c r="CU97" s="144">
        <f t="shared" si="690"/>
        <v>378</v>
      </c>
      <c r="CV97" s="144">
        <f t="shared" si="690"/>
        <v>413</v>
      </c>
      <c r="CW97" s="144">
        <f t="shared" si="690"/>
        <v>448</v>
      </c>
      <c r="CX97" s="19" t="str">
        <f t="shared" ca="1" si="876"/>
        <v>-</v>
      </c>
      <c r="CY97" s="19" t="str">
        <f t="shared" ca="1" si="876"/>
        <v>-</v>
      </c>
      <c r="CZ97" s="19" t="str">
        <f t="shared" ca="1" si="876"/>
        <v>-</v>
      </c>
      <c r="DA97" s="19" t="str">
        <f t="shared" ca="1" si="876"/>
        <v>-</v>
      </c>
      <c r="DB97" s="19" t="str">
        <f t="shared" ca="1" si="876"/>
        <v>-</v>
      </c>
      <c r="DC97" s="19" t="str">
        <f t="shared" ca="1" si="876"/>
        <v>-</v>
      </c>
      <c r="DD97" s="19">
        <f t="shared" ca="1" si="876"/>
        <v>1</v>
      </c>
      <c r="DE97" s="19">
        <f t="shared" ca="1" si="876"/>
        <v>1</v>
      </c>
      <c r="DF97" s="19">
        <f t="shared" ca="1" si="876"/>
        <v>0</v>
      </c>
      <c r="DG97" s="19" t="str">
        <f t="shared" ca="1" si="876"/>
        <v>-</v>
      </c>
      <c r="DH97" s="19" t="str">
        <f t="shared" ca="1" si="876"/>
        <v>-</v>
      </c>
      <c r="DI97" s="19" t="str">
        <f t="shared" ca="1" si="876"/>
        <v>-</v>
      </c>
      <c r="DJ97" s="19" t="str">
        <f t="shared" ca="1" si="876"/>
        <v>-</v>
      </c>
      <c r="DK97" s="19" t="str">
        <f t="shared" ca="1" si="876"/>
        <v>-</v>
      </c>
      <c r="DL97" s="19">
        <f t="shared" ca="1" si="876"/>
        <v>0</v>
      </c>
      <c r="DM97" s="19" t="str">
        <f t="shared" ca="1" si="876"/>
        <v>-</v>
      </c>
      <c r="DN97" s="19" t="str">
        <f t="shared" ca="1" si="876"/>
        <v>-</v>
      </c>
      <c r="DO97" s="19" t="str">
        <f t="shared" ca="1" si="885"/>
        <v>-</v>
      </c>
      <c r="DP97" s="19">
        <f t="shared" ca="1" si="885"/>
        <v>0</v>
      </c>
      <c r="DQ97" s="19">
        <f t="shared" ca="1" si="885"/>
        <v>0</v>
      </c>
      <c r="DR97" s="9"/>
      <c r="DS97" s="19">
        <f t="shared" ca="1" si="838"/>
        <v>0</v>
      </c>
      <c r="DT97" s="19">
        <f t="shared" ca="1" si="838"/>
        <v>0</v>
      </c>
      <c r="DU97" s="19">
        <f t="shared" ca="1" si="838"/>
        <v>0</v>
      </c>
      <c r="DV97" s="19">
        <f t="shared" ca="1" si="838"/>
        <v>0</v>
      </c>
      <c r="DW97" s="19">
        <f t="shared" ca="1" si="838"/>
        <v>0</v>
      </c>
      <c r="DX97" s="19">
        <f t="shared" ca="1" si="838"/>
        <v>0</v>
      </c>
      <c r="DY97" s="19">
        <f t="shared" ca="1" si="838"/>
        <v>0</v>
      </c>
      <c r="DZ97" s="19">
        <f t="shared" ca="1" si="838"/>
        <v>0</v>
      </c>
      <c r="EA97" s="19">
        <f t="shared" ca="1" si="838"/>
        <v>0</v>
      </c>
      <c r="EB97" s="19">
        <f t="shared" ca="1" si="838"/>
        <v>0</v>
      </c>
      <c r="EC97" s="19">
        <f t="shared" ca="1" si="838"/>
        <v>0</v>
      </c>
      <c r="ED97" s="19">
        <f t="shared" ca="1" si="838"/>
        <v>0</v>
      </c>
      <c r="EE97" s="19">
        <f t="shared" ca="1" si="838"/>
        <v>0</v>
      </c>
      <c r="EF97" s="433">
        <f t="shared" si="693"/>
        <v>0</v>
      </c>
      <c r="EG97" s="433">
        <f t="shared" si="693"/>
        <v>0</v>
      </c>
      <c r="EH97" s="116">
        <f t="shared" si="694"/>
        <v>0</v>
      </c>
      <c r="EI97" s="116">
        <f t="shared" ca="1" si="694"/>
        <v>0</v>
      </c>
      <c r="EJ97" s="116">
        <f t="shared" ca="1" si="694"/>
        <v>0</v>
      </c>
      <c r="EK97" s="116">
        <f t="shared" ca="1" si="694"/>
        <v>0</v>
      </c>
      <c r="EL97" s="116">
        <f t="shared" ca="1" si="694"/>
        <v>0</v>
      </c>
      <c r="EM97" s="537">
        <f t="shared" ca="1" si="695"/>
        <v>0</v>
      </c>
      <c r="EN97" s="116">
        <f t="shared" ca="1" si="696"/>
        <v>0</v>
      </c>
      <c r="EO97" s="116">
        <f t="shared" ca="1" si="696"/>
        <v>0</v>
      </c>
      <c r="EP97" s="116">
        <f t="shared" ca="1" si="696"/>
        <v>0</v>
      </c>
      <c r="EQ97" s="116">
        <f t="shared" ca="1" si="696"/>
        <v>0</v>
      </c>
      <c r="ER97" s="116">
        <f t="shared" ca="1" si="696"/>
        <v>0</v>
      </c>
      <c r="ES97" s="537">
        <f t="shared" ca="1" si="697"/>
        <v>0</v>
      </c>
      <c r="ET97" s="116">
        <f t="shared" ca="1" si="698"/>
        <v>0</v>
      </c>
      <c r="EU97" s="116">
        <f t="shared" ca="1" si="698"/>
        <v>0</v>
      </c>
      <c r="EV97" s="116">
        <f t="shared" ca="1" si="698"/>
        <v>0</v>
      </c>
      <c r="EW97" s="116">
        <f t="shared" ca="1" si="698"/>
        <v>0</v>
      </c>
      <c r="EX97" s="116">
        <f t="shared" ca="1" si="698"/>
        <v>0</v>
      </c>
      <c r="EY97" s="537">
        <f t="shared" ca="1" si="699"/>
        <v>0</v>
      </c>
      <c r="EZ97" s="116">
        <f t="shared" ca="1" si="700"/>
        <v>0</v>
      </c>
      <c r="FA97" s="116">
        <f t="shared" ca="1" si="700"/>
        <v>0</v>
      </c>
      <c r="FB97" s="116">
        <f t="shared" ca="1" si="700"/>
        <v>0</v>
      </c>
      <c r="FC97" s="116">
        <f t="shared" ca="1" si="700"/>
        <v>0</v>
      </c>
      <c r="FD97" s="116">
        <f t="shared" ca="1" si="700"/>
        <v>0</v>
      </c>
      <c r="FE97" s="537">
        <f t="shared" ca="1" si="701"/>
        <v>0</v>
      </c>
      <c r="FF97" s="116">
        <f t="shared" ca="1" si="702"/>
        <v>0</v>
      </c>
      <c r="FG97" s="116">
        <f t="shared" ca="1" si="702"/>
        <v>0</v>
      </c>
      <c r="FH97" s="116">
        <f t="shared" ca="1" si="702"/>
        <v>0</v>
      </c>
      <c r="FI97" s="116">
        <f t="shared" ca="1" si="702"/>
        <v>0</v>
      </c>
      <c r="FJ97" s="116">
        <f t="shared" ca="1" si="702"/>
        <v>0</v>
      </c>
      <c r="FK97" s="537">
        <f t="shared" ca="1" si="703"/>
        <v>0</v>
      </c>
      <c r="FL97" s="116">
        <f t="shared" ca="1" si="704"/>
        <v>0</v>
      </c>
      <c r="FM97" s="116">
        <f t="shared" ca="1" si="704"/>
        <v>0</v>
      </c>
      <c r="FN97" s="116">
        <f t="shared" ca="1" si="704"/>
        <v>0</v>
      </c>
      <c r="FO97" s="116">
        <f t="shared" ca="1" si="704"/>
        <v>0</v>
      </c>
      <c r="FP97" s="116">
        <f t="shared" ca="1" si="704"/>
        <v>0</v>
      </c>
      <c r="FQ97" s="537">
        <f t="shared" ca="1" si="705"/>
        <v>0</v>
      </c>
      <c r="FR97" s="117">
        <f t="shared" ca="1" si="706"/>
        <v>0</v>
      </c>
      <c r="FS97" s="117">
        <f t="shared" ca="1" si="706"/>
        <v>0</v>
      </c>
      <c r="FT97" s="117">
        <f t="shared" ca="1" si="706"/>
        <v>0</v>
      </c>
      <c r="FU97" s="117">
        <f t="shared" ca="1" si="706"/>
        <v>0</v>
      </c>
      <c r="FV97" s="556">
        <f t="shared" ca="1" si="871"/>
        <v>0</v>
      </c>
      <c r="FW97" s="556">
        <f t="shared" ca="1" si="871"/>
        <v>0</v>
      </c>
      <c r="FX97" s="556">
        <f t="shared" ca="1" si="871"/>
        <v>0</v>
      </c>
      <c r="FY97" s="556">
        <f t="shared" ca="1" si="871"/>
        <v>0</v>
      </c>
      <c r="FZ97" s="556">
        <f t="shared" ca="1" si="871"/>
        <v>0</v>
      </c>
      <c r="GA97" s="556">
        <f t="shared" ca="1" si="871"/>
        <v>0</v>
      </c>
      <c r="GB97" s="556">
        <f t="shared" ca="1" si="871"/>
        <v>0</v>
      </c>
      <c r="GC97" s="556">
        <f t="shared" ca="1" si="871"/>
        <v>0</v>
      </c>
      <c r="GD97" s="556">
        <f t="shared" ca="1" si="871"/>
        <v>0</v>
      </c>
      <c r="GE97" s="556">
        <f t="shared" ca="1" si="871"/>
        <v>0</v>
      </c>
      <c r="GF97" s="556">
        <f t="shared" ca="1" si="871"/>
        <v>0</v>
      </c>
      <c r="GG97" s="556">
        <f t="shared" ca="1" si="871"/>
        <v>0</v>
      </c>
      <c r="GH97" s="556">
        <f t="shared" ca="1" si="871"/>
        <v>0</v>
      </c>
      <c r="GI97" s="556">
        <f t="shared" ca="1" si="871"/>
        <v>0</v>
      </c>
      <c r="GJ97" s="556">
        <f t="shared" ca="1" si="871"/>
        <v>0</v>
      </c>
      <c r="GK97" s="556">
        <f t="shared" ca="1" si="871"/>
        <v>0</v>
      </c>
      <c r="GL97" s="556">
        <f t="shared" ca="1" si="871"/>
        <v>0</v>
      </c>
      <c r="GM97" s="556">
        <f t="shared" ca="1" si="871"/>
        <v>0</v>
      </c>
      <c r="GN97" s="556">
        <f t="shared" ca="1" si="871"/>
        <v>0</v>
      </c>
      <c r="GO97" s="556">
        <f t="shared" ca="1" si="871"/>
        <v>0</v>
      </c>
      <c r="GP97" s="19">
        <f t="shared" ca="1" si="708"/>
        <v>0</v>
      </c>
      <c r="GQ97" s="116">
        <f t="shared" ca="1" si="709"/>
        <v>0</v>
      </c>
      <c r="GR97" s="116">
        <f t="shared" ca="1" si="709"/>
        <v>0</v>
      </c>
      <c r="GS97" s="116">
        <f t="shared" ca="1" si="709"/>
        <v>0</v>
      </c>
      <c r="GT97" s="116">
        <f t="shared" ca="1" si="709"/>
        <v>0</v>
      </c>
      <c r="GU97" s="116">
        <f t="shared" ca="1" si="709"/>
        <v>0</v>
      </c>
      <c r="GV97" s="537">
        <f t="shared" ca="1" si="710"/>
        <v>0</v>
      </c>
      <c r="GW97" s="116">
        <f t="shared" ca="1" si="711"/>
        <v>0</v>
      </c>
      <c r="GX97" s="116">
        <f t="shared" ca="1" si="711"/>
        <v>0</v>
      </c>
      <c r="GY97" s="116">
        <f t="shared" ca="1" si="711"/>
        <v>0</v>
      </c>
      <c r="GZ97" s="116">
        <f t="shared" ca="1" si="711"/>
        <v>0</v>
      </c>
      <c r="HA97" s="116">
        <f t="shared" ca="1" si="711"/>
        <v>0</v>
      </c>
      <c r="HB97" s="537">
        <f t="shared" ca="1" si="712"/>
        <v>0</v>
      </c>
      <c r="HC97" s="116">
        <f t="shared" ca="1" si="713"/>
        <v>0</v>
      </c>
      <c r="HD97" s="116">
        <f t="shared" ca="1" si="713"/>
        <v>0</v>
      </c>
      <c r="HE97" s="116">
        <f t="shared" ca="1" si="713"/>
        <v>0</v>
      </c>
      <c r="HF97" s="116">
        <f t="shared" ca="1" si="713"/>
        <v>0</v>
      </c>
      <c r="HG97" s="116">
        <f t="shared" ca="1" si="713"/>
        <v>0</v>
      </c>
      <c r="HH97" s="537">
        <f t="shared" ca="1" si="714"/>
        <v>0</v>
      </c>
      <c r="HI97" s="116">
        <f t="shared" ca="1" si="715"/>
        <v>0</v>
      </c>
      <c r="HJ97" s="116">
        <f t="shared" ca="1" si="715"/>
        <v>0</v>
      </c>
      <c r="HK97" s="116">
        <f t="shared" ca="1" si="715"/>
        <v>0</v>
      </c>
      <c r="HL97" s="116">
        <f t="shared" ca="1" si="715"/>
        <v>0</v>
      </c>
      <c r="HM97" s="116">
        <f t="shared" ca="1" si="715"/>
        <v>0</v>
      </c>
      <c r="HN97" s="537">
        <f t="shared" ca="1" si="716"/>
        <v>0</v>
      </c>
      <c r="HO97" s="116">
        <f t="shared" ca="1" si="717"/>
        <v>0</v>
      </c>
      <c r="HP97" s="116">
        <f t="shared" ca="1" si="717"/>
        <v>0</v>
      </c>
      <c r="HQ97" s="116">
        <f t="shared" ca="1" si="717"/>
        <v>0</v>
      </c>
      <c r="HR97" s="116">
        <f t="shared" ca="1" si="717"/>
        <v>0</v>
      </c>
      <c r="HS97" s="116">
        <f t="shared" ca="1" si="717"/>
        <v>0</v>
      </c>
      <c r="HT97" s="537">
        <f t="shared" ca="1" si="718"/>
        <v>0</v>
      </c>
      <c r="HU97" s="116">
        <f t="shared" ca="1" si="719"/>
        <v>0</v>
      </c>
      <c r="HV97" s="116">
        <f t="shared" ca="1" si="719"/>
        <v>0</v>
      </c>
      <c r="HW97" s="116">
        <f t="shared" ca="1" si="719"/>
        <v>0</v>
      </c>
      <c r="HX97" s="116">
        <f t="shared" ca="1" si="719"/>
        <v>0</v>
      </c>
      <c r="HY97" s="116">
        <f t="shared" ca="1" si="719"/>
        <v>0</v>
      </c>
      <c r="HZ97" s="537">
        <f t="shared" ca="1" si="720"/>
        <v>0</v>
      </c>
      <c r="IA97" s="117">
        <f t="shared" ca="1" si="721"/>
        <v>0</v>
      </c>
      <c r="IB97" s="117">
        <f t="shared" ca="1" si="721"/>
        <v>0</v>
      </c>
      <c r="IC97" s="117">
        <f t="shared" ca="1" si="721"/>
        <v>0</v>
      </c>
      <c r="ID97" s="117">
        <f t="shared" ca="1" si="721"/>
        <v>0</v>
      </c>
      <c r="IE97" s="556">
        <f t="shared" ca="1" si="872"/>
        <v>0</v>
      </c>
      <c r="IF97" s="556">
        <f t="shared" ca="1" si="872"/>
        <v>0</v>
      </c>
      <c r="IG97" s="556">
        <f t="shared" ca="1" si="872"/>
        <v>0</v>
      </c>
      <c r="IH97" s="556">
        <f t="shared" ca="1" si="872"/>
        <v>0</v>
      </c>
      <c r="II97" s="556">
        <f t="shared" ca="1" si="872"/>
        <v>0</v>
      </c>
      <c r="IJ97" s="556">
        <f t="shared" ca="1" si="872"/>
        <v>0</v>
      </c>
      <c r="IK97" s="556">
        <f t="shared" ca="1" si="872"/>
        <v>0</v>
      </c>
      <c r="IL97" s="556">
        <f t="shared" ca="1" si="872"/>
        <v>0</v>
      </c>
      <c r="IM97" s="556">
        <f t="shared" ca="1" si="872"/>
        <v>0</v>
      </c>
      <c r="IN97" s="556">
        <f t="shared" ca="1" si="872"/>
        <v>0</v>
      </c>
      <c r="IO97" s="556">
        <f t="shared" ca="1" si="872"/>
        <v>0</v>
      </c>
      <c r="IP97" s="556">
        <f t="shared" ca="1" si="872"/>
        <v>0</v>
      </c>
      <c r="IQ97" s="556">
        <f t="shared" ca="1" si="872"/>
        <v>0</v>
      </c>
      <c r="IR97" s="556">
        <f t="shared" ca="1" si="872"/>
        <v>0</v>
      </c>
      <c r="IS97" s="556">
        <f t="shared" ca="1" si="872"/>
        <v>0</v>
      </c>
      <c r="IT97" s="556">
        <f t="shared" ca="1" si="872"/>
        <v>0</v>
      </c>
      <c r="IU97" s="556">
        <f t="shared" ca="1" si="872"/>
        <v>0</v>
      </c>
      <c r="IV97" s="556">
        <f t="shared" ca="1" si="872"/>
        <v>0</v>
      </c>
      <c r="IW97" s="556">
        <f t="shared" ca="1" si="872"/>
        <v>0</v>
      </c>
      <c r="IX97" s="556">
        <f t="shared" ca="1" si="872"/>
        <v>0</v>
      </c>
      <c r="IY97" s="19">
        <f t="shared" ca="1" si="723"/>
        <v>0</v>
      </c>
      <c r="IZ97" s="5">
        <f t="shared" si="724"/>
        <v>67</v>
      </c>
      <c r="JA97" s="9"/>
      <c r="JB97" s="5">
        <f t="shared" si="725"/>
        <v>1</v>
      </c>
      <c r="JC97" s="5" t="b">
        <f t="shared" si="725"/>
        <v>0</v>
      </c>
      <c r="JD97" s="19">
        <f t="shared" ca="1" si="850"/>
        <v>0</v>
      </c>
      <c r="JE97" s="5">
        <f t="shared" si="727"/>
        <v>0</v>
      </c>
      <c r="JF97" s="5">
        <f t="shared" si="728"/>
        <v>1.2500000000000001E-2</v>
      </c>
      <c r="JG97" s="5">
        <f t="shared" si="729"/>
        <v>0</v>
      </c>
      <c r="JH97" s="19">
        <f t="shared" ca="1" si="850"/>
        <v>0</v>
      </c>
      <c r="JI97" s="5">
        <f t="shared" si="730"/>
        <v>60</v>
      </c>
      <c r="JJ97" s="5">
        <f t="shared" si="731"/>
        <v>1</v>
      </c>
      <c r="JK97" s="19">
        <f t="shared" ca="1" si="850"/>
        <v>0</v>
      </c>
      <c r="JL97" s="19">
        <f t="shared" ca="1" si="850"/>
        <v>0</v>
      </c>
      <c r="JM97" s="19">
        <f t="shared" ca="1" si="850"/>
        <v>0</v>
      </c>
      <c r="JN97" s="19">
        <f t="shared" ca="1" si="850"/>
        <v>0</v>
      </c>
      <c r="JO97" s="19">
        <f t="shared" ca="1" si="850"/>
        <v>0</v>
      </c>
      <c r="JP97" s="19">
        <f t="shared" ca="1" si="850"/>
        <v>0</v>
      </c>
      <c r="JQ97" s="19">
        <f t="shared" ca="1" si="850"/>
        <v>0</v>
      </c>
      <c r="JR97" s="19">
        <f t="shared" ca="1" si="850"/>
        <v>0</v>
      </c>
      <c r="JS97" s="19">
        <f t="shared" ca="1" si="850"/>
        <v>0</v>
      </c>
      <c r="JT97" s="19">
        <f t="shared" ca="1" si="850"/>
        <v>0</v>
      </c>
      <c r="JU97" s="19">
        <f t="shared" ca="1" si="850"/>
        <v>0</v>
      </c>
      <c r="JV97" s="19">
        <f t="shared" ca="1" si="850"/>
        <v>0</v>
      </c>
      <c r="JW97" s="19">
        <f t="shared" ca="1" si="850"/>
        <v>0</v>
      </c>
      <c r="JX97" s="19">
        <f t="shared" ca="1" si="850"/>
        <v>0</v>
      </c>
      <c r="JY97" s="19">
        <f t="shared" ca="1" si="850"/>
        <v>0</v>
      </c>
      <c r="JZ97" s="19">
        <f t="shared" ca="1" si="850"/>
        <v>0</v>
      </c>
      <c r="KA97" s="19">
        <f t="shared" ca="1" si="850"/>
        <v>0</v>
      </c>
      <c r="KB97" s="19">
        <f t="shared" ca="1" si="850"/>
        <v>0</v>
      </c>
      <c r="KC97" s="19">
        <f t="shared" ca="1" si="850"/>
        <v>0</v>
      </c>
      <c r="KD97" s="19">
        <f t="shared" ca="1" si="850"/>
        <v>0</v>
      </c>
      <c r="KE97" s="19">
        <f t="shared" ca="1" si="850"/>
        <v>0</v>
      </c>
      <c r="KF97" s="5">
        <f t="shared" si="732"/>
        <v>0</v>
      </c>
      <c r="KG97" s="5">
        <f t="shared" si="732"/>
        <v>6.25E-2</v>
      </c>
      <c r="KH97" s="5">
        <f t="shared" si="732"/>
        <v>6.25E-2</v>
      </c>
      <c r="KI97" s="5">
        <f t="shared" si="732"/>
        <v>6.25E-2</v>
      </c>
      <c r="KJ97" s="19">
        <f t="shared" ca="1" si="850"/>
        <v>0</v>
      </c>
      <c r="KK97" s="19">
        <f t="shared" ca="1" si="850"/>
        <v>0</v>
      </c>
      <c r="KL97" s="19">
        <f t="shared" ca="1" si="850"/>
        <v>0</v>
      </c>
      <c r="KM97" s="19">
        <f t="shared" ca="1" si="850"/>
        <v>0</v>
      </c>
      <c r="KN97" s="19">
        <f t="shared" ca="1" si="850"/>
        <v>1</v>
      </c>
      <c r="KO97" s="19">
        <f t="shared" ca="1" si="850"/>
        <v>0</v>
      </c>
      <c r="KP97" s="19">
        <f t="shared" ca="1" si="850"/>
        <v>1</v>
      </c>
      <c r="KQ97" s="9"/>
      <c r="KR97" s="5" t="b">
        <f t="shared" ca="1" si="733"/>
        <v>1</v>
      </c>
      <c r="KS97" s="5" t="b">
        <f t="shared" si="734"/>
        <v>0</v>
      </c>
      <c r="KT97" s="5" t="b">
        <f t="shared" si="734"/>
        <v>0</v>
      </c>
      <c r="KU97" s="5" t="b">
        <f t="shared" si="734"/>
        <v>1</v>
      </c>
      <c r="KV97" s="136">
        <f t="shared" si="735"/>
        <v>2</v>
      </c>
      <c r="KW97" s="136">
        <f t="shared" si="735"/>
        <v>2</v>
      </c>
      <c r="KX97" s="5" t="b">
        <f t="shared" si="736"/>
        <v>0</v>
      </c>
      <c r="KY97" s="5" t="b">
        <f t="shared" si="736"/>
        <v>1</v>
      </c>
      <c r="KZ97" s="5" t="b">
        <f t="shared" si="736"/>
        <v>1</v>
      </c>
      <c r="LA97" s="5" t="b">
        <f t="shared" si="736"/>
        <v>0</v>
      </c>
      <c r="LB97" s="5">
        <f t="shared" si="737"/>
        <v>1</v>
      </c>
      <c r="LC97" s="5">
        <f t="shared" si="737"/>
        <v>0</v>
      </c>
      <c r="LD97" s="5" t="b">
        <f t="shared" si="738"/>
        <v>0</v>
      </c>
      <c r="LE97" s="5" t="str" cm="1">
        <f t="array" aca="1" ref="LE97" ca="1">IF(OR(LF97:LM97&lt;&gt;"-"),TRUE,"-")</f>
        <v>-</v>
      </c>
      <c r="LF97" s="19" t="str">
        <f t="shared" ca="1" si="845"/>
        <v>-</v>
      </c>
      <c r="LG97" s="19" t="str">
        <f t="shared" ca="1" si="845"/>
        <v>-</v>
      </c>
      <c r="LH97" s="19" t="str">
        <f t="shared" ca="1" si="845"/>
        <v>-</v>
      </c>
      <c r="LI97" s="19" t="str">
        <f t="shared" ca="1" si="845"/>
        <v>-</v>
      </c>
      <c r="LJ97" s="19" t="str">
        <f t="shared" ca="1" si="845"/>
        <v>-</v>
      </c>
      <c r="LK97" s="19" t="str">
        <f t="shared" ca="1" si="845"/>
        <v>-</v>
      </c>
      <c r="LL97" s="19" t="str">
        <f t="shared" ca="1" si="845"/>
        <v>-</v>
      </c>
      <c r="LM97" s="19" t="str">
        <f t="shared" ca="1" si="845"/>
        <v>-</v>
      </c>
      <c r="LN97" s="466" t="str">
        <f t="shared" ca="1" si="845"/>
        <v>-</v>
      </c>
      <c r="LO97" s="5" t="b">
        <f t="array" aca="1" ref="LO97" ca="1">IF(OR(LP97:LV97&lt;&gt;"-"),TRUE,"-")</f>
        <v>1</v>
      </c>
      <c r="LP97" s="19">
        <f t="shared" ca="1" si="887"/>
        <v>0</v>
      </c>
      <c r="LQ97" s="19" t="str">
        <f t="shared" ca="1" si="887"/>
        <v>-</v>
      </c>
      <c r="LR97" s="19">
        <f t="shared" ca="1" si="887"/>
        <v>999999</v>
      </c>
      <c r="LS97" s="19">
        <f t="shared" ca="1" si="887"/>
        <v>999999</v>
      </c>
      <c r="LT97" s="19">
        <f t="shared" ca="1" si="887"/>
        <v>999999</v>
      </c>
      <c r="LU97" s="19">
        <f t="shared" ca="1" si="887"/>
        <v>999999</v>
      </c>
      <c r="LV97" s="19">
        <f t="shared" ca="1" si="887"/>
        <v>999999</v>
      </c>
      <c r="LW97" s="19" t="str">
        <f t="shared" ca="1" si="887"/>
        <v>-</v>
      </c>
      <c r="LX97" s="19" t="str">
        <f ca="1">OFFSET(LX$5,$B97,0)</f>
        <v>-</v>
      </c>
      <c r="LY97" s="19" t="str">
        <f ca="1">OFFSET(LY$5,$B97,0)</f>
        <v>-</v>
      </c>
      <c r="LZ97" s="19" t="b">
        <f t="shared" ca="1" si="741"/>
        <v>1</v>
      </c>
      <c r="MA97" s="19">
        <f t="shared" ca="1" si="741"/>
        <v>0</v>
      </c>
      <c r="MB97" s="5" t="str">
        <f t="shared" si="742"/>
        <v>-</v>
      </c>
      <c r="MC97" s="5" t="str">
        <f t="shared" si="742"/>
        <v>-</v>
      </c>
      <c r="MD97" s="5" t="str">
        <f t="shared" si="742"/>
        <v>-</v>
      </c>
      <c r="ME97" s="5" t="str">
        <f t="shared" si="742"/>
        <v>-</v>
      </c>
      <c r="MF97" s="19" t="str">
        <f t="shared" ca="1" si="873"/>
        <v>-</v>
      </c>
      <c r="MG97" s="19" t="str">
        <f t="shared" ca="1" si="873"/>
        <v>-</v>
      </c>
      <c r="MH97" s="19" t="str">
        <f t="shared" ca="1" si="873"/>
        <v>-</v>
      </c>
      <c r="MI97" s="19" t="str">
        <f t="shared" ca="1" si="873"/>
        <v>-</v>
      </c>
      <c r="MJ97" s="19">
        <f t="shared" ca="1" si="873"/>
        <v>0.5</v>
      </c>
      <c r="MK97" s="19">
        <f t="shared" ca="1" si="873"/>
        <v>0.5</v>
      </c>
      <c r="ML97" s="19" t="str">
        <f t="shared" ca="1" si="873"/>
        <v>-</v>
      </c>
      <c r="MM97" s="5">
        <f t="shared" si="879"/>
        <v>0</v>
      </c>
      <c r="MN97" s="5">
        <f t="shared" si="879"/>
        <v>500</v>
      </c>
      <c r="MO97" s="5">
        <f t="shared" si="879"/>
        <v>500</v>
      </c>
      <c r="MP97" s="5">
        <f t="shared" si="879"/>
        <v>575</v>
      </c>
      <c r="MQ97" s="5">
        <f t="shared" si="879"/>
        <v>240</v>
      </c>
      <c r="MR97" s="5">
        <f t="shared" si="879"/>
        <v>364</v>
      </c>
      <c r="MS97" s="5">
        <f t="shared" si="745"/>
        <v>0.5</v>
      </c>
      <c r="MT97" s="9"/>
      <c r="MU97" s="19">
        <f t="shared" ca="1" si="873"/>
        <v>70</v>
      </c>
      <c r="MV97" s="19">
        <f t="shared" ca="1" si="873"/>
        <v>50</v>
      </c>
      <c r="MW97" s="19">
        <f t="shared" ca="1" si="873"/>
        <v>75</v>
      </c>
      <c r="MX97" s="19">
        <f t="shared" ca="1" si="873"/>
        <v>50</v>
      </c>
      <c r="MY97" s="5">
        <f t="shared" si="746"/>
        <v>1.25</v>
      </c>
      <c r="MZ97" s="5">
        <f t="shared" si="747"/>
        <v>1.25</v>
      </c>
      <c r="NA97" s="5">
        <f t="shared" si="748"/>
        <v>1</v>
      </c>
      <c r="NB97" s="9"/>
      <c r="NC97" s="19" t="b">
        <f t="shared" ca="1" si="846"/>
        <v>0</v>
      </c>
      <c r="ND97" s="19" t="b">
        <f t="shared" ca="1" si="846"/>
        <v>0</v>
      </c>
      <c r="NE97" s="19">
        <f t="shared" ca="1" si="846"/>
        <v>2</v>
      </c>
      <c r="NF97" s="19">
        <f t="shared" ca="1" si="846"/>
        <v>1</v>
      </c>
      <c r="NG97" s="19">
        <f t="shared" ca="1" si="846"/>
        <v>2</v>
      </c>
      <c r="NH97" s="19">
        <f t="shared" ca="1" si="846"/>
        <v>0</v>
      </c>
      <c r="NI97" s="19" t="str">
        <f t="shared" ca="1" si="846"/>
        <v>-</v>
      </c>
      <c r="NJ97" s="466" t="b">
        <v>0</v>
      </c>
      <c r="NK97" s="466" t="s">
        <v>34</v>
      </c>
      <c r="NL97" s="466" t="b">
        <v>1</v>
      </c>
      <c r="NM97" s="466">
        <f>$NM$62*0.6</f>
        <v>600</v>
      </c>
      <c r="NN97" s="19" t="str">
        <f t="shared" ca="1" si="846"/>
        <v>-</v>
      </c>
      <c r="NO97" s="19">
        <f t="shared" ca="1" si="873"/>
        <v>1</v>
      </c>
      <c r="NP97" s="19">
        <f t="shared" ca="1" si="873"/>
        <v>1</v>
      </c>
      <c r="NQ97" s="19">
        <f t="shared" ca="1" si="873"/>
        <v>1</v>
      </c>
      <c r="NR97" s="19">
        <f t="shared" ca="1" si="873"/>
        <v>1</v>
      </c>
      <c r="NS97" s="19">
        <f t="shared" ca="1" si="873"/>
        <v>1</v>
      </c>
      <c r="NT97" s="19">
        <f t="shared" ca="1" si="873"/>
        <v>1</v>
      </c>
      <c r="NU97" s="19">
        <f t="shared" ca="1" si="873"/>
        <v>1</v>
      </c>
      <c r="NV97" s="19">
        <f t="shared" ca="1" si="873"/>
        <v>1</v>
      </c>
      <c r="NW97" s="19">
        <f t="shared" ca="1" si="873"/>
        <v>1</v>
      </c>
      <c r="NX97" s="9"/>
      <c r="NY97" s="539" t="str">
        <f t="shared" si="888"/>
        <v>-</v>
      </c>
      <c r="NZ97" s="539" t="str">
        <f t="shared" si="888"/>
        <v>-</v>
      </c>
      <c r="OA97" s="539" t="str">
        <f t="shared" si="888"/>
        <v>-</v>
      </c>
      <c r="OB97" s="539" t="str">
        <f t="shared" si="888"/>
        <v>-</v>
      </c>
      <c r="OC97" s="539" t="str">
        <f t="shared" si="888"/>
        <v>-</v>
      </c>
      <c r="OD97" s="539" t="str">
        <f t="shared" si="888"/>
        <v>-</v>
      </c>
      <c r="OE97" s="539" t="str">
        <f t="shared" ca="1" si="888"/>
        <v>-</v>
      </c>
      <c r="OF97" s="539" t="str">
        <f t="shared" ca="1" si="888"/>
        <v>-</v>
      </c>
      <c r="OG97" s="539" t="str">
        <f t="shared" ca="1" si="888"/>
        <v>-</v>
      </c>
      <c r="OH97" s="539" t="str">
        <f t="shared" ca="1" si="888"/>
        <v>-</v>
      </c>
      <c r="OI97" s="539" t="str">
        <f t="shared" ca="1" si="888"/>
        <v>-</v>
      </c>
      <c r="OJ97" s="539" t="str">
        <f t="shared" ca="1" si="888"/>
        <v>-</v>
      </c>
      <c r="OK97" s="539" t="str">
        <f t="shared" ca="1" si="888"/>
        <v>-</v>
      </c>
      <c r="OL97" s="539" t="str">
        <f t="shared" ca="1" si="888"/>
        <v>-</v>
      </c>
      <c r="OM97" s="539" t="str">
        <f t="shared" ca="1" si="888"/>
        <v>-</v>
      </c>
      <c r="ON97" s="539" t="str">
        <f t="shared" ca="1" si="888"/>
        <v>-</v>
      </c>
      <c r="OO97" s="539" t="str">
        <f t="shared" ca="1" si="888"/>
        <v>-</v>
      </c>
      <c r="OP97" s="539" t="str">
        <f t="shared" ca="1" si="888"/>
        <v>-</v>
      </c>
      <c r="OQ97" s="539" t="str">
        <f t="shared" ca="1" si="888"/>
        <v>-</v>
      </c>
      <c r="OR97" s="539" t="str">
        <f t="shared" ca="1" si="888"/>
        <v>-</v>
      </c>
      <c r="OS97" s="539" t="str">
        <f t="shared" ca="1" si="888"/>
        <v>-</v>
      </c>
      <c r="OT97" s="539" t="str">
        <f t="shared" ca="1" si="888"/>
        <v>-</v>
      </c>
      <c r="OU97" s="539" t="str">
        <f t="shared" ca="1" si="888"/>
        <v>-</v>
      </c>
      <c r="OV97" s="539" t="str">
        <f t="shared" ca="1" si="888"/>
        <v>-</v>
      </c>
      <c r="OW97" s="539" t="str">
        <f t="shared" ca="1" si="888"/>
        <v>-</v>
      </c>
      <c r="OX97" s="539" t="str">
        <f t="shared" ca="1" si="888"/>
        <v>-</v>
      </c>
      <c r="OY97" s="539" t="str">
        <f t="shared" ca="1" si="888"/>
        <v>-</v>
      </c>
      <c r="OZ97" s="539" t="str">
        <f t="shared" ca="1" si="888"/>
        <v>-</v>
      </c>
      <c r="PA97" s="539" t="str">
        <f t="shared" ca="1" si="888"/>
        <v>-</v>
      </c>
      <c r="PB97" s="539" t="str">
        <f t="shared" ca="1" si="888"/>
        <v>-</v>
      </c>
      <c r="PC97" s="539" t="str">
        <f t="shared" ca="1" si="888"/>
        <v>-</v>
      </c>
      <c r="PD97" s="539" t="str">
        <f t="shared" ca="1" si="888"/>
        <v>-</v>
      </c>
      <c r="PE97" s="539" t="str">
        <f t="shared" ca="1" si="888"/>
        <v>-</v>
      </c>
      <c r="PF97" s="539" t="str">
        <f t="shared" ca="1" si="888"/>
        <v>-</v>
      </c>
      <c r="PG97" s="539" t="str">
        <f t="shared" ca="1" si="888"/>
        <v>-</v>
      </c>
      <c r="PH97" s="539" t="str">
        <f t="shared" ca="1" si="888"/>
        <v>-</v>
      </c>
      <c r="PI97" s="549" t="str">
        <f t="shared" si="854"/>
        <v>-</v>
      </c>
      <c r="PJ97" s="549" t="str">
        <f t="shared" si="854"/>
        <v>-</v>
      </c>
      <c r="PK97" s="549" t="str">
        <f t="shared" si="854"/>
        <v>-</v>
      </c>
      <c r="PL97" s="549" t="str">
        <f t="shared" si="854"/>
        <v>-</v>
      </c>
      <c r="PM97" s="549" t="str">
        <f t="shared" si="854"/>
        <v>-</v>
      </c>
      <c r="PN97" s="549" t="str">
        <f t="shared" si="854"/>
        <v>-</v>
      </c>
      <c r="PO97" s="549" t="str">
        <f t="shared" si="854"/>
        <v>-</v>
      </c>
      <c r="PP97" s="549" t="str">
        <f t="shared" si="854"/>
        <v>-</v>
      </c>
      <c r="PQ97" s="549" t="str">
        <f t="shared" si="854"/>
        <v>-</v>
      </c>
      <c r="PR97" s="549" t="str">
        <f t="shared" si="854"/>
        <v>-</v>
      </c>
      <c r="PS97" s="549" t="str">
        <f t="shared" si="854"/>
        <v>-</v>
      </c>
      <c r="PT97" s="549" t="str">
        <f t="shared" si="854"/>
        <v>-</v>
      </c>
      <c r="PU97" s="549" t="str">
        <f t="shared" si="854"/>
        <v>-</v>
      </c>
      <c r="PV97" s="549" t="str">
        <f t="shared" si="854"/>
        <v>-</v>
      </c>
      <c r="PW97" s="549" t="str">
        <f t="shared" si="854"/>
        <v>-</v>
      </c>
      <c r="PX97" s="549" t="str">
        <f t="shared" si="854"/>
        <v>-</v>
      </c>
      <c r="PY97" s="549" t="str">
        <f t="shared" si="854"/>
        <v>-</v>
      </c>
      <c r="PZ97" s="549" t="str">
        <f t="shared" si="854"/>
        <v>-</v>
      </c>
      <c r="QA97" s="549" t="str">
        <f t="shared" si="854"/>
        <v>-</v>
      </c>
      <c r="QB97" s="549" t="str">
        <f t="shared" si="854"/>
        <v>-</v>
      </c>
      <c r="QC97" s="549" t="str">
        <f t="shared" si="854"/>
        <v>-</v>
      </c>
      <c r="QD97" s="549" t="str">
        <f t="shared" si="854"/>
        <v>-</v>
      </c>
      <c r="QE97" s="549" t="str">
        <f t="shared" si="854"/>
        <v>-</v>
      </c>
      <c r="QF97" s="549" t="str">
        <f t="shared" si="854"/>
        <v>-</v>
      </c>
      <c r="QG97" s="549" t="str">
        <f t="shared" si="854"/>
        <v>-</v>
      </c>
      <c r="QH97" s="549" t="str">
        <f t="shared" si="854"/>
        <v>-</v>
      </c>
      <c r="QI97" s="539" t="str">
        <f t="shared" si="890"/>
        <v>-</v>
      </c>
      <c r="QJ97" s="539" t="str">
        <f t="shared" si="890"/>
        <v>-</v>
      </c>
      <c r="QK97" s="539" t="str">
        <f t="shared" si="890"/>
        <v>-</v>
      </c>
      <c r="QL97" s="539" t="str">
        <f t="shared" si="890"/>
        <v>-</v>
      </c>
      <c r="QM97" s="539" t="str">
        <f t="shared" si="890"/>
        <v>-</v>
      </c>
      <c r="QN97" s="539" t="str">
        <f t="shared" si="890"/>
        <v>-</v>
      </c>
      <c r="QO97" s="539" t="str">
        <f t="shared" ca="1" si="890"/>
        <v>-</v>
      </c>
      <c r="QP97" s="539" t="str">
        <f t="shared" ca="1" si="890"/>
        <v>-</v>
      </c>
      <c r="QQ97" s="539" t="str">
        <f t="shared" ca="1" si="890"/>
        <v>-</v>
      </c>
      <c r="QR97" s="539" t="str">
        <f t="shared" ca="1" si="890"/>
        <v>-</v>
      </c>
      <c r="QS97" s="539" t="str">
        <f t="shared" ca="1" si="890"/>
        <v>-</v>
      </c>
      <c r="QT97" s="539" t="str">
        <f t="shared" ca="1" si="890"/>
        <v>-</v>
      </c>
      <c r="QU97" s="539" t="str">
        <f t="shared" ca="1" si="890"/>
        <v>-</v>
      </c>
      <c r="QV97" s="539" t="str">
        <f t="shared" ca="1" si="890"/>
        <v>-</v>
      </c>
      <c r="QW97" s="539" t="str">
        <f t="shared" ca="1" si="890"/>
        <v>-</v>
      </c>
      <c r="QX97" s="539" t="str">
        <f t="shared" ca="1" si="890"/>
        <v>-</v>
      </c>
      <c r="QY97" s="539" t="str">
        <f t="shared" ca="1" si="890"/>
        <v>-</v>
      </c>
      <c r="QZ97" s="539" t="str">
        <f t="shared" ca="1" si="890"/>
        <v>-</v>
      </c>
      <c r="RA97" s="539" t="str">
        <f t="shared" ca="1" si="890"/>
        <v>-</v>
      </c>
      <c r="RB97" s="539" t="str">
        <f t="shared" ca="1" si="890"/>
        <v>-</v>
      </c>
      <c r="RC97" s="539" t="str">
        <f t="shared" ca="1" si="890"/>
        <v>-</v>
      </c>
      <c r="RD97" s="539" t="str">
        <f t="shared" ca="1" si="890"/>
        <v>-</v>
      </c>
      <c r="RE97" s="539" t="str">
        <f t="shared" ca="1" si="890"/>
        <v>-</v>
      </c>
      <c r="RF97" s="539" t="str">
        <f t="shared" ca="1" si="890"/>
        <v>-</v>
      </c>
      <c r="RG97" s="539" t="str">
        <f t="shared" ca="1" si="890"/>
        <v>-</v>
      </c>
      <c r="RH97" s="539" t="str">
        <f t="shared" ca="1" si="890"/>
        <v>-</v>
      </c>
      <c r="RI97" s="539" t="str">
        <f t="shared" ca="1" si="890"/>
        <v>-</v>
      </c>
      <c r="RJ97" s="539" t="str">
        <f t="shared" ca="1" si="890"/>
        <v>-</v>
      </c>
      <c r="RK97" s="539" t="str">
        <f t="shared" ca="1" si="890"/>
        <v>-</v>
      </c>
      <c r="RL97" s="539" t="str">
        <f t="shared" ca="1" si="890"/>
        <v>-</v>
      </c>
      <c r="RM97" s="539" t="str">
        <f t="shared" ca="1" si="890"/>
        <v>-</v>
      </c>
      <c r="RN97" s="539" t="str">
        <f t="shared" ca="1" si="890"/>
        <v>-</v>
      </c>
      <c r="RO97" s="539" t="str">
        <f t="shared" ca="1" si="890"/>
        <v>-</v>
      </c>
      <c r="RP97" s="539" t="str">
        <f t="shared" ca="1" si="890"/>
        <v>-</v>
      </c>
      <c r="RQ97" s="539" t="str">
        <f t="shared" ca="1" si="890"/>
        <v>-</v>
      </c>
      <c r="RR97" s="539" t="str">
        <f t="shared" ca="1" si="890"/>
        <v>-</v>
      </c>
      <c r="RS97" s="549" t="str">
        <f t="shared" si="855"/>
        <v>-</v>
      </c>
      <c r="RT97" s="549" t="str">
        <f t="shared" si="855"/>
        <v>-</v>
      </c>
      <c r="RU97" s="549" t="str">
        <f t="shared" si="855"/>
        <v>-</v>
      </c>
      <c r="RV97" s="549" t="str">
        <f t="shared" si="855"/>
        <v>-</v>
      </c>
      <c r="RW97" s="549" t="str">
        <f t="shared" si="855"/>
        <v>-</v>
      </c>
      <c r="RX97" s="549" t="str">
        <f t="shared" si="855"/>
        <v>-</v>
      </c>
      <c r="RY97" s="549" t="str">
        <f t="shared" si="855"/>
        <v>-</v>
      </c>
      <c r="RZ97" s="549" t="str">
        <f t="shared" si="855"/>
        <v>-</v>
      </c>
      <c r="SA97" s="549" t="str">
        <f t="shared" si="855"/>
        <v>-</v>
      </c>
      <c r="SB97" s="549" t="str">
        <f t="shared" si="855"/>
        <v>-</v>
      </c>
      <c r="SC97" s="549" t="str">
        <f t="shared" si="855"/>
        <v>-</v>
      </c>
      <c r="SD97" s="549" t="str">
        <f t="shared" si="855"/>
        <v>-</v>
      </c>
      <c r="SE97" s="549" t="str">
        <f t="shared" si="855"/>
        <v>-</v>
      </c>
      <c r="SF97" s="549" t="str">
        <f t="shared" si="855"/>
        <v>-</v>
      </c>
      <c r="SG97" s="549" t="str">
        <f t="shared" si="855"/>
        <v>-</v>
      </c>
      <c r="SH97" s="549" t="str">
        <f t="shared" si="855"/>
        <v>-</v>
      </c>
      <c r="SI97" s="549" t="str">
        <f t="shared" si="855"/>
        <v>-</v>
      </c>
      <c r="SJ97" s="549" t="str">
        <f t="shared" si="855"/>
        <v>-</v>
      </c>
      <c r="SK97" s="549" t="str">
        <f t="shared" si="855"/>
        <v>-</v>
      </c>
      <c r="SL97" s="549" t="str">
        <f t="shared" si="855"/>
        <v>-</v>
      </c>
      <c r="SM97" s="549" t="str">
        <f t="shared" si="855"/>
        <v>-</v>
      </c>
      <c r="SN97" s="549" t="str">
        <f t="shared" si="855"/>
        <v>-</v>
      </c>
      <c r="SO97" s="549" t="str">
        <f t="shared" si="855"/>
        <v>-</v>
      </c>
      <c r="SP97" s="549" t="str">
        <f t="shared" si="855"/>
        <v>-</v>
      </c>
      <c r="SQ97" s="549" t="str">
        <f t="shared" si="855"/>
        <v>-</v>
      </c>
      <c r="SR97" s="549" t="str">
        <f t="shared" si="855"/>
        <v>-</v>
      </c>
      <c r="SS97" s="539" t="b">
        <f t="shared" si="892"/>
        <v>1</v>
      </c>
      <c r="ST97" s="539" t="b">
        <f t="shared" si="892"/>
        <v>1</v>
      </c>
      <c r="SU97" s="539" t="b">
        <f t="shared" si="892"/>
        <v>1</v>
      </c>
      <c r="SV97" s="539" t="b">
        <f t="shared" si="892"/>
        <v>1</v>
      </c>
      <c r="SW97" s="539" t="b">
        <f t="shared" si="892"/>
        <v>1</v>
      </c>
      <c r="SX97" s="539" t="b">
        <f t="shared" si="892"/>
        <v>1</v>
      </c>
      <c r="SY97" s="539" t="str">
        <f t="shared" ca="1" si="892"/>
        <v>-</v>
      </c>
      <c r="SZ97" s="539" t="str">
        <f t="shared" ca="1" si="892"/>
        <v>-</v>
      </c>
      <c r="TA97" s="539" t="str">
        <f t="shared" ca="1" si="892"/>
        <v>-</v>
      </c>
      <c r="TB97" s="539" t="str">
        <f t="shared" ca="1" si="892"/>
        <v>-</v>
      </c>
      <c r="TC97" s="539" t="str">
        <f t="shared" ca="1" si="892"/>
        <v>-</v>
      </c>
      <c r="TD97" s="539" t="str">
        <f t="shared" ca="1" si="892"/>
        <v>-</v>
      </c>
      <c r="TE97" s="539" t="str">
        <f t="shared" ca="1" si="892"/>
        <v>-</v>
      </c>
      <c r="TF97" s="539" t="str">
        <f t="shared" ca="1" si="892"/>
        <v>-</v>
      </c>
      <c r="TG97" s="539" t="str">
        <f t="shared" ca="1" si="892"/>
        <v>-</v>
      </c>
      <c r="TH97" s="539" t="str">
        <f t="shared" ca="1" si="892"/>
        <v>-</v>
      </c>
      <c r="TI97" s="539" t="str">
        <f t="shared" ca="1" si="892"/>
        <v>-</v>
      </c>
      <c r="TJ97" s="539" t="str">
        <f t="shared" ca="1" si="892"/>
        <v>-</v>
      </c>
      <c r="TK97" s="539" t="str">
        <f t="shared" ca="1" si="892"/>
        <v>-</v>
      </c>
      <c r="TL97" s="539" t="str">
        <f t="shared" ca="1" si="892"/>
        <v>-</v>
      </c>
      <c r="TM97" s="539" t="str">
        <f t="shared" ca="1" si="892"/>
        <v>-</v>
      </c>
      <c r="TN97" s="539" t="str">
        <f t="shared" ca="1" si="892"/>
        <v>-</v>
      </c>
      <c r="TO97" s="539" t="str">
        <f t="shared" ca="1" si="892"/>
        <v>-</v>
      </c>
      <c r="TP97" s="539" t="str">
        <f t="shared" ca="1" si="892"/>
        <v>-</v>
      </c>
      <c r="TQ97" s="539" t="str">
        <f t="shared" ca="1" si="892"/>
        <v>-</v>
      </c>
      <c r="TR97" s="539" t="str">
        <f t="shared" ca="1" si="892"/>
        <v>-</v>
      </c>
      <c r="TS97" s="539" t="str">
        <f t="shared" ca="1" si="892"/>
        <v>-</v>
      </c>
      <c r="TT97" s="539" t="str">
        <f t="shared" ca="1" si="892"/>
        <v>-</v>
      </c>
      <c r="TU97" s="539" t="str">
        <f t="shared" ca="1" si="892"/>
        <v>-</v>
      </c>
      <c r="TV97" s="539" t="str">
        <f t="shared" ca="1" si="892"/>
        <v>-</v>
      </c>
      <c r="TW97" s="539" t="str">
        <f t="shared" ca="1" si="892"/>
        <v>-</v>
      </c>
      <c r="TX97" s="539" t="str">
        <f t="shared" ca="1" si="892"/>
        <v>-</v>
      </c>
      <c r="TY97" s="539" t="str">
        <f t="shared" ca="1" si="892"/>
        <v>-</v>
      </c>
      <c r="TZ97" s="539" t="str">
        <f t="shared" ca="1" si="892"/>
        <v>-</v>
      </c>
      <c r="UA97" s="539" t="str">
        <f t="shared" ca="1" si="892"/>
        <v>-</v>
      </c>
      <c r="UB97" s="539" t="str">
        <f t="shared" ca="1" si="892"/>
        <v>-</v>
      </c>
      <c r="UC97" s="549" t="b">
        <f t="shared" si="856"/>
        <v>1</v>
      </c>
      <c r="UD97" s="549" t="b">
        <f t="shared" si="856"/>
        <v>1</v>
      </c>
      <c r="UE97" s="549" t="b">
        <f t="shared" si="856"/>
        <v>1</v>
      </c>
      <c r="UF97" s="549" t="b">
        <f t="shared" si="856"/>
        <v>1</v>
      </c>
      <c r="UG97" s="549" t="b">
        <f t="shared" si="856"/>
        <v>1</v>
      </c>
      <c r="UH97" s="549" t="b">
        <f t="shared" si="856"/>
        <v>1</v>
      </c>
      <c r="UI97" s="549" t="b">
        <f t="shared" si="856"/>
        <v>1</v>
      </c>
      <c r="UJ97" s="549" t="b">
        <f t="shared" si="856"/>
        <v>1</v>
      </c>
      <c r="UK97" s="549" t="b">
        <f t="shared" si="856"/>
        <v>1</v>
      </c>
      <c r="UL97" s="549" t="b">
        <f t="shared" si="856"/>
        <v>1</v>
      </c>
      <c r="UM97" s="549" t="b">
        <f t="shared" si="856"/>
        <v>1</v>
      </c>
      <c r="UN97" s="549" t="b">
        <f t="shared" si="856"/>
        <v>1</v>
      </c>
      <c r="UO97" s="549" t="b">
        <f t="shared" si="856"/>
        <v>1</v>
      </c>
      <c r="UP97" s="549" t="b">
        <f t="shared" si="856"/>
        <v>1</v>
      </c>
      <c r="UQ97" s="549" t="b">
        <f t="shared" si="856"/>
        <v>1</v>
      </c>
      <c r="UR97" s="549" t="b">
        <f t="shared" si="856"/>
        <v>1</v>
      </c>
      <c r="US97" s="549" t="b">
        <f t="shared" si="856"/>
        <v>1</v>
      </c>
      <c r="UT97" s="549" t="b">
        <f t="shared" si="856"/>
        <v>1</v>
      </c>
      <c r="UU97" s="549" t="b">
        <f t="shared" si="856"/>
        <v>1</v>
      </c>
      <c r="UV97" s="549" t="b">
        <f t="shared" si="856"/>
        <v>1</v>
      </c>
      <c r="UW97" s="549" t="b">
        <f t="shared" si="856"/>
        <v>1</v>
      </c>
      <c r="UX97" s="549" t="b">
        <f t="shared" si="856"/>
        <v>1</v>
      </c>
      <c r="UY97" s="549" t="b">
        <f t="shared" si="856"/>
        <v>1</v>
      </c>
      <c r="UZ97" s="549" t="b">
        <f t="shared" si="856"/>
        <v>1</v>
      </c>
      <c r="VA97" s="549" t="b">
        <f t="shared" si="856"/>
        <v>1</v>
      </c>
      <c r="VB97" s="549" t="b">
        <f t="shared" si="856"/>
        <v>1</v>
      </c>
      <c r="VC97" s="19">
        <f t="shared" ca="1" si="756"/>
        <v>0</v>
      </c>
      <c r="VD97" s="23">
        <v>0</v>
      </c>
    </row>
    <row r="98" spans="1:576" outlineLevel="1">
      <c r="A98" s="21">
        <f t="shared" si="93"/>
        <v>93</v>
      </c>
      <c r="B98" s="21">
        <f t="shared" si="759"/>
        <v>18</v>
      </c>
      <c r="C98">
        <v>108</v>
      </c>
      <c r="D98" s="19" t="str">
        <f t="shared" ca="1" si="668"/>
        <v>SNSW</v>
      </c>
      <c r="E98" t="b">
        <v>1</v>
      </c>
      <c r="F98" t="b">
        <v>0</v>
      </c>
      <c r="G98" t="b">
        <v>1</v>
      </c>
      <c r="H98" s="215">
        <f t="shared" ca="1" si="771"/>
        <v>35</v>
      </c>
      <c r="I98" s="26">
        <v>2</v>
      </c>
      <c r="J98" s="26">
        <v>1</v>
      </c>
      <c r="K98" s="26" t="str">
        <f>""</f>
        <v/>
      </c>
      <c r="L98" s="26">
        <v>0</v>
      </c>
      <c r="M98" s="26">
        <f t="shared" si="670"/>
        <v>2</v>
      </c>
      <c r="N98" s="26">
        <v>2</v>
      </c>
      <c r="O98" s="26">
        <v>3</v>
      </c>
      <c r="P98" s="26">
        <v>2</v>
      </c>
      <c r="Q98" s="26">
        <v>0</v>
      </c>
      <c r="R98" s="26">
        <v>0</v>
      </c>
      <c r="S98" s="26">
        <v>0</v>
      </c>
      <c r="T98" s="26">
        <v>0</v>
      </c>
      <c r="U98" s="26">
        <v>1</v>
      </c>
      <c r="V98" s="116">
        <v>1</v>
      </c>
      <c r="W98" s="116">
        <v>3</v>
      </c>
      <c r="X98" s="116">
        <v>3</v>
      </c>
      <c r="Y98" s="211"/>
      <c r="Z98" s="211"/>
      <c r="AA98" s="211"/>
      <c r="AB98" s="211"/>
      <c r="AC98" s="26">
        <v>1</v>
      </c>
      <c r="AD98" s="211"/>
      <c r="AE98" s="211"/>
      <c r="AF98" s="211"/>
      <c r="AG98" s="211"/>
      <c r="AH98" s="211"/>
      <c r="AI98" s="211"/>
      <c r="AJ98" s="211"/>
      <c r="AK98" s="211"/>
      <c r="AL98" s="136">
        <f t="shared" si="671"/>
        <v>2</v>
      </c>
      <c r="AM98" s="136">
        <f>INDEX(CHOOSE($O98,DataAutumn!i.AdultDrys,DataWinter!i.AdultDrys,DataSpring!i.AdultDrys),1,$N98)</f>
        <v>3</v>
      </c>
      <c r="AN98" s="5">
        <f t="shared" si="672"/>
        <v>2</v>
      </c>
      <c r="AO98" s="5">
        <f t="shared" si="672"/>
        <v>0</v>
      </c>
      <c r="AP98" s="5">
        <f t="shared" si="673"/>
        <v>1</v>
      </c>
      <c r="AQ98" s="211"/>
      <c r="AR98" s="211"/>
      <c r="AS98" s="356" t="str">
        <f t="shared" ca="1" si="674"/>
        <v>optimum_carry 00035 SNSW MWM     pasture700 Day204 Scan2-0000 RR000p GP100p WP125p MP125p T_TRUE (F33N11)</v>
      </c>
      <c r="AT98" s="9" t="str">
        <f ca="1">IF(COUNTIF(AS$5:AS98,AS98)=1,"-","Dup")</f>
        <v>-</v>
      </c>
      <c r="AU98" s="9"/>
      <c r="AV98" s="19" t="str">
        <f t="shared" ca="1" si="858"/>
        <v>-</v>
      </c>
      <c r="AW98" s="19" t="str">
        <f t="shared" ca="1" si="858"/>
        <v>-</v>
      </c>
      <c r="AX98" s="19" t="str">
        <f t="shared" ca="1" si="858"/>
        <v>-</v>
      </c>
      <c r="AY98" s="19" t="str">
        <f t="shared" ca="1" si="858"/>
        <v>-</v>
      </c>
      <c r="AZ98" s="19" t="str">
        <f t="shared" ca="1" si="858"/>
        <v>-</v>
      </c>
      <c r="BA98" s="19" t="str">
        <f t="shared" ca="1" si="858"/>
        <v>-</v>
      </c>
      <c r="BB98" s="19" t="str">
        <f t="shared" ca="1" si="858"/>
        <v>-</v>
      </c>
      <c r="BC98" s="19" t="str">
        <f t="shared" ca="1" si="858"/>
        <v>-</v>
      </c>
      <c r="BD98" s="9"/>
      <c r="BE98" s="5" t="b">
        <f t="shared" si="884"/>
        <v>0</v>
      </c>
      <c r="BF98" s="5" t="str">
        <f t="shared" si="884"/>
        <v>-</v>
      </c>
      <c r="BG98" s="5" t="b">
        <f t="shared" si="884"/>
        <v>0</v>
      </c>
      <c r="BH98" s="5" t="b">
        <f t="shared" si="884"/>
        <v>1</v>
      </c>
      <c r="BI98" s="5" t="b">
        <f t="shared" si="884"/>
        <v>1</v>
      </c>
      <c r="BJ98" s="136">
        <f t="shared" si="884"/>
        <v>0</v>
      </c>
      <c r="BK98" s="19" t="b">
        <f t="shared" ca="1" si="677"/>
        <v>0</v>
      </c>
      <c r="BL98" s="9"/>
      <c r="BM98" s="5" t="str">
        <f t="shared" ca="1" si="678"/>
        <v>-</v>
      </c>
      <c r="BN98" s="19" t="str">
        <f t="shared" ca="1" si="679"/>
        <v>-</v>
      </c>
      <c r="BO98" s="19" t="str">
        <f t="shared" ca="1" si="679"/>
        <v>-</v>
      </c>
      <c r="BP98" s="19" t="str">
        <f t="shared" ca="1" si="679"/>
        <v>-</v>
      </c>
      <c r="BQ98" s="5" t="str">
        <f t="shared" ca="1" si="680"/>
        <v>-</v>
      </c>
      <c r="BR98" s="19" t="str">
        <f t="shared" ca="1" si="681"/>
        <v>-</v>
      </c>
      <c r="BS98" s="5" t="str">
        <f t="shared" ca="1" si="682"/>
        <v>-</v>
      </c>
      <c r="BT98" s="19" t="str">
        <f t="shared" ca="1" si="683"/>
        <v>-</v>
      </c>
      <c r="BU98" s="19" t="str">
        <f t="shared" ca="1" si="683"/>
        <v>-</v>
      </c>
      <c r="BV98" s="19" t="str">
        <f t="shared" ca="1" si="683"/>
        <v>-</v>
      </c>
      <c r="BW98" s="5" t="str">
        <f t="shared" ca="1" si="684"/>
        <v>-</v>
      </c>
      <c r="BX98" s="9"/>
      <c r="BY98" s="5" t="b">
        <f t="shared" si="685"/>
        <v>0</v>
      </c>
      <c r="BZ98" s="5" t="str">
        <f t="shared" ca="1" si="686"/>
        <v>-</v>
      </c>
      <c r="CA98" s="5" t="str">
        <f t="shared" ca="1" si="859"/>
        <v>-</v>
      </c>
      <c r="CB98" s="5" t="str">
        <f t="shared" ca="1" si="859"/>
        <v>-</v>
      </c>
      <c r="CC98" s="5" t="str">
        <f t="shared" ca="1" si="859"/>
        <v>-</v>
      </c>
      <c r="CD98" s="5" t="str">
        <f t="shared" ca="1" si="859"/>
        <v>-</v>
      </c>
      <c r="CE98" s="5" t="str">
        <f t="shared" ca="1" si="859"/>
        <v>-</v>
      </c>
      <c r="CF98" s="5" t="str">
        <f t="shared" ca="1" si="859"/>
        <v>-</v>
      </c>
      <c r="CG98" s="5" t="str">
        <f t="shared" ca="1" si="859"/>
        <v>-</v>
      </c>
      <c r="CH98" s="5" t="str">
        <f t="shared" ca="1" si="859"/>
        <v>-</v>
      </c>
      <c r="CI98" s="9"/>
      <c r="CJ98" s="12" t="b">
        <v>1</v>
      </c>
      <c r="CK98" s="12" t="b">
        <v>1</v>
      </c>
      <c r="CL98" s="12" t="b">
        <v>1</v>
      </c>
      <c r="CM98" s="12">
        <v>22312000005</v>
      </c>
      <c r="CN98" s="12" t="b">
        <v>0</v>
      </c>
      <c r="CO98" s="19" t="str">
        <f t="shared" ca="1" si="885"/>
        <v>-</v>
      </c>
      <c r="CP98" s="19" t="str">
        <f t="shared" ca="1" si="885"/>
        <v>-</v>
      </c>
      <c r="CQ98" s="19" t="str">
        <f t="shared" ca="1" si="885"/>
        <v>-</v>
      </c>
      <c r="CR98" s="433">
        <f t="shared" si="689"/>
        <v>652</v>
      </c>
      <c r="CS98" s="433">
        <f t="shared" si="689"/>
        <v>686</v>
      </c>
      <c r="CT98" s="433">
        <f t="shared" si="689"/>
        <v>721</v>
      </c>
      <c r="CU98" s="144">
        <f t="shared" si="690"/>
        <v>378</v>
      </c>
      <c r="CV98" s="144">
        <f t="shared" si="690"/>
        <v>413</v>
      </c>
      <c r="CW98" s="144">
        <f t="shared" si="690"/>
        <v>448</v>
      </c>
      <c r="CX98" s="19" t="str">
        <f t="shared" ca="1" si="876"/>
        <v>-</v>
      </c>
      <c r="CY98" s="19" t="str">
        <f t="shared" ca="1" si="876"/>
        <v>-</v>
      </c>
      <c r="CZ98" s="19" t="str">
        <f t="shared" ca="1" si="876"/>
        <v>-</v>
      </c>
      <c r="DA98" s="19" t="str">
        <f t="shared" ca="1" si="876"/>
        <v>-</v>
      </c>
      <c r="DB98" s="19" t="str">
        <f t="shared" ca="1" si="876"/>
        <v>-</v>
      </c>
      <c r="DC98" s="19" t="str">
        <f t="shared" ca="1" si="876"/>
        <v>-</v>
      </c>
      <c r="DD98" s="19">
        <f t="shared" ca="1" si="876"/>
        <v>1</v>
      </c>
      <c r="DE98" s="19">
        <f t="shared" ca="1" si="876"/>
        <v>1</v>
      </c>
      <c r="DF98" s="19">
        <f t="shared" ca="1" si="876"/>
        <v>0</v>
      </c>
      <c r="DG98" s="19" t="str">
        <f t="shared" ca="1" si="876"/>
        <v>-</v>
      </c>
      <c r="DH98" s="19" t="str">
        <f t="shared" ca="1" si="876"/>
        <v>-</v>
      </c>
      <c r="DI98" s="19" t="str">
        <f t="shared" ca="1" si="876"/>
        <v>-</v>
      </c>
      <c r="DJ98" s="19" t="str">
        <f t="shared" ca="1" si="876"/>
        <v>-</v>
      </c>
      <c r="DK98" s="19" t="str">
        <f t="shared" ca="1" si="876"/>
        <v>-</v>
      </c>
      <c r="DL98" s="19">
        <f t="shared" ca="1" si="876"/>
        <v>0</v>
      </c>
      <c r="DM98" s="19" t="str">
        <f t="shared" ca="1" si="876"/>
        <v>-</v>
      </c>
      <c r="DN98" s="19" t="str">
        <f t="shared" ca="1" si="876"/>
        <v>-</v>
      </c>
      <c r="DO98" s="19" t="str">
        <f t="shared" ca="1" si="885"/>
        <v>-</v>
      </c>
      <c r="DP98" s="19">
        <f t="shared" ca="1" si="885"/>
        <v>0</v>
      </c>
      <c r="DQ98" s="19">
        <f t="shared" ca="1" si="885"/>
        <v>0</v>
      </c>
      <c r="DR98" s="9"/>
      <c r="DS98" s="19">
        <f t="shared" ca="1" si="838"/>
        <v>0</v>
      </c>
      <c r="DT98" s="19">
        <f t="shared" ca="1" si="838"/>
        <v>0</v>
      </c>
      <c r="DU98" s="19">
        <f t="shared" ca="1" si="838"/>
        <v>0</v>
      </c>
      <c r="DV98" s="19">
        <f t="shared" ca="1" si="838"/>
        <v>0</v>
      </c>
      <c r="DW98" s="19">
        <f t="shared" ca="1" si="838"/>
        <v>0</v>
      </c>
      <c r="DX98" s="19">
        <f t="shared" ca="1" si="838"/>
        <v>0</v>
      </c>
      <c r="DY98" s="19">
        <f t="shared" ca="1" si="838"/>
        <v>0</v>
      </c>
      <c r="DZ98" s="19">
        <f t="shared" ca="1" si="838"/>
        <v>0</v>
      </c>
      <c r="EA98" s="19">
        <f t="shared" ca="1" si="838"/>
        <v>0</v>
      </c>
      <c r="EB98" s="19">
        <f t="shared" ca="1" si="838"/>
        <v>0</v>
      </c>
      <c r="EC98" s="19">
        <f t="shared" ca="1" si="838"/>
        <v>0</v>
      </c>
      <c r="ED98" s="19">
        <f t="shared" ca="1" si="838"/>
        <v>0</v>
      </c>
      <c r="EE98" s="19">
        <f t="shared" ca="1" si="838"/>
        <v>0</v>
      </c>
      <c r="EF98" s="433">
        <f t="shared" si="693"/>
        <v>0</v>
      </c>
      <c r="EG98" s="433">
        <f t="shared" si="693"/>
        <v>0</v>
      </c>
      <c r="EH98" s="116">
        <f t="shared" si="694"/>
        <v>0</v>
      </c>
      <c r="EI98" s="116">
        <f t="shared" ca="1" si="694"/>
        <v>0</v>
      </c>
      <c r="EJ98" s="116">
        <f t="shared" ca="1" si="694"/>
        <v>0</v>
      </c>
      <c r="EK98" s="116">
        <f t="shared" ca="1" si="694"/>
        <v>0</v>
      </c>
      <c r="EL98" s="116">
        <f t="shared" ca="1" si="694"/>
        <v>0</v>
      </c>
      <c r="EM98" s="537">
        <f t="shared" ca="1" si="695"/>
        <v>0</v>
      </c>
      <c r="EN98" s="116">
        <f t="shared" ca="1" si="696"/>
        <v>0</v>
      </c>
      <c r="EO98" s="116">
        <f t="shared" ca="1" si="696"/>
        <v>0</v>
      </c>
      <c r="EP98" s="116">
        <f t="shared" ca="1" si="696"/>
        <v>0</v>
      </c>
      <c r="EQ98" s="116">
        <f t="shared" ca="1" si="696"/>
        <v>0</v>
      </c>
      <c r="ER98" s="116">
        <f t="shared" ca="1" si="696"/>
        <v>0</v>
      </c>
      <c r="ES98" s="537">
        <f t="shared" ca="1" si="697"/>
        <v>0</v>
      </c>
      <c r="ET98" s="116">
        <f t="shared" ca="1" si="698"/>
        <v>0</v>
      </c>
      <c r="EU98" s="116">
        <f t="shared" ca="1" si="698"/>
        <v>0</v>
      </c>
      <c r="EV98" s="116">
        <f t="shared" ca="1" si="698"/>
        <v>0</v>
      </c>
      <c r="EW98" s="116">
        <f t="shared" ca="1" si="698"/>
        <v>0</v>
      </c>
      <c r="EX98" s="116">
        <f t="shared" ca="1" si="698"/>
        <v>0</v>
      </c>
      <c r="EY98" s="537">
        <f t="shared" ca="1" si="699"/>
        <v>0</v>
      </c>
      <c r="EZ98" s="116">
        <f t="shared" ca="1" si="700"/>
        <v>0</v>
      </c>
      <c r="FA98" s="116">
        <f t="shared" ca="1" si="700"/>
        <v>0</v>
      </c>
      <c r="FB98" s="116">
        <f t="shared" ca="1" si="700"/>
        <v>0</v>
      </c>
      <c r="FC98" s="116">
        <f t="shared" ca="1" si="700"/>
        <v>0</v>
      </c>
      <c r="FD98" s="116">
        <f t="shared" ca="1" si="700"/>
        <v>0</v>
      </c>
      <c r="FE98" s="537">
        <f t="shared" ca="1" si="701"/>
        <v>0</v>
      </c>
      <c r="FF98" s="116">
        <f t="shared" ca="1" si="702"/>
        <v>0</v>
      </c>
      <c r="FG98" s="116">
        <f t="shared" ca="1" si="702"/>
        <v>0</v>
      </c>
      <c r="FH98" s="116">
        <f t="shared" ca="1" si="702"/>
        <v>0</v>
      </c>
      <c r="FI98" s="116">
        <f t="shared" ca="1" si="702"/>
        <v>0</v>
      </c>
      <c r="FJ98" s="116">
        <f t="shared" ca="1" si="702"/>
        <v>0</v>
      </c>
      <c r="FK98" s="537">
        <f t="shared" ca="1" si="703"/>
        <v>0</v>
      </c>
      <c r="FL98" s="116">
        <f t="shared" ca="1" si="704"/>
        <v>0</v>
      </c>
      <c r="FM98" s="116">
        <f t="shared" ca="1" si="704"/>
        <v>0</v>
      </c>
      <c r="FN98" s="116">
        <f t="shared" ca="1" si="704"/>
        <v>0</v>
      </c>
      <c r="FO98" s="116">
        <f t="shared" ca="1" si="704"/>
        <v>0</v>
      </c>
      <c r="FP98" s="116">
        <f t="shared" ca="1" si="704"/>
        <v>0</v>
      </c>
      <c r="FQ98" s="537">
        <f t="shared" ca="1" si="705"/>
        <v>0</v>
      </c>
      <c r="FR98" s="117">
        <f t="shared" ca="1" si="706"/>
        <v>0</v>
      </c>
      <c r="FS98" s="117">
        <f t="shared" ca="1" si="706"/>
        <v>0</v>
      </c>
      <c r="FT98" s="117">
        <f t="shared" ca="1" si="706"/>
        <v>0</v>
      </c>
      <c r="FU98" s="117">
        <f t="shared" ca="1" si="706"/>
        <v>0</v>
      </c>
      <c r="FV98" s="556">
        <f t="shared" ca="1" si="871"/>
        <v>0</v>
      </c>
      <c r="FW98" s="556">
        <f t="shared" ca="1" si="871"/>
        <v>0</v>
      </c>
      <c r="FX98" s="556">
        <f t="shared" ca="1" si="871"/>
        <v>0</v>
      </c>
      <c r="FY98" s="556">
        <f t="shared" ca="1" si="871"/>
        <v>0</v>
      </c>
      <c r="FZ98" s="556">
        <f t="shared" ca="1" si="871"/>
        <v>0</v>
      </c>
      <c r="GA98" s="556">
        <f t="shared" ca="1" si="871"/>
        <v>0</v>
      </c>
      <c r="GB98" s="556">
        <f t="shared" ca="1" si="871"/>
        <v>0</v>
      </c>
      <c r="GC98" s="556">
        <f t="shared" ca="1" si="871"/>
        <v>0</v>
      </c>
      <c r="GD98" s="556">
        <f t="shared" ca="1" si="871"/>
        <v>0</v>
      </c>
      <c r="GE98" s="556">
        <f t="shared" ca="1" si="871"/>
        <v>0</v>
      </c>
      <c r="GF98" s="556">
        <f t="shared" ca="1" si="871"/>
        <v>0</v>
      </c>
      <c r="GG98" s="556">
        <f t="shared" ca="1" si="871"/>
        <v>0</v>
      </c>
      <c r="GH98" s="556">
        <f t="shared" ca="1" si="871"/>
        <v>0</v>
      </c>
      <c r="GI98" s="556">
        <f t="shared" ca="1" si="871"/>
        <v>0</v>
      </c>
      <c r="GJ98" s="556">
        <f t="shared" ca="1" si="871"/>
        <v>0</v>
      </c>
      <c r="GK98" s="556">
        <f t="shared" ca="1" si="871"/>
        <v>0</v>
      </c>
      <c r="GL98" s="556">
        <f t="shared" ca="1" si="871"/>
        <v>0</v>
      </c>
      <c r="GM98" s="556">
        <f t="shared" ca="1" si="871"/>
        <v>0</v>
      </c>
      <c r="GN98" s="556">
        <f t="shared" ca="1" si="871"/>
        <v>0</v>
      </c>
      <c r="GO98" s="556">
        <f t="shared" ca="1" si="871"/>
        <v>0</v>
      </c>
      <c r="GP98" s="19">
        <f t="shared" ca="1" si="708"/>
        <v>0</v>
      </c>
      <c r="GQ98" s="116">
        <f t="shared" ca="1" si="709"/>
        <v>0</v>
      </c>
      <c r="GR98" s="116">
        <f t="shared" ca="1" si="709"/>
        <v>0</v>
      </c>
      <c r="GS98" s="116">
        <f t="shared" ca="1" si="709"/>
        <v>0</v>
      </c>
      <c r="GT98" s="116">
        <f t="shared" ca="1" si="709"/>
        <v>0</v>
      </c>
      <c r="GU98" s="116">
        <f t="shared" ca="1" si="709"/>
        <v>0</v>
      </c>
      <c r="GV98" s="537">
        <f t="shared" ca="1" si="710"/>
        <v>0</v>
      </c>
      <c r="GW98" s="116">
        <f t="shared" ca="1" si="711"/>
        <v>0</v>
      </c>
      <c r="GX98" s="116">
        <f t="shared" ca="1" si="711"/>
        <v>0</v>
      </c>
      <c r="GY98" s="116">
        <f t="shared" ca="1" si="711"/>
        <v>0</v>
      </c>
      <c r="GZ98" s="116">
        <f t="shared" ca="1" si="711"/>
        <v>0</v>
      </c>
      <c r="HA98" s="116">
        <f t="shared" ca="1" si="711"/>
        <v>0</v>
      </c>
      <c r="HB98" s="537">
        <f t="shared" ca="1" si="712"/>
        <v>0</v>
      </c>
      <c r="HC98" s="116">
        <f t="shared" ca="1" si="713"/>
        <v>0</v>
      </c>
      <c r="HD98" s="116">
        <f t="shared" ca="1" si="713"/>
        <v>0</v>
      </c>
      <c r="HE98" s="116">
        <f t="shared" ca="1" si="713"/>
        <v>0</v>
      </c>
      <c r="HF98" s="116">
        <f t="shared" ca="1" si="713"/>
        <v>0</v>
      </c>
      <c r="HG98" s="116">
        <f t="shared" ca="1" si="713"/>
        <v>0</v>
      </c>
      <c r="HH98" s="537">
        <f t="shared" ca="1" si="714"/>
        <v>0</v>
      </c>
      <c r="HI98" s="116">
        <f t="shared" ca="1" si="715"/>
        <v>0</v>
      </c>
      <c r="HJ98" s="116">
        <f t="shared" ca="1" si="715"/>
        <v>0</v>
      </c>
      <c r="HK98" s="116">
        <f t="shared" ca="1" si="715"/>
        <v>0</v>
      </c>
      <c r="HL98" s="116">
        <f t="shared" ca="1" si="715"/>
        <v>0</v>
      </c>
      <c r="HM98" s="116">
        <f t="shared" ca="1" si="715"/>
        <v>0</v>
      </c>
      <c r="HN98" s="537">
        <f t="shared" ca="1" si="716"/>
        <v>0</v>
      </c>
      <c r="HO98" s="116">
        <f t="shared" ca="1" si="717"/>
        <v>0</v>
      </c>
      <c r="HP98" s="116">
        <f t="shared" ca="1" si="717"/>
        <v>0</v>
      </c>
      <c r="HQ98" s="116">
        <f t="shared" ca="1" si="717"/>
        <v>0</v>
      </c>
      <c r="HR98" s="116">
        <f t="shared" ca="1" si="717"/>
        <v>0</v>
      </c>
      <c r="HS98" s="116">
        <f t="shared" ca="1" si="717"/>
        <v>0</v>
      </c>
      <c r="HT98" s="537">
        <f t="shared" ca="1" si="718"/>
        <v>0</v>
      </c>
      <c r="HU98" s="116">
        <f t="shared" ca="1" si="719"/>
        <v>0</v>
      </c>
      <c r="HV98" s="116">
        <f t="shared" ca="1" si="719"/>
        <v>0</v>
      </c>
      <c r="HW98" s="116">
        <f t="shared" ca="1" si="719"/>
        <v>0</v>
      </c>
      <c r="HX98" s="116">
        <f t="shared" ca="1" si="719"/>
        <v>0</v>
      </c>
      <c r="HY98" s="116">
        <f t="shared" ca="1" si="719"/>
        <v>0</v>
      </c>
      <c r="HZ98" s="537">
        <f t="shared" ca="1" si="720"/>
        <v>0</v>
      </c>
      <c r="IA98" s="117">
        <f t="shared" ca="1" si="721"/>
        <v>0</v>
      </c>
      <c r="IB98" s="117">
        <f t="shared" ca="1" si="721"/>
        <v>0</v>
      </c>
      <c r="IC98" s="117">
        <f t="shared" ca="1" si="721"/>
        <v>0</v>
      </c>
      <c r="ID98" s="117">
        <f t="shared" ca="1" si="721"/>
        <v>0</v>
      </c>
      <c r="IE98" s="556">
        <f t="shared" ca="1" si="872"/>
        <v>0</v>
      </c>
      <c r="IF98" s="556">
        <f t="shared" ca="1" si="872"/>
        <v>0</v>
      </c>
      <c r="IG98" s="556">
        <f t="shared" ca="1" si="872"/>
        <v>0</v>
      </c>
      <c r="IH98" s="556">
        <f t="shared" ca="1" si="872"/>
        <v>0</v>
      </c>
      <c r="II98" s="556">
        <f t="shared" ca="1" si="872"/>
        <v>0</v>
      </c>
      <c r="IJ98" s="556">
        <f t="shared" ca="1" si="872"/>
        <v>0</v>
      </c>
      <c r="IK98" s="556">
        <f t="shared" ca="1" si="872"/>
        <v>0</v>
      </c>
      <c r="IL98" s="556">
        <f t="shared" ca="1" si="872"/>
        <v>0</v>
      </c>
      <c r="IM98" s="556">
        <f t="shared" ca="1" si="872"/>
        <v>0</v>
      </c>
      <c r="IN98" s="556">
        <f t="shared" ca="1" si="872"/>
        <v>0</v>
      </c>
      <c r="IO98" s="556">
        <f t="shared" ca="1" si="872"/>
        <v>0</v>
      </c>
      <c r="IP98" s="556">
        <f t="shared" ca="1" si="872"/>
        <v>0</v>
      </c>
      <c r="IQ98" s="556">
        <f t="shared" ca="1" si="872"/>
        <v>0</v>
      </c>
      <c r="IR98" s="556">
        <f t="shared" ca="1" si="872"/>
        <v>0</v>
      </c>
      <c r="IS98" s="556">
        <f t="shared" ca="1" si="872"/>
        <v>0</v>
      </c>
      <c r="IT98" s="556">
        <f t="shared" ca="1" si="872"/>
        <v>0</v>
      </c>
      <c r="IU98" s="556">
        <f t="shared" ca="1" si="872"/>
        <v>0</v>
      </c>
      <c r="IV98" s="556">
        <f t="shared" ca="1" si="872"/>
        <v>0</v>
      </c>
      <c r="IW98" s="556">
        <f t="shared" ca="1" si="872"/>
        <v>0</v>
      </c>
      <c r="IX98" s="556">
        <f t="shared" ca="1" si="872"/>
        <v>0</v>
      </c>
      <c r="IY98" s="19">
        <f t="shared" ca="1" si="723"/>
        <v>0</v>
      </c>
      <c r="IZ98" s="5">
        <f t="shared" si="724"/>
        <v>67</v>
      </c>
      <c r="JA98" s="9"/>
      <c r="JB98" s="5">
        <f t="shared" si="725"/>
        <v>1</v>
      </c>
      <c r="JC98" s="5" t="b">
        <f t="shared" si="725"/>
        <v>0</v>
      </c>
      <c r="JD98" s="19">
        <f t="shared" ca="1" si="850"/>
        <v>0</v>
      </c>
      <c r="JE98" s="5">
        <f t="shared" si="727"/>
        <v>0</v>
      </c>
      <c r="JF98" s="5">
        <f t="shared" si="728"/>
        <v>1.2500000000000001E-2</v>
      </c>
      <c r="JG98" s="5">
        <f t="shared" si="729"/>
        <v>0</v>
      </c>
      <c r="JH98" s="19">
        <f t="shared" ca="1" si="850"/>
        <v>0</v>
      </c>
      <c r="JI98" s="5">
        <f t="shared" si="730"/>
        <v>60</v>
      </c>
      <c r="JJ98" s="5">
        <f t="shared" si="731"/>
        <v>1</v>
      </c>
      <c r="JK98" s="19">
        <f t="shared" ca="1" si="850"/>
        <v>0</v>
      </c>
      <c r="JL98" s="19">
        <f t="shared" ca="1" si="850"/>
        <v>0</v>
      </c>
      <c r="JM98" s="19">
        <f t="shared" ca="1" si="850"/>
        <v>0</v>
      </c>
      <c r="JN98" s="19">
        <f t="shared" ca="1" si="850"/>
        <v>0</v>
      </c>
      <c r="JO98" s="19">
        <f t="shared" ca="1" si="850"/>
        <v>0</v>
      </c>
      <c r="JP98" s="19">
        <f t="shared" ca="1" si="850"/>
        <v>0</v>
      </c>
      <c r="JQ98" s="19">
        <f t="shared" ca="1" si="850"/>
        <v>0</v>
      </c>
      <c r="JR98" s="19">
        <f t="shared" ca="1" si="850"/>
        <v>0</v>
      </c>
      <c r="JS98" s="19">
        <f t="shared" ca="1" si="850"/>
        <v>0</v>
      </c>
      <c r="JT98" s="19">
        <f t="shared" ca="1" si="850"/>
        <v>0</v>
      </c>
      <c r="JU98" s="19">
        <f t="shared" ca="1" si="850"/>
        <v>0</v>
      </c>
      <c r="JV98" s="19">
        <f t="shared" ca="1" si="850"/>
        <v>0</v>
      </c>
      <c r="JW98" s="19">
        <f t="shared" ca="1" si="850"/>
        <v>0</v>
      </c>
      <c r="JX98" s="19">
        <f t="shared" ref="JX98:KP98" ca="1" si="894">OFFSET(JX$5,$B98,0)</f>
        <v>0</v>
      </c>
      <c r="JY98" s="19">
        <f t="shared" ca="1" si="894"/>
        <v>0</v>
      </c>
      <c r="JZ98" s="19">
        <f t="shared" ca="1" si="894"/>
        <v>0</v>
      </c>
      <c r="KA98" s="19">
        <f t="shared" ca="1" si="894"/>
        <v>0</v>
      </c>
      <c r="KB98" s="19">
        <f t="shared" ca="1" si="894"/>
        <v>0</v>
      </c>
      <c r="KC98" s="19">
        <f t="shared" ca="1" si="894"/>
        <v>0</v>
      </c>
      <c r="KD98" s="19">
        <f t="shared" ca="1" si="894"/>
        <v>0</v>
      </c>
      <c r="KE98" s="19">
        <f t="shared" ca="1" si="894"/>
        <v>0</v>
      </c>
      <c r="KF98" s="5">
        <f t="shared" si="732"/>
        <v>0</v>
      </c>
      <c r="KG98" s="5">
        <f t="shared" si="732"/>
        <v>6.25E-2</v>
      </c>
      <c r="KH98" s="5">
        <f t="shared" si="732"/>
        <v>6.25E-2</v>
      </c>
      <c r="KI98" s="5">
        <f t="shared" si="732"/>
        <v>6.25E-2</v>
      </c>
      <c r="KJ98" s="19">
        <f t="shared" ca="1" si="894"/>
        <v>0</v>
      </c>
      <c r="KK98" s="19">
        <f t="shared" ca="1" si="894"/>
        <v>0</v>
      </c>
      <c r="KL98" s="19">
        <f t="shared" ca="1" si="894"/>
        <v>0</v>
      </c>
      <c r="KM98" s="19">
        <f t="shared" ca="1" si="894"/>
        <v>0</v>
      </c>
      <c r="KN98" s="19">
        <f t="shared" ca="1" si="894"/>
        <v>1</v>
      </c>
      <c r="KO98" s="19">
        <f t="shared" ca="1" si="894"/>
        <v>0</v>
      </c>
      <c r="KP98" s="19">
        <f t="shared" ca="1" si="894"/>
        <v>1</v>
      </c>
      <c r="KQ98" s="9"/>
      <c r="KR98" s="5" t="b">
        <f t="shared" ca="1" si="733"/>
        <v>1</v>
      </c>
      <c r="KS98" s="5" t="b">
        <f t="shared" si="734"/>
        <v>0</v>
      </c>
      <c r="KT98" s="5" t="b">
        <f t="shared" si="734"/>
        <v>0</v>
      </c>
      <c r="KU98" s="5" t="b">
        <f t="shared" si="734"/>
        <v>1</v>
      </c>
      <c r="KV98" s="136">
        <f t="shared" si="735"/>
        <v>2</v>
      </c>
      <c r="KW98" s="136">
        <f t="shared" si="735"/>
        <v>2</v>
      </c>
      <c r="KX98" s="5" t="b">
        <f t="shared" si="736"/>
        <v>0</v>
      </c>
      <c r="KY98" s="5" t="b">
        <f t="shared" si="736"/>
        <v>1</v>
      </c>
      <c r="KZ98" s="5" t="b">
        <f t="shared" si="736"/>
        <v>1</v>
      </c>
      <c r="LA98" s="5" t="b">
        <f t="shared" si="736"/>
        <v>0</v>
      </c>
      <c r="LB98" s="5">
        <f t="shared" si="737"/>
        <v>1</v>
      </c>
      <c r="LC98" s="5">
        <f t="shared" si="737"/>
        <v>0</v>
      </c>
      <c r="LD98" s="5" t="b">
        <f t="shared" si="738"/>
        <v>0</v>
      </c>
      <c r="LE98" s="5" t="str" cm="1">
        <f t="array" aca="1" ref="LE98" ca="1">IF(OR(LF98:LM98&lt;&gt;"-"),TRUE,"-")</f>
        <v>-</v>
      </c>
      <c r="LF98" s="19" t="str">
        <f t="shared" ca="1" si="845"/>
        <v>-</v>
      </c>
      <c r="LG98" s="19" t="str">
        <f t="shared" ca="1" si="845"/>
        <v>-</v>
      </c>
      <c r="LH98" s="19" t="str">
        <f t="shared" ca="1" si="845"/>
        <v>-</v>
      </c>
      <c r="LI98" s="19" t="str">
        <f t="shared" ca="1" si="845"/>
        <v>-</v>
      </c>
      <c r="LJ98" s="19" t="str">
        <f t="shared" ca="1" si="845"/>
        <v>-</v>
      </c>
      <c r="LK98" s="19" t="str">
        <f t="shared" ca="1" si="845"/>
        <v>-</v>
      </c>
      <c r="LL98" s="19" t="str">
        <f t="shared" ca="1" si="845"/>
        <v>-</v>
      </c>
      <c r="LM98" s="19" t="str">
        <f t="shared" ca="1" si="845"/>
        <v>-</v>
      </c>
      <c r="LN98" s="466" t="str">
        <f t="shared" ca="1" si="845"/>
        <v>-</v>
      </c>
      <c r="LO98" s="5" t="b">
        <f t="array" aca="1" ref="LO98" ca="1">IF(OR(LP98:LV98&lt;&gt;"-"),TRUE,"-")</f>
        <v>1</v>
      </c>
      <c r="LP98" s="19">
        <f t="shared" ca="1" si="887"/>
        <v>0</v>
      </c>
      <c r="LQ98" s="19" t="str">
        <f t="shared" ca="1" si="887"/>
        <v>-</v>
      </c>
      <c r="LR98" s="19">
        <f t="shared" ca="1" si="887"/>
        <v>999999</v>
      </c>
      <c r="LS98" s="19">
        <f t="shared" ca="1" si="887"/>
        <v>999999</v>
      </c>
      <c r="LT98" s="19">
        <f t="shared" ca="1" si="887"/>
        <v>999999</v>
      </c>
      <c r="LU98" s="19">
        <f t="shared" ca="1" si="887"/>
        <v>999999</v>
      </c>
      <c r="LV98" s="19">
        <f t="shared" ca="1" si="887"/>
        <v>999999</v>
      </c>
      <c r="LW98" s="19" t="str">
        <f t="shared" ca="1" si="887"/>
        <v>-</v>
      </c>
      <c r="LX98" s="19" t="str">
        <f t="shared" ca="1" si="887"/>
        <v>-</v>
      </c>
      <c r="LY98" s="19" t="str">
        <f t="shared" ca="1" si="887"/>
        <v>-</v>
      </c>
      <c r="LZ98" s="19" t="b">
        <f t="shared" ca="1" si="741"/>
        <v>1</v>
      </c>
      <c r="MA98" s="19">
        <f t="shared" ca="1" si="741"/>
        <v>0</v>
      </c>
      <c r="MB98" s="5" t="str">
        <f t="shared" si="742"/>
        <v>-</v>
      </c>
      <c r="MC98" s="5" t="str">
        <f t="shared" si="742"/>
        <v>-</v>
      </c>
      <c r="MD98" s="5" t="str">
        <f t="shared" si="742"/>
        <v>-</v>
      </c>
      <c r="ME98" s="5" t="str">
        <f t="shared" si="742"/>
        <v>-</v>
      </c>
      <c r="MF98" s="19" t="str">
        <f t="shared" ca="1" si="873"/>
        <v>-</v>
      </c>
      <c r="MG98" s="19" t="str">
        <f t="shared" ca="1" si="873"/>
        <v>-</v>
      </c>
      <c r="MH98" s="19" t="str">
        <f t="shared" ca="1" si="873"/>
        <v>-</v>
      </c>
      <c r="MI98" s="19" t="str">
        <f t="shared" ca="1" si="873"/>
        <v>-</v>
      </c>
      <c r="MJ98" s="19">
        <f t="shared" ca="1" si="873"/>
        <v>0.5</v>
      </c>
      <c r="MK98" s="19">
        <f t="shared" ca="1" si="873"/>
        <v>0.5</v>
      </c>
      <c r="ML98" s="19" t="str">
        <f t="shared" ca="1" si="873"/>
        <v>-</v>
      </c>
      <c r="MM98" s="5">
        <f t="shared" si="879"/>
        <v>0</v>
      </c>
      <c r="MN98" s="5">
        <f t="shared" si="879"/>
        <v>500</v>
      </c>
      <c r="MO98" s="5">
        <f t="shared" si="879"/>
        <v>500</v>
      </c>
      <c r="MP98" s="5">
        <f t="shared" si="879"/>
        <v>575</v>
      </c>
      <c r="MQ98" s="5">
        <f t="shared" si="879"/>
        <v>240</v>
      </c>
      <c r="MR98" s="5">
        <f t="shared" si="879"/>
        <v>364</v>
      </c>
      <c r="MS98" s="5">
        <f t="shared" si="745"/>
        <v>0.5</v>
      </c>
      <c r="MT98" s="9"/>
      <c r="MU98" s="19">
        <f t="shared" ca="1" si="873"/>
        <v>70</v>
      </c>
      <c r="MV98" s="19">
        <f t="shared" ca="1" si="873"/>
        <v>50</v>
      </c>
      <c r="MW98" s="19">
        <f t="shared" ca="1" si="873"/>
        <v>75</v>
      </c>
      <c r="MX98" s="19">
        <f t="shared" ca="1" si="873"/>
        <v>50</v>
      </c>
      <c r="MY98" s="5">
        <f t="shared" si="746"/>
        <v>1.25</v>
      </c>
      <c r="MZ98" s="5">
        <f t="shared" si="747"/>
        <v>1.25</v>
      </c>
      <c r="NA98" s="5">
        <f t="shared" si="748"/>
        <v>1</v>
      </c>
      <c r="NB98" s="9"/>
      <c r="NC98" s="19" t="b">
        <f t="shared" ca="1" si="846"/>
        <v>0</v>
      </c>
      <c r="ND98" s="19" t="b">
        <f t="shared" ca="1" si="846"/>
        <v>0</v>
      </c>
      <c r="NE98" s="19">
        <f t="shared" ca="1" si="846"/>
        <v>2</v>
      </c>
      <c r="NF98" s="19">
        <f t="shared" ca="1" si="846"/>
        <v>1</v>
      </c>
      <c r="NG98" s="19">
        <f t="shared" ca="1" si="846"/>
        <v>2</v>
      </c>
      <c r="NH98" s="19">
        <f t="shared" ca="1" si="846"/>
        <v>0</v>
      </c>
      <c r="NI98" s="19" t="str">
        <f t="shared" ca="1" si="846"/>
        <v>-</v>
      </c>
      <c r="NJ98" s="466" t="b">
        <v>0</v>
      </c>
      <c r="NK98" s="466" t="s">
        <v>34</v>
      </c>
      <c r="NL98" s="466" t="b">
        <v>1</v>
      </c>
      <c r="NM98" s="466">
        <f>$NM$62*0.7</f>
        <v>700</v>
      </c>
      <c r="NN98" s="19" t="str">
        <f t="shared" ca="1" si="846"/>
        <v>-</v>
      </c>
      <c r="NO98" s="19">
        <f t="shared" ca="1" si="873"/>
        <v>1</v>
      </c>
      <c r="NP98" s="19">
        <f t="shared" ca="1" si="873"/>
        <v>1</v>
      </c>
      <c r="NQ98" s="19">
        <f t="shared" ca="1" si="873"/>
        <v>1</v>
      </c>
      <c r="NR98" s="19">
        <f t="shared" ca="1" si="873"/>
        <v>1</v>
      </c>
      <c r="NS98" s="19">
        <f t="shared" ca="1" si="873"/>
        <v>1</v>
      </c>
      <c r="NT98" s="19">
        <f t="shared" ca="1" si="873"/>
        <v>1</v>
      </c>
      <c r="NU98" s="19">
        <f t="shared" ca="1" si="873"/>
        <v>1</v>
      </c>
      <c r="NV98" s="19">
        <f t="shared" ca="1" si="873"/>
        <v>1</v>
      </c>
      <c r="NW98" s="19">
        <f t="shared" ca="1" si="873"/>
        <v>1</v>
      </c>
      <c r="NX98" s="9"/>
      <c r="NY98" s="539" t="str">
        <f t="shared" si="888"/>
        <v>-</v>
      </c>
      <c r="NZ98" s="539" t="str">
        <f t="shared" si="888"/>
        <v>-</v>
      </c>
      <c r="OA98" s="539" t="str">
        <f t="shared" si="888"/>
        <v>-</v>
      </c>
      <c r="OB98" s="539" t="str">
        <f t="shared" si="888"/>
        <v>-</v>
      </c>
      <c r="OC98" s="539" t="str">
        <f t="shared" si="888"/>
        <v>-</v>
      </c>
      <c r="OD98" s="539" t="str">
        <f t="shared" si="888"/>
        <v>-</v>
      </c>
      <c r="OE98" s="539" t="str">
        <f t="shared" ca="1" si="888"/>
        <v>-</v>
      </c>
      <c r="OF98" s="539" t="str">
        <f t="shared" ca="1" si="888"/>
        <v>-</v>
      </c>
      <c r="OG98" s="539" t="str">
        <f t="shared" ca="1" si="888"/>
        <v>-</v>
      </c>
      <c r="OH98" s="539" t="str">
        <f t="shared" ca="1" si="888"/>
        <v>-</v>
      </c>
      <c r="OI98" s="539" t="str">
        <f t="shared" ca="1" si="888"/>
        <v>-</v>
      </c>
      <c r="OJ98" s="539" t="str">
        <f t="shared" ca="1" si="888"/>
        <v>-</v>
      </c>
      <c r="OK98" s="539" t="str">
        <f t="shared" ca="1" si="888"/>
        <v>-</v>
      </c>
      <c r="OL98" s="539" t="str">
        <f t="shared" ca="1" si="888"/>
        <v>-</v>
      </c>
      <c r="OM98" s="539" t="str">
        <f t="shared" ca="1" si="888"/>
        <v>-</v>
      </c>
      <c r="ON98" s="539" t="str">
        <f t="shared" ca="1" si="888"/>
        <v>-</v>
      </c>
      <c r="OO98" s="539" t="str">
        <f t="shared" ca="1" si="888"/>
        <v>-</v>
      </c>
      <c r="OP98" s="539" t="str">
        <f t="shared" ca="1" si="888"/>
        <v>-</v>
      </c>
      <c r="OQ98" s="539" t="str">
        <f t="shared" ca="1" si="888"/>
        <v>-</v>
      </c>
      <c r="OR98" s="539" t="str">
        <f t="shared" ca="1" si="888"/>
        <v>-</v>
      </c>
      <c r="OS98" s="539" t="str">
        <f t="shared" ca="1" si="888"/>
        <v>-</v>
      </c>
      <c r="OT98" s="539" t="str">
        <f t="shared" ca="1" si="888"/>
        <v>-</v>
      </c>
      <c r="OU98" s="539" t="str">
        <f t="shared" ca="1" si="888"/>
        <v>-</v>
      </c>
      <c r="OV98" s="539" t="str">
        <f t="shared" ca="1" si="888"/>
        <v>-</v>
      </c>
      <c r="OW98" s="539" t="str">
        <f t="shared" ca="1" si="888"/>
        <v>-</v>
      </c>
      <c r="OX98" s="539" t="str">
        <f t="shared" ca="1" si="888"/>
        <v>-</v>
      </c>
      <c r="OY98" s="539" t="str">
        <f t="shared" ca="1" si="888"/>
        <v>-</v>
      </c>
      <c r="OZ98" s="539" t="str">
        <f t="shared" ca="1" si="888"/>
        <v>-</v>
      </c>
      <c r="PA98" s="539" t="str">
        <f t="shared" ca="1" si="888"/>
        <v>-</v>
      </c>
      <c r="PB98" s="539" t="str">
        <f t="shared" ca="1" si="888"/>
        <v>-</v>
      </c>
      <c r="PC98" s="539" t="str">
        <f t="shared" ca="1" si="888"/>
        <v>-</v>
      </c>
      <c r="PD98" s="539" t="str">
        <f t="shared" ca="1" si="888"/>
        <v>-</v>
      </c>
      <c r="PE98" s="539" t="str">
        <f t="shared" ca="1" si="888"/>
        <v>-</v>
      </c>
      <c r="PF98" s="539" t="str">
        <f t="shared" ca="1" si="888"/>
        <v>-</v>
      </c>
      <c r="PG98" s="539" t="str">
        <f t="shared" ca="1" si="888"/>
        <v>-</v>
      </c>
      <c r="PH98" s="539" t="str">
        <f t="shared" ca="1" si="888"/>
        <v>-</v>
      </c>
      <c r="PI98" s="549" t="str">
        <f t="shared" si="854"/>
        <v>-</v>
      </c>
      <c r="PJ98" s="549" t="str">
        <f t="shared" si="854"/>
        <v>-</v>
      </c>
      <c r="PK98" s="549" t="str">
        <f t="shared" si="854"/>
        <v>-</v>
      </c>
      <c r="PL98" s="549" t="str">
        <f t="shared" si="854"/>
        <v>-</v>
      </c>
      <c r="PM98" s="549" t="str">
        <f t="shared" si="854"/>
        <v>-</v>
      </c>
      <c r="PN98" s="549" t="str">
        <f t="shared" si="854"/>
        <v>-</v>
      </c>
      <c r="PO98" s="549" t="str">
        <f t="shared" si="854"/>
        <v>-</v>
      </c>
      <c r="PP98" s="549" t="str">
        <f t="shared" si="854"/>
        <v>-</v>
      </c>
      <c r="PQ98" s="549" t="str">
        <f t="shared" si="854"/>
        <v>-</v>
      </c>
      <c r="PR98" s="549" t="str">
        <f t="shared" si="854"/>
        <v>-</v>
      </c>
      <c r="PS98" s="549" t="str">
        <f t="shared" si="854"/>
        <v>-</v>
      </c>
      <c r="PT98" s="549" t="str">
        <f t="shared" si="854"/>
        <v>-</v>
      </c>
      <c r="PU98" s="549" t="str">
        <f t="shared" si="854"/>
        <v>-</v>
      </c>
      <c r="PV98" s="549" t="str">
        <f t="shared" si="854"/>
        <v>-</v>
      </c>
      <c r="PW98" s="549" t="str">
        <f t="shared" si="854"/>
        <v>-</v>
      </c>
      <c r="PX98" s="549" t="str">
        <f t="shared" si="854"/>
        <v>-</v>
      </c>
      <c r="PY98" s="549" t="str">
        <f t="shared" si="854"/>
        <v>-</v>
      </c>
      <c r="PZ98" s="549" t="str">
        <f t="shared" si="854"/>
        <v>-</v>
      </c>
      <c r="QA98" s="549" t="str">
        <f t="shared" si="854"/>
        <v>-</v>
      </c>
      <c r="QB98" s="549" t="str">
        <f t="shared" si="854"/>
        <v>-</v>
      </c>
      <c r="QC98" s="549" t="str">
        <f t="shared" si="854"/>
        <v>-</v>
      </c>
      <c r="QD98" s="549" t="str">
        <f t="shared" si="854"/>
        <v>-</v>
      </c>
      <c r="QE98" s="549" t="str">
        <f t="shared" si="854"/>
        <v>-</v>
      </c>
      <c r="QF98" s="549" t="str">
        <f t="shared" si="854"/>
        <v>-</v>
      </c>
      <c r="QG98" s="549" t="str">
        <f t="shared" si="854"/>
        <v>-</v>
      </c>
      <c r="QH98" s="549" t="str">
        <f t="shared" si="854"/>
        <v>-</v>
      </c>
      <c r="QI98" s="539" t="str">
        <f t="shared" si="890"/>
        <v>-</v>
      </c>
      <c r="QJ98" s="539" t="str">
        <f t="shared" si="890"/>
        <v>-</v>
      </c>
      <c r="QK98" s="539" t="str">
        <f t="shared" si="890"/>
        <v>-</v>
      </c>
      <c r="QL98" s="539" t="str">
        <f t="shared" si="890"/>
        <v>-</v>
      </c>
      <c r="QM98" s="539" t="str">
        <f t="shared" si="890"/>
        <v>-</v>
      </c>
      <c r="QN98" s="539" t="str">
        <f t="shared" si="890"/>
        <v>-</v>
      </c>
      <c r="QO98" s="539" t="str">
        <f t="shared" ca="1" si="890"/>
        <v>-</v>
      </c>
      <c r="QP98" s="539" t="str">
        <f t="shared" ca="1" si="890"/>
        <v>-</v>
      </c>
      <c r="QQ98" s="539" t="str">
        <f t="shared" ca="1" si="890"/>
        <v>-</v>
      </c>
      <c r="QR98" s="539" t="str">
        <f t="shared" ca="1" si="890"/>
        <v>-</v>
      </c>
      <c r="QS98" s="539" t="str">
        <f t="shared" ca="1" si="890"/>
        <v>-</v>
      </c>
      <c r="QT98" s="539" t="str">
        <f t="shared" ca="1" si="890"/>
        <v>-</v>
      </c>
      <c r="QU98" s="539" t="str">
        <f t="shared" ca="1" si="890"/>
        <v>-</v>
      </c>
      <c r="QV98" s="539" t="str">
        <f t="shared" ca="1" si="890"/>
        <v>-</v>
      </c>
      <c r="QW98" s="539" t="str">
        <f t="shared" ca="1" si="890"/>
        <v>-</v>
      </c>
      <c r="QX98" s="539" t="str">
        <f t="shared" ca="1" si="890"/>
        <v>-</v>
      </c>
      <c r="QY98" s="539" t="str">
        <f t="shared" ca="1" si="890"/>
        <v>-</v>
      </c>
      <c r="QZ98" s="539" t="str">
        <f t="shared" ca="1" si="890"/>
        <v>-</v>
      </c>
      <c r="RA98" s="539" t="str">
        <f t="shared" ca="1" si="890"/>
        <v>-</v>
      </c>
      <c r="RB98" s="539" t="str">
        <f t="shared" ca="1" si="890"/>
        <v>-</v>
      </c>
      <c r="RC98" s="539" t="str">
        <f t="shared" ca="1" si="890"/>
        <v>-</v>
      </c>
      <c r="RD98" s="539" t="str">
        <f t="shared" ca="1" si="890"/>
        <v>-</v>
      </c>
      <c r="RE98" s="539" t="str">
        <f t="shared" ca="1" si="890"/>
        <v>-</v>
      </c>
      <c r="RF98" s="539" t="str">
        <f t="shared" ca="1" si="890"/>
        <v>-</v>
      </c>
      <c r="RG98" s="539" t="str">
        <f t="shared" ca="1" si="890"/>
        <v>-</v>
      </c>
      <c r="RH98" s="539" t="str">
        <f t="shared" ca="1" si="890"/>
        <v>-</v>
      </c>
      <c r="RI98" s="539" t="str">
        <f t="shared" ca="1" si="890"/>
        <v>-</v>
      </c>
      <c r="RJ98" s="539" t="str">
        <f t="shared" ca="1" si="890"/>
        <v>-</v>
      </c>
      <c r="RK98" s="539" t="str">
        <f t="shared" ca="1" si="890"/>
        <v>-</v>
      </c>
      <c r="RL98" s="539" t="str">
        <f t="shared" ca="1" si="890"/>
        <v>-</v>
      </c>
      <c r="RM98" s="539" t="str">
        <f t="shared" ca="1" si="890"/>
        <v>-</v>
      </c>
      <c r="RN98" s="539" t="str">
        <f t="shared" ca="1" si="890"/>
        <v>-</v>
      </c>
      <c r="RO98" s="539" t="str">
        <f t="shared" ca="1" si="890"/>
        <v>-</v>
      </c>
      <c r="RP98" s="539" t="str">
        <f t="shared" ca="1" si="890"/>
        <v>-</v>
      </c>
      <c r="RQ98" s="539" t="str">
        <f t="shared" ca="1" si="890"/>
        <v>-</v>
      </c>
      <c r="RR98" s="539" t="str">
        <f t="shared" ca="1" si="890"/>
        <v>-</v>
      </c>
      <c r="RS98" s="549" t="str">
        <f t="shared" si="855"/>
        <v>-</v>
      </c>
      <c r="RT98" s="549" t="str">
        <f t="shared" si="855"/>
        <v>-</v>
      </c>
      <c r="RU98" s="549" t="str">
        <f t="shared" si="855"/>
        <v>-</v>
      </c>
      <c r="RV98" s="549" t="str">
        <f t="shared" si="855"/>
        <v>-</v>
      </c>
      <c r="RW98" s="549" t="str">
        <f t="shared" si="855"/>
        <v>-</v>
      </c>
      <c r="RX98" s="549" t="str">
        <f t="shared" si="855"/>
        <v>-</v>
      </c>
      <c r="RY98" s="549" t="str">
        <f t="shared" si="855"/>
        <v>-</v>
      </c>
      <c r="RZ98" s="549" t="str">
        <f t="shared" si="855"/>
        <v>-</v>
      </c>
      <c r="SA98" s="549" t="str">
        <f t="shared" si="855"/>
        <v>-</v>
      </c>
      <c r="SB98" s="549" t="str">
        <f t="shared" si="855"/>
        <v>-</v>
      </c>
      <c r="SC98" s="549" t="str">
        <f t="shared" si="855"/>
        <v>-</v>
      </c>
      <c r="SD98" s="549" t="str">
        <f t="shared" si="855"/>
        <v>-</v>
      </c>
      <c r="SE98" s="549" t="str">
        <f t="shared" si="855"/>
        <v>-</v>
      </c>
      <c r="SF98" s="549" t="str">
        <f t="shared" si="855"/>
        <v>-</v>
      </c>
      <c r="SG98" s="549" t="str">
        <f t="shared" si="855"/>
        <v>-</v>
      </c>
      <c r="SH98" s="549" t="str">
        <f t="shared" si="855"/>
        <v>-</v>
      </c>
      <c r="SI98" s="549" t="str">
        <f t="shared" si="855"/>
        <v>-</v>
      </c>
      <c r="SJ98" s="549" t="str">
        <f t="shared" si="855"/>
        <v>-</v>
      </c>
      <c r="SK98" s="549" t="str">
        <f t="shared" si="855"/>
        <v>-</v>
      </c>
      <c r="SL98" s="549" t="str">
        <f t="shared" si="855"/>
        <v>-</v>
      </c>
      <c r="SM98" s="549" t="str">
        <f t="shared" si="855"/>
        <v>-</v>
      </c>
      <c r="SN98" s="549" t="str">
        <f t="shared" si="855"/>
        <v>-</v>
      </c>
      <c r="SO98" s="549" t="str">
        <f t="shared" si="855"/>
        <v>-</v>
      </c>
      <c r="SP98" s="549" t="str">
        <f t="shared" si="855"/>
        <v>-</v>
      </c>
      <c r="SQ98" s="549" t="str">
        <f t="shared" si="855"/>
        <v>-</v>
      </c>
      <c r="SR98" s="549" t="str">
        <f t="shared" si="855"/>
        <v>-</v>
      </c>
      <c r="SS98" s="539" t="b">
        <f t="shared" si="892"/>
        <v>1</v>
      </c>
      <c r="ST98" s="539" t="b">
        <f t="shared" si="892"/>
        <v>1</v>
      </c>
      <c r="SU98" s="539" t="b">
        <f t="shared" si="892"/>
        <v>1</v>
      </c>
      <c r="SV98" s="539" t="b">
        <f t="shared" si="892"/>
        <v>1</v>
      </c>
      <c r="SW98" s="539" t="b">
        <f t="shared" si="892"/>
        <v>1</v>
      </c>
      <c r="SX98" s="539" t="b">
        <f t="shared" si="892"/>
        <v>1</v>
      </c>
      <c r="SY98" s="539" t="str">
        <f t="shared" ca="1" si="892"/>
        <v>-</v>
      </c>
      <c r="SZ98" s="539" t="str">
        <f t="shared" ca="1" si="892"/>
        <v>-</v>
      </c>
      <c r="TA98" s="539" t="str">
        <f t="shared" ca="1" si="892"/>
        <v>-</v>
      </c>
      <c r="TB98" s="539" t="str">
        <f t="shared" ca="1" si="892"/>
        <v>-</v>
      </c>
      <c r="TC98" s="539" t="str">
        <f t="shared" ca="1" si="892"/>
        <v>-</v>
      </c>
      <c r="TD98" s="539" t="str">
        <f t="shared" ca="1" si="892"/>
        <v>-</v>
      </c>
      <c r="TE98" s="539" t="str">
        <f t="shared" ca="1" si="892"/>
        <v>-</v>
      </c>
      <c r="TF98" s="539" t="str">
        <f t="shared" ca="1" si="892"/>
        <v>-</v>
      </c>
      <c r="TG98" s="539" t="str">
        <f t="shared" ca="1" si="892"/>
        <v>-</v>
      </c>
      <c r="TH98" s="539" t="str">
        <f t="shared" ca="1" si="892"/>
        <v>-</v>
      </c>
      <c r="TI98" s="539" t="str">
        <f t="shared" ca="1" si="892"/>
        <v>-</v>
      </c>
      <c r="TJ98" s="539" t="str">
        <f t="shared" ca="1" si="892"/>
        <v>-</v>
      </c>
      <c r="TK98" s="539" t="str">
        <f t="shared" ca="1" si="892"/>
        <v>-</v>
      </c>
      <c r="TL98" s="539" t="str">
        <f t="shared" ca="1" si="892"/>
        <v>-</v>
      </c>
      <c r="TM98" s="539" t="str">
        <f t="shared" ca="1" si="892"/>
        <v>-</v>
      </c>
      <c r="TN98" s="539" t="str">
        <f t="shared" ca="1" si="892"/>
        <v>-</v>
      </c>
      <c r="TO98" s="539" t="str">
        <f t="shared" ca="1" si="892"/>
        <v>-</v>
      </c>
      <c r="TP98" s="539" t="str">
        <f t="shared" ca="1" si="892"/>
        <v>-</v>
      </c>
      <c r="TQ98" s="539" t="str">
        <f t="shared" ca="1" si="892"/>
        <v>-</v>
      </c>
      <c r="TR98" s="539" t="str">
        <f t="shared" ca="1" si="892"/>
        <v>-</v>
      </c>
      <c r="TS98" s="539" t="str">
        <f t="shared" ca="1" si="892"/>
        <v>-</v>
      </c>
      <c r="TT98" s="539" t="str">
        <f t="shared" ca="1" si="892"/>
        <v>-</v>
      </c>
      <c r="TU98" s="539" t="str">
        <f t="shared" ca="1" si="892"/>
        <v>-</v>
      </c>
      <c r="TV98" s="539" t="str">
        <f t="shared" ca="1" si="892"/>
        <v>-</v>
      </c>
      <c r="TW98" s="539" t="str">
        <f t="shared" ca="1" si="892"/>
        <v>-</v>
      </c>
      <c r="TX98" s="539" t="str">
        <f t="shared" ca="1" si="892"/>
        <v>-</v>
      </c>
      <c r="TY98" s="539" t="str">
        <f t="shared" ca="1" si="892"/>
        <v>-</v>
      </c>
      <c r="TZ98" s="539" t="str">
        <f t="shared" ca="1" si="892"/>
        <v>-</v>
      </c>
      <c r="UA98" s="539" t="str">
        <f t="shared" ca="1" si="892"/>
        <v>-</v>
      </c>
      <c r="UB98" s="539" t="str">
        <f t="shared" ca="1" si="892"/>
        <v>-</v>
      </c>
      <c r="UC98" s="549" t="b">
        <f t="shared" si="856"/>
        <v>1</v>
      </c>
      <c r="UD98" s="549" t="b">
        <f t="shared" si="856"/>
        <v>1</v>
      </c>
      <c r="UE98" s="549" t="b">
        <f t="shared" si="856"/>
        <v>1</v>
      </c>
      <c r="UF98" s="549" t="b">
        <f t="shared" si="856"/>
        <v>1</v>
      </c>
      <c r="UG98" s="549" t="b">
        <f t="shared" si="856"/>
        <v>1</v>
      </c>
      <c r="UH98" s="549" t="b">
        <f t="shared" si="856"/>
        <v>1</v>
      </c>
      <c r="UI98" s="549" t="b">
        <f t="shared" si="856"/>
        <v>1</v>
      </c>
      <c r="UJ98" s="549" t="b">
        <f t="shared" si="856"/>
        <v>1</v>
      </c>
      <c r="UK98" s="549" t="b">
        <f t="shared" si="856"/>
        <v>1</v>
      </c>
      <c r="UL98" s="549" t="b">
        <f t="shared" si="856"/>
        <v>1</v>
      </c>
      <c r="UM98" s="549" t="b">
        <f t="shared" si="856"/>
        <v>1</v>
      </c>
      <c r="UN98" s="549" t="b">
        <f t="shared" si="856"/>
        <v>1</v>
      </c>
      <c r="UO98" s="549" t="b">
        <f t="shared" si="856"/>
        <v>1</v>
      </c>
      <c r="UP98" s="549" t="b">
        <f t="shared" si="856"/>
        <v>1</v>
      </c>
      <c r="UQ98" s="549" t="b">
        <f t="shared" si="856"/>
        <v>1</v>
      </c>
      <c r="UR98" s="549" t="b">
        <f t="shared" si="856"/>
        <v>1</v>
      </c>
      <c r="US98" s="549" t="b">
        <f t="shared" si="856"/>
        <v>1</v>
      </c>
      <c r="UT98" s="549" t="b">
        <f t="shared" si="856"/>
        <v>1</v>
      </c>
      <c r="UU98" s="549" t="b">
        <f t="shared" si="856"/>
        <v>1</v>
      </c>
      <c r="UV98" s="549" t="b">
        <f t="shared" si="856"/>
        <v>1</v>
      </c>
      <c r="UW98" s="549" t="b">
        <f t="shared" si="856"/>
        <v>1</v>
      </c>
      <c r="UX98" s="549" t="b">
        <f t="shared" si="856"/>
        <v>1</v>
      </c>
      <c r="UY98" s="549" t="b">
        <f t="shared" si="856"/>
        <v>1</v>
      </c>
      <c r="UZ98" s="549" t="b">
        <f t="shared" si="856"/>
        <v>1</v>
      </c>
      <c r="VA98" s="549" t="b">
        <f t="shared" si="856"/>
        <v>1</v>
      </c>
      <c r="VB98" s="549" t="b">
        <f t="shared" si="856"/>
        <v>1</v>
      </c>
      <c r="VC98" s="19">
        <f t="shared" ca="1" si="756"/>
        <v>0</v>
      </c>
      <c r="VD98" s="23">
        <v>0</v>
      </c>
    </row>
    <row r="99" spans="1:576" outlineLevel="2">
      <c r="A99" s="21">
        <f t="shared" si="93"/>
        <v>94</v>
      </c>
      <c r="B99" s="21"/>
      <c r="D99" s="14"/>
      <c r="E99" t="b">
        <v>0</v>
      </c>
      <c r="H99" s="211"/>
      <c r="I99" s="21"/>
      <c r="J99" s="21"/>
      <c r="K99" s="21"/>
      <c r="L99" s="21"/>
      <c r="M99" s="21"/>
      <c r="N99" s="21"/>
      <c r="O99" s="21"/>
      <c r="P99" s="21"/>
      <c r="Q99" s="21"/>
      <c r="R99" s="21"/>
      <c r="S99" s="21"/>
      <c r="T99" s="21"/>
      <c r="U99" s="21"/>
      <c r="V99" s="21"/>
      <c r="W99" s="21"/>
      <c r="X99" s="21"/>
      <c r="Y99" s="211"/>
      <c r="Z99" s="211"/>
      <c r="AA99" s="211"/>
      <c r="AB99" s="211"/>
      <c r="AC99" s="21"/>
      <c r="AD99" s="211"/>
      <c r="AE99" s="211"/>
      <c r="AF99" s="211"/>
      <c r="AG99" s="211"/>
      <c r="AH99" s="211"/>
      <c r="AI99" s="211"/>
      <c r="AJ99" s="211"/>
      <c r="AK99" s="211"/>
      <c r="AQ99" s="211"/>
      <c r="AR99" s="211"/>
      <c r="AS99" s="228" t="str">
        <f ca="1">"blank "&amp;TEXT(RAND(),"0.000")</f>
        <v>blank 0.375</v>
      </c>
      <c r="AT99" s="9" t="str">
        <f ca="1">IF(COUNTIF(AS$5:AS99,AS99)=1,"-","Dup")</f>
        <v>-</v>
      </c>
      <c r="AU99" s="9"/>
      <c r="AV99" s="14"/>
      <c r="AW99" s="14"/>
      <c r="AX99" s="14"/>
      <c r="AY99" s="14"/>
      <c r="AZ99" s="14"/>
      <c r="BA99" s="14"/>
      <c r="BB99" s="14"/>
      <c r="BC99" s="14"/>
      <c r="BD99" s="9"/>
      <c r="BE99" s="14"/>
      <c r="BF99" s="14"/>
      <c r="BG99" s="14"/>
      <c r="BH99" s="14"/>
      <c r="BI99" s="14"/>
      <c r="BJ99" s="14"/>
      <c r="BK99" s="14"/>
      <c r="BL99" s="9"/>
      <c r="BM99" s="14"/>
      <c r="BN99" s="14"/>
      <c r="BO99" s="14"/>
      <c r="BP99" s="14"/>
      <c r="BQ99" s="14"/>
      <c r="BR99" s="14"/>
      <c r="BS99" s="14"/>
      <c r="BT99" s="14"/>
      <c r="BU99" s="14"/>
      <c r="BV99" s="14"/>
      <c r="BW99" s="14"/>
      <c r="BX99" s="9"/>
      <c r="BY99" s="14"/>
      <c r="BZ99" s="14"/>
      <c r="CA99" s="14"/>
      <c r="CB99" s="14"/>
      <c r="CC99" s="14"/>
      <c r="CD99" s="14"/>
      <c r="CE99" s="14"/>
      <c r="CF99" s="14"/>
      <c r="CG99" s="14"/>
      <c r="CH99" s="14"/>
      <c r="CI99" s="9"/>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9"/>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9"/>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9"/>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9"/>
      <c r="MU99" s="14"/>
      <c r="MV99" s="14"/>
      <c r="MW99" s="14"/>
      <c r="MX99" s="14"/>
      <c r="MY99" s="14"/>
      <c r="MZ99" s="14"/>
      <c r="NA99" s="14"/>
      <c r="NB99" s="9"/>
      <c r="NC99" s="14"/>
      <c r="ND99" s="14"/>
      <c r="NE99" s="14"/>
      <c r="NF99" s="14"/>
      <c r="NG99" s="14"/>
      <c r="NH99" s="14"/>
      <c r="NI99" s="14"/>
      <c r="NJ99" s="14"/>
      <c r="NK99" s="14"/>
      <c r="NL99" s="14"/>
      <c r="NM99" s="14"/>
      <c r="NN99" s="14"/>
      <c r="NO99" s="14"/>
      <c r="NP99" s="14"/>
      <c r="NQ99" s="14"/>
      <c r="NR99" s="14"/>
      <c r="NS99" s="14"/>
      <c r="NT99" s="14"/>
      <c r="NU99" s="14"/>
      <c r="NV99" s="14"/>
      <c r="NW99" s="14"/>
      <c r="NX99" s="9"/>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23">
        <v>0</v>
      </c>
    </row>
    <row r="100" spans="1:576">
      <c r="A100" s="21">
        <f>ROW(A100)-5</f>
        <v>95</v>
      </c>
      <c r="B100" s="21"/>
      <c r="D100" s="504"/>
      <c r="E100" t="b">
        <v>0</v>
      </c>
      <c r="G100" s="29" t="s">
        <v>1875</v>
      </c>
      <c r="N100" s="268">
        <v>2</v>
      </c>
      <c r="O100" s="211"/>
      <c r="P100" s="268">
        <v>2</v>
      </c>
      <c r="Q100" s="211"/>
      <c r="R100" s="211"/>
      <c r="S100" s="211"/>
      <c r="T100" s="211"/>
      <c r="U100" s="268">
        <v>1</v>
      </c>
      <c r="V100" s="268">
        <v>1</v>
      </c>
      <c r="W100" s="268">
        <v>1</v>
      </c>
      <c r="X100" s="268">
        <v>3</v>
      </c>
      <c r="Y100" s="211"/>
      <c r="Z100" s="211"/>
      <c r="AA100" s="211"/>
      <c r="AB100" s="211"/>
      <c r="AD100" s="211"/>
      <c r="AE100" s="211"/>
      <c r="AF100" s="211"/>
      <c r="AG100" s="211"/>
      <c r="AH100" s="211"/>
      <c r="AI100" s="211"/>
      <c r="AJ100" s="211"/>
      <c r="AK100" s="211"/>
      <c r="AR100" s="211"/>
      <c r="AS100" s="26" t="s">
        <v>1888</v>
      </c>
      <c r="AT100" s="9" t="str">
        <f ca="1">IF(COUNTIF(AS$5:AS100,AS100)=1,"-","Dup")</f>
        <v>-</v>
      </c>
      <c r="AU100" s="9"/>
      <c r="AV100" s="504"/>
      <c r="AW100" s="504"/>
      <c r="AX100" s="504"/>
      <c r="AY100" s="504"/>
      <c r="AZ100" s="504"/>
      <c r="BA100" s="504"/>
      <c r="BB100" s="504"/>
      <c r="BC100" s="504"/>
      <c r="BD100" s="9"/>
      <c r="BE100" s="504"/>
      <c r="BF100" s="504"/>
      <c r="BG100" s="504"/>
      <c r="BH100" s="504"/>
      <c r="BI100" s="504"/>
      <c r="BJ100" s="504"/>
      <c r="BK100" s="504"/>
      <c r="BL100" s="9"/>
      <c r="BM100" s="504"/>
      <c r="BN100" s="504"/>
      <c r="BO100" s="504"/>
      <c r="BP100" s="504"/>
      <c r="BQ100" s="504"/>
      <c r="BR100" s="504"/>
      <c r="BS100" s="504"/>
      <c r="BT100" s="504"/>
      <c r="BU100" s="504"/>
      <c r="BV100" s="504"/>
      <c r="BW100" s="504"/>
      <c r="BX100" s="9"/>
      <c r="BY100" s="504"/>
      <c r="BZ100" s="504"/>
      <c r="CA100" s="504"/>
      <c r="CB100" s="504"/>
      <c r="CC100" s="504"/>
      <c r="CD100" s="504"/>
      <c r="CE100" s="504"/>
      <c r="CF100" s="504"/>
      <c r="CG100" s="504"/>
      <c r="CH100" s="504"/>
      <c r="CI100" s="9"/>
      <c r="CJ100" s="504"/>
      <c r="CK100" s="504"/>
      <c r="CL100" s="504"/>
      <c r="CM100" s="504"/>
      <c r="CN100" s="504"/>
      <c r="CO100" s="504"/>
      <c r="CP100" s="504"/>
      <c r="CQ100" s="504"/>
      <c r="CR100" s="504"/>
      <c r="CS100" s="504"/>
      <c r="CT100" s="504"/>
      <c r="CU100" s="504"/>
      <c r="CV100" s="504"/>
      <c r="CW100" s="504"/>
      <c r="CX100" s="504"/>
      <c r="CY100" s="504"/>
      <c r="CZ100" s="504"/>
      <c r="DA100" s="504"/>
      <c r="DB100" s="504"/>
      <c r="DC100" s="504"/>
      <c r="DD100" s="504"/>
      <c r="DE100" s="504"/>
      <c r="DF100" s="504"/>
      <c r="DG100" s="504"/>
      <c r="DH100" s="504"/>
      <c r="DI100" s="504"/>
      <c r="DJ100" s="504"/>
      <c r="DK100" s="504"/>
      <c r="DL100" s="504"/>
      <c r="DM100" s="504"/>
      <c r="DN100" s="504"/>
      <c r="DO100" s="504"/>
      <c r="DP100" s="504"/>
      <c r="DQ100" s="504"/>
      <c r="DR100" s="9"/>
      <c r="DS100" s="504"/>
      <c r="DT100" s="504"/>
      <c r="DU100" s="504"/>
      <c r="DV100" s="504"/>
      <c r="DW100" s="504"/>
      <c r="DX100" s="504"/>
      <c r="DY100" s="504"/>
      <c r="DZ100" s="504"/>
      <c r="EA100" s="504"/>
      <c r="EB100" s="504"/>
      <c r="EC100" s="504"/>
      <c r="ED100" s="504"/>
      <c r="EE100" s="505"/>
      <c r="EF100" s="504"/>
      <c r="EG100" s="504"/>
      <c r="EH100" s="504"/>
      <c r="EI100" s="504"/>
      <c r="EJ100" s="504"/>
      <c r="EK100" s="504"/>
      <c r="EL100" s="504"/>
      <c r="EM100" s="504"/>
      <c r="EN100" s="504"/>
      <c r="EO100" s="504"/>
      <c r="EP100" s="504"/>
      <c r="EQ100" s="504"/>
      <c r="ER100" s="504"/>
      <c r="ES100" s="504"/>
      <c r="ET100" s="504"/>
      <c r="EU100" s="504"/>
      <c r="EV100" s="504"/>
      <c r="EW100" s="504"/>
      <c r="EX100" s="504"/>
      <c r="EY100" s="504"/>
      <c r="EZ100" s="504"/>
      <c r="FA100" s="504"/>
      <c r="FB100" s="504"/>
      <c r="FC100" s="504"/>
      <c r="FD100" s="504"/>
      <c r="FE100" s="504"/>
      <c r="FF100" s="504"/>
      <c r="FG100" s="504"/>
      <c r="FH100" s="504"/>
      <c r="FI100" s="504"/>
      <c r="FJ100" s="504"/>
      <c r="FK100" s="504"/>
      <c r="FL100" s="504"/>
      <c r="FM100" s="504"/>
      <c r="FN100" s="504"/>
      <c r="FO100" s="504"/>
      <c r="FP100" s="504"/>
      <c r="FQ100" s="504"/>
      <c r="FR100" s="504"/>
      <c r="FS100" s="504"/>
      <c r="FT100" s="504"/>
      <c r="FU100" s="504"/>
      <c r="FV100" s="504"/>
      <c r="FW100" s="504"/>
      <c r="FX100" s="504"/>
      <c r="FY100" s="504"/>
      <c r="FZ100" s="504"/>
      <c r="GA100" s="504"/>
      <c r="GB100" s="504"/>
      <c r="GC100" s="504"/>
      <c r="GD100" s="504"/>
      <c r="GE100" s="504"/>
      <c r="GF100" s="504"/>
      <c r="GG100" s="504"/>
      <c r="GH100" s="504"/>
      <c r="GI100" s="504"/>
      <c r="GJ100" s="504"/>
      <c r="GK100" s="504"/>
      <c r="GL100" s="504"/>
      <c r="GM100" s="504"/>
      <c r="GN100" s="504"/>
      <c r="GO100" s="504"/>
      <c r="GP100" s="504"/>
      <c r="GQ100" s="504"/>
      <c r="GR100" s="504"/>
      <c r="GS100" s="504"/>
      <c r="GT100" s="504"/>
      <c r="GU100" s="504"/>
      <c r="GV100" s="504"/>
      <c r="GW100" s="504"/>
      <c r="GX100" s="504"/>
      <c r="GY100" s="504"/>
      <c r="GZ100" s="504"/>
      <c r="HA100" s="504"/>
      <c r="HB100" s="504"/>
      <c r="HC100" s="504"/>
      <c r="HD100" s="504"/>
      <c r="HE100" s="504"/>
      <c r="HF100" s="504"/>
      <c r="HG100" s="504"/>
      <c r="HH100" s="504"/>
      <c r="HI100" s="504"/>
      <c r="HJ100" s="504"/>
      <c r="HK100" s="504"/>
      <c r="HL100" s="504"/>
      <c r="HM100" s="504"/>
      <c r="HN100" s="504"/>
      <c r="HO100" s="504"/>
      <c r="HP100" s="504"/>
      <c r="HQ100" s="504"/>
      <c r="HR100" s="504"/>
      <c r="HS100" s="504"/>
      <c r="HT100" s="504"/>
      <c r="HU100" s="504"/>
      <c r="HV100" s="504"/>
      <c r="HW100" s="504"/>
      <c r="HX100" s="504"/>
      <c r="HY100" s="504"/>
      <c r="HZ100" s="504"/>
      <c r="IA100" s="504"/>
      <c r="IB100" s="504"/>
      <c r="IC100" s="504"/>
      <c r="ID100" s="504"/>
      <c r="IE100" s="504"/>
      <c r="IF100" s="504"/>
      <c r="IG100" s="504"/>
      <c r="IH100" s="504"/>
      <c r="II100" s="504"/>
      <c r="IJ100" s="504"/>
      <c r="IK100" s="504"/>
      <c r="IL100" s="504"/>
      <c r="IM100" s="504"/>
      <c r="IN100" s="504"/>
      <c r="IO100" s="504"/>
      <c r="IP100" s="504"/>
      <c r="IQ100" s="504"/>
      <c r="IR100" s="504"/>
      <c r="IS100" s="504"/>
      <c r="IT100" s="504"/>
      <c r="IU100" s="504"/>
      <c r="IV100" s="504"/>
      <c r="IW100" s="504"/>
      <c r="IX100" s="504"/>
      <c r="IY100" s="504"/>
      <c r="IZ100" s="504"/>
      <c r="JA100" s="9"/>
      <c r="JB100" s="504"/>
      <c r="JC100" s="504"/>
      <c r="JD100" s="504"/>
      <c r="JE100" s="504"/>
      <c r="JF100" s="504"/>
      <c r="JG100" s="504"/>
      <c r="JH100" s="504"/>
      <c r="JI100" s="504"/>
      <c r="JJ100" s="504"/>
      <c r="JK100" s="504"/>
      <c r="JL100" s="504"/>
      <c r="JM100" s="504"/>
      <c r="JN100" s="504"/>
      <c r="JO100" s="504"/>
      <c r="JP100" s="504"/>
      <c r="JQ100" s="504"/>
      <c r="JR100" s="504"/>
      <c r="JS100" s="504"/>
      <c r="JT100" s="504"/>
      <c r="JU100" s="504"/>
      <c r="JV100" s="504"/>
      <c r="JW100" s="504"/>
      <c r="JX100" s="504"/>
      <c r="JY100" s="504"/>
      <c r="JZ100" s="504"/>
      <c r="KA100" s="504"/>
      <c r="KB100" s="504"/>
      <c r="KC100" s="504"/>
      <c r="KD100" s="504"/>
      <c r="KE100" s="504"/>
      <c r="KF100" s="504"/>
      <c r="KG100" s="504"/>
      <c r="KH100" s="504"/>
      <c r="KI100" s="504"/>
      <c r="KJ100" s="504"/>
      <c r="KK100" s="504"/>
      <c r="KL100" s="504"/>
      <c r="KM100" s="504"/>
      <c r="KN100" s="504"/>
      <c r="KO100" s="504"/>
      <c r="KP100" s="504"/>
      <c r="KQ100" s="9"/>
      <c r="KR100" s="504"/>
      <c r="KS100" s="504"/>
      <c r="KT100" s="504"/>
      <c r="KU100" s="504"/>
      <c r="KV100" s="504"/>
      <c r="KW100" s="504"/>
      <c r="KX100" s="504"/>
      <c r="KY100" s="504"/>
      <c r="KZ100" s="504"/>
      <c r="LA100" s="504"/>
      <c r="LB100" s="504"/>
      <c r="LC100" s="504"/>
      <c r="LD100" s="504"/>
      <c r="LE100" s="504"/>
      <c r="LF100" s="504"/>
      <c r="LG100" s="504"/>
      <c r="LH100" s="504"/>
      <c r="LI100" s="504"/>
      <c r="LJ100" s="504"/>
      <c r="LK100" s="504"/>
      <c r="LL100" s="504"/>
      <c r="LM100" s="504"/>
      <c r="LN100" s="504"/>
      <c r="LO100" s="504"/>
      <c r="LP100" s="504"/>
      <c r="LQ100" s="504"/>
      <c r="LR100" s="504"/>
      <c r="LS100" s="504"/>
      <c r="LT100" s="504"/>
      <c r="LU100" s="504"/>
      <c r="LV100" s="504"/>
      <c r="LW100" s="504"/>
      <c r="LX100" s="504"/>
      <c r="LY100" s="504"/>
      <c r="LZ100" s="504"/>
      <c r="MA100" s="504"/>
      <c r="MB100" s="504"/>
      <c r="MC100" s="504"/>
      <c r="MD100" s="504"/>
      <c r="ME100" s="504"/>
      <c r="MF100" s="504"/>
      <c r="MG100" s="504"/>
      <c r="MH100" s="504"/>
      <c r="MI100" s="504"/>
      <c r="MJ100" s="504"/>
      <c r="MK100" s="504"/>
      <c r="ML100" s="504"/>
      <c r="MM100" s="504"/>
      <c r="MN100" s="504"/>
      <c r="MO100" s="504"/>
      <c r="MP100" s="504"/>
      <c r="MQ100" s="504"/>
      <c r="MR100" s="504"/>
      <c r="MS100" s="504"/>
      <c r="MT100" s="9"/>
      <c r="MU100" s="504"/>
      <c r="MV100" s="504"/>
      <c r="MW100" s="504"/>
      <c r="MX100" s="504"/>
      <c r="MY100" s="504"/>
      <c r="MZ100" s="504"/>
      <c r="NA100" s="504"/>
      <c r="NB100" s="9"/>
      <c r="NC100" s="504"/>
      <c r="ND100" s="504"/>
      <c r="NE100" s="504"/>
      <c r="NF100" s="504"/>
      <c r="NG100" s="504"/>
      <c r="NH100" s="504"/>
      <c r="NI100" s="504"/>
      <c r="NJ100" s="504"/>
      <c r="NK100" s="504"/>
      <c r="NL100" s="504"/>
      <c r="NM100" s="504"/>
      <c r="NN100" s="504"/>
      <c r="NO100" s="504"/>
      <c r="NP100" s="504"/>
      <c r="NQ100" s="504"/>
      <c r="NR100" s="504"/>
      <c r="NS100" s="504"/>
      <c r="NT100" s="504"/>
      <c r="NU100" s="504"/>
      <c r="NV100" s="504"/>
      <c r="NW100" s="504"/>
      <c r="NX100" s="9"/>
      <c r="NY100" s="504"/>
      <c r="NZ100" s="504"/>
      <c r="OA100" s="504"/>
      <c r="OB100" s="504"/>
      <c r="OC100" s="504"/>
      <c r="OD100" s="504"/>
      <c r="OE100" s="504"/>
      <c r="OF100" s="504"/>
      <c r="OG100" s="504"/>
      <c r="OH100" s="504"/>
      <c r="OI100" s="504"/>
      <c r="OJ100" s="504"/>
      <c r="OK100" s="504"/>
      <c r="OL100" s="504"/>
      <c r="OM100" s="504"/>
      <c r="ON100" s="504"/>
      <c r="OO100" s="504"/>
      <c r="OP100" s="504"/>
      <c r="OQ100" s="504"/>
      <c r="OR100" s="504"/>
      <c r="OS100" s="504"/>
      <c r="OT100" s="504"/>
      <c r="OU100" s="504"/>
      <c r="OV100" s="504"/>
      <c r="OW100" s="504"/>
      <c r="OX100" s="504"/>
      <c r="OY100" s="504"/>
      <c r="OZ100" s="504"/>
      <c r="PA100" s="504"/>
      <c r="PB100" s="504"/>
      <c r="PC100" s="504"/>
      <c r="PD100" s="504"/>
      <c r="PE100" s="504"/>
      <c r="PF100" s="504"/>
      <c r="PG100" s="504"/>
      <c r="PH100" s="504"/>
      <c r="PI100" s="504"/>
      <c r="PJ100" s="504"/>
      <c r="PK100" s="504"/>
      <c r="PL100" s="504"/>
      <c r="PM100" s="504"/>
      <c r="PN100" s="504"/>
      <c r="PO100" s="504"/>
      <c r="PP100" s="504"/>
      <c r="PQ100" s="504"/>
      <c r="PR100" s="504"/>
      <c r="PS100" s="504"/>
      <c r="PT100" s="504"/>
      <c r="PU100" s="504"/>
      <c r="PV100" s="504"/>
      <c r="PW100" s="504"/>
      <c r="PX100" s="504"/>
      <c r="PY100" s="504"/>
      <c r="PZ100" s="504"/>
      <c r="QA100" s="504"/>
      <c r="QB100" s="504"/>
      <c r="QC100" s="504"/>
      <c r="QD100" s="504"/>
      <c r="QE100" s="504"/>
      <c r="QF100" s="504"/>
      <c r="QG100" s="504"/>
      <c r="QH100" s="504"/>
      <c r="QI100" s="504"/>
      <c r="QJ100" s="504"/>
      <c r="QK100" s="504"/>
      <c r="QL100" s="504"/>
      <c r="QM100" s="504"/>
      <c r="QN100" s="504"/>
      <c r="QO100" s="504"/>
      <c r="QP100" s="504"/>
      <c r="QQ100" s="504"/>
      <c r="QR100" s="504"/>
      <c r="QS100" s="504"/>
      <c r="QT100" s="504"/>
      <c r="QU100" s="504"/>
      <c r="QV100" s="504"/>
      <c r="QW100" s="504"/>
      <c r="QX100" s="504"/>
      <c r="QY100" s="504"/>
      <c r="QZ100" s="504"/>
      <c r="RA100" s="504"/>
      <c r="RB100" s="504"/>
      <c r="RC100" s="504"/>
      <c r="RD100" s="504"/>
      <c r="RE100" s="504"/>
      <c r="RF100" s="504"/>
      <c r="RG100" s="504"/>
      <c r="RH100" s="504"/>
      <c r="RI100" s="504"/>
      <c r="RJ100" s="504"/>
      <c r="RK100" s="504"/>
      <c r="RL100" s="504"/>
      <c r="RM100" s="504"/>
      <c r="RN100" s="504"/>
      <c r="RO100" s="504"/>
      <c r="RP100" s="504"/>
      <c r="RQ100" s="504"/>
      <c r="RR100" s="504"/>
      <c r="RS100" s="504"/>
      <c r="RT100" s="504"/>
      <c r="RU100" s="504"/>
      <c r="RV100" s="504"/>
      <c r="RW100" s="504"/>
      <c r="RX100" s="504"/>
      <c r="RY100" s="504"/>
      <c r="RZ100" s="504"/>
      <c r="SA100" s="504"/>
      <c r="SB100" s="504"/>
      <c r="SC100" s="504"/>
      <c r="SD100" s="504"/>
      <c r="SE100" s="504"/>
      <c r="SF100" s="504"/>
      <c r="SG100" s="504"/>
      <c r="SH100" s="504"/>
      <c r="SI100" s="504"/>
      <c r="SJ100" s="504"/>
      <c r="SK100" s="504"/>
      <c r="SL100" s="504"/>
      <c r="SM100" s="504"/>
      <c r="SN100" s="504"/>
      <c r="SO100" s="504"/>
      <c r="SP100" s="504"/>
      <c r="SQ100" s="504"/>
      <c r="SR100" s="504"/>
      <c r="SS100" s="504"/>
      <c r="ST100" s="504"/>
      <c r="SU100" s="504"/>
      <c r="SV100" s="504"/>
      <c r="SW100" s="504"/>
      <c r="SX100" s="504"/>
      <c r="SY100" s="504"/>
      <c r="SZ100" s="504"/>
      <c r="TA100" s="504"/>
      <c r="TB100" s="504"/>
      <c r="TC100" s="504"/>
      <c r="TD100" s="504"/>
      <c r="TE100" s="504"/>
      <c r="TF100" s="504"/>
      <c r="TG100" s="504"/>
      <c r="TH100" s="504"/>
      <c r="TI100" s="504"/>
      <c r="TJ100" s="504"/>
      <c r="TK100" s="504"/>
      <c r="TL100" s="504"/>
      <c r="TM100" s="504"/>
      <c r="TN100" s="504"/>
      <c r="TO100" s="504"/>
      <c r="TP100" s="504"/>
      <c r="TQ100" s="504"/>
      <c r="TR100" s="504"/>
      <c r="TS100" s="504"/>
      <c r="TT100" s="504"/>
      <c r="TU100" s="504"/>
      <c r="TV100" s="504"/>
      <c r="TW100" s="504"/>
      <c r="TX100" s="504"/>
      <c r="TY100" s="504"/>
      <c r="TZ100" s="504"/>
      <c r="UA100" s="504"/>
      <c r="UB100" s="504"/>
      <c r="UC100" s="504"/>
      <c r="UD100" s="504"/>
      <c r="UE100" s="504"/>
      <c r="UF100" s="504"/>
      <c r="UG100" s="504"/>
      <c r="UH100" s="504"/>
      <c r="UI100" s="504"/>
      <c r="UJ100" s="504"/>
      <c r="UK100" s="504"/>
      <c r="UL100" s="504"/>
      <c r="UM100" s="504"/>
      <c r="UN100" s="504"/>
      <c r="UO100" s="504"/>
      <c r="UP100" s="504"/>
      <c r="UQ100" s="504"/>
      <c r="UR100" s="504"/>
      <c r="US100" s="504"/>
      <c r="UT100" s="504"/>
      <c r="UU100" s="504"/>
      <c r="UV100" s="504"/>
      <c r="UW100" s="504"/>
      <c r="UX100" s="504"/>
      <c r="UY100" s="504"/>
      <c r="UZ100" s="504"/>
      <c r="VA100" s="504"/>
      <c r="VB100" s="504"/>
      <c r="VC100" s="504"/>
      <c r="VD100" s="23">
        <v>0</v>
      </c>
    </row>
    <row r="101" spans="1:576" outlineLevel="2">
      <c r="A101" s="21">
        <f>ROW(A101)-5</f>
        <v>96</v>
      </c>
      <c r="B101" s="21"/>
      <c r="D101" s="504"/>
      <c r="E101" t="b">
        <v>0</v>
      </c>
      <c r="G101" s="29" t="s">
        <v>1757</v>
      </c>
      <c r="N101" s="574">
        <f>PRODUCT($P100:$P100)</f>
        <v>2</v>
      </c>
      <c r="O101" s="211"/>
      <c r="P101" s="570">
        <f>PRODUCT($U100:$U100)</f>
        <v>1</v>
      </c>
      <c r="Q101" s="211"/>
      <c r="R101" s="211"/>
      <c r="S101" s="211"/>
      <c r="T101" s="211"/>
      <c r="U101" s="571">
        <f>PRODUCT($V100:$V100)</f>
        <v>1</v>
      </c>
      <c r="V101" s="572">
        <f>PRODUCT($W100:$W100)</f>
        <v>1</v>
      </c>
      <c r="W101" s="573">
        <f>PRODUCT($X100:$X100)</f>
        <v>3</v>
      </c>
      <c r="X101" s="268">
        <v>1</v>
      </c>
      <c r="Y101" s="211"/>
      <c r="Z101" s="211"/>
      <c r="AA101" s="211"/>
      <c r="AB101" s="211"/>
      <c r="AD101" s="211"/>
      <c r="AE101" s="211"/>
      <c r="AF101" s="211"/>
      <c r="AG101" s="211"/>
      <c r="AH101" s="211"/>
      <c r="AI101" s="211"/>
      <c r="AJ101" s="211"/>
      <c r="AK101" s="211"/>
      <c r="AR101">
        <f>PRODUCT($H100:$AR100)</f>
        <v>12</v>
      </c>
      <c r="AS101" s="551" t="str">
        <f>AS100&amp;" "&amp;$AR101&amp;" trials (if complete)"</f>
        <v>farm_plan 12 trials (if complete)</v>
      </c>
      <c r="AT101" s="9" t="str">
        <f ca="1">IF(COUNTIF(AS$5:AS101,AS101)=1,"-","Dup")</f>
        <v>-</v>
      </c>
      <c r="AU101" s="9"/>
      <c r="AV101" s="504"/>
      <c r="AW101" s="504"/>
      <c r="AX101" s="504"/>
      <c r="AY101" s="504"/>
      <c r="AZ101" s="504"/>
      <c r="BA101" s="504"/>
      <c r="BB101" s="504"/>
      <c r="BC101" s="504"/>
      <c r="BD101" s="9"/>
      <c r="BE101" s="504"/>
      <c r="BF101" s="504"/>
      <c r="BG101" s="504"/>
      <c r="BH101" s="504"/>
      <c r="BI101" s="504"/>
      <c r="BJ101" s="504"/>
      <c r="BK101" s="504"/>
      <c r="BL101" s="9"/>
      <c r="BM101" s="504"/>
      <c r="BN101" s="504"/>
      <c r="BO101" s="504"/>
      <c r="BP101" s="504"/>
      <c r="BQ101" s="504"/>
      <c r="BR101" s="504"/>
      <c r="BS101" s="504"/>
      <c r="BT101" s="504"/>
      <c r="BU101" s="504"/>
      <c r="BV101" s="504"/>
      <c r="BW101" s="504"/>
      <c r="BX101" s="9"/>
      <c r="BY101" s="504"/>
      <c r="BZ101" s="504"/>
      <c r="CA101" s="504"/>
      <c r="CB101" s="504"/>
      <c r="CC101" s="504"/>
      <c r="CD101" s="504"/>
      <c r="CE101" s="504"/>
      <c r="CF101" s="504"/>
      <c r="CG101" s="504"/>
      <c r="CH101" s="504"/>
      <c r="CI101" s="9"/>
      <c r="CJ101" s="504"/>
      <c r="CK101" s="504"/>
      <c r="CL101" s="504"/>
      <c r="CM101" s="504"/>
      <c r="CN101" s="504"/>
      <c r="CO101" s="504"/>
      <c r="CP101" s="504"/>
      <c r="CQ101" s="504"/>
      <c r="CR101" s="504"/>
      <c r="CS101" s="504"/>
      <c r="CT101" s="504"/>
      <c r="CU101" s="504"/>
      <c r="CV101" s="504"/>
      <c r="CW101" s="504"/>
      <c r="CX101" s="504"/>
      <c r="CY101" s="504"/>
      <c r="CZ101" s="504"/>
      <c r="DA101" s="504"/>
      <c r="DB101" s="504"/>
      <c r="DC101" s="504"/>
      <c r="DD101" s="504"/>
      <c r="DE101" s="504"/>
      <c r="DF101" s="504"/>
      <c r="DG101" s="504"/>
      <c r="DH101" s="504"/>
      <c r="DI101" s="504"/>
      <c r="DJ101" s="504"/>
      <c r="DK101" s="504"/>
      <c r="DL101" s="504"/>
      <c r="DM101" s="504"/>
      <c r="DN101" s="504"/>
      <c r="DO101" s="504"/>
      <c r="DP101" s="504"/>
      <c r="DQ101" s="504"/>
      <c r="DR101" s="9"/>
      <c r="DS101" s="504"/>
      <c r="DT101" s="504"/>
      <c r="DU101" s="504"/>
      <c r="DV101" s="504"/>
      <c r="DW101" s="504"/>
      <c r="DX101" s="504"/>
      <c r="DY101" s="504"/>
      <c r="DZ101" s="504"/>
      <c r="EA101" s="504"/>
      <c r="EB101" s="504"/>
      <c r="EC101" s="504"/>
      <c r="ED101" s="504"/>
      <c r="EE101" s="505"/>
      <c r="EF101" s="504"/>
      <c r="EG101" s="504"/>
      <c r="EH101" s="504"/>
      <c r="EI101" s="504"/>
      <c r="EJ101" s="504"/>
      <c r="EK101" s="504"/>
      <c r="EL101" s="504"/>
      <c r="EM101" s="504"/>
      <c r="EN101" s="504"/>
      <c r="EO101" s="504"/>
      <c r="EP101" s="504"/>
      <c r="EQ101" s="504"/>
      <c r="ER101" s="504"/>
      <c r="ES101" s="504"/>
      <c r="ET101" s="504"/>
      <c r="EU101" s="504"/>
      <c r="EV101" s="504"/>
      <c r="EW101" s="504"/>
      <c r="EX101" s="504"/>
      <c r="EY101" s="504"/>
      <c r="EZ101" s="504"/>
      <c r="FA101" s="504"/>
      <c r="FB101" s="504"/>
      <c r="FC101" s="504"/>
      <c r="FD101" s="504"/>
      <c r="FE101" s="504"/>
      <c r="FF101" s="504"/>
      <c r="FG101" s="504"/>
      <c r="FH101" s="504"/>
      <c r="FI101" s="504"/>
      <c r="FJ101" s="504"/>
      <c r="FK101" s="504"/>
      <c r="FL101" s="504"/>
      <c r="FM101" s="504"/>
      <c r="FN101" s="504"/>
      <c r="FO101" s="504"/>
      <c r="FP101" s="504"/>
      <c r="FQ101" s="504"/>
      <c r="FR101" s="504"/>
      <c r="FS101" s="504"/>
      <c r="FT101" s="504"/>
      <c r="FU101" s="504"/>
      <c r="FV101" s="504"/>
      <c r="FW101" s="504"/>
      <c r="FX101" s="504"/>
      <c r="FY101" s="504"/>
      <c r="FZ101" s="504"/>
      <c r="GA101" s="504"/>
      <c r="GB101" s="504"/>
      <c r="GC101" s="504"/>
      <c r="GD101" s="504"/>
      <c r="GE101" s="504"/>
      <c r="GF101" s="504"/>
      <c r="GG101" s="504"/>
      <c r="GH101" s="504"/>
      <c r="GI101" s="504"/>
      <c r="GJ101" s="504"/>
      <c r="GK101" s="504"/>
      <c r="GL101" s="504"/>
      <c r="GM101" s="504"/>
      <c r="GN101" s="504"/>
      <c r="GO101" s="504"/>
      <c r="GP101" s="504"/>
      <c r="GQ101" s="504"/>
      <c r="GR101" s="504"/>
      <c r="GS101" s="504"/>
      <c r="GT101" s="504"/>
      <c r="GU101" s="504"/>
      <c r="GV101" s="504"/>
      <c r="GW101" s="504"/>
      <c r="GX101" s="504"/>
      <c r="GY101" s="504"/>
      <c r="GZ101" s="504"/>
      <c r="HA101" s="504"/>
      <c r="HB101" s="504"/>
      <c r="HC101" s="504"/>
      <c r="HD101" s="504"/>
      <c r="HE101" s="504"/>
      <c r="HF101" s="504"/>
      <c r="HG101" s="504"/>
      <c r="HH101" s="504"/>
      <c r="HI101" s="504"/>
      <c r="HJ101" s="504"/>
      <c r="HK101" s="504"/>
      <c r="HL101" s="504"/>
      <c r="HM101" s="504"/>
      <c r="HN101" s="504"/>
      <c r="HO101" s="504"/>
      <c r="HP101" s="504"/>
      <c r="HQ101" s="504"/>
      <c r="HR101" s="504"/>
      <c r="HS101" s="504"/>
      <c r="HT101" s="504"/>
      <c r="HU101" s="504"/>
      <c r="HV101" s="504"/>
      <c r="HW101" s="504"/>
      <c r="HX101" s="504"/>
      <c r="HY101" s="504"/>
      <c r="HZ101" s="504"/>
      <c r="IA101" s="504"/>
      <c r="IB101" s="504"/>
      <c r="IC101" s="504"/>
      <c r="ID101" s="504"/>
      <c r="IE101" s="504"/>
      <c r="IF101" s="504"/>
      <c r="IG101" s="504"/>
      <c r="IH101" s="504"/>
      <c r="II101" s="504"/>
      <c r="IJ101" s="504"/>
      <c r="IK101" s="504"/>
      <c r="IL101" s="504"/>
      <c r="IM101" s="504"/>
      <c r="IN101" s="504"/>
      <c r="IO101" s="504"/>
      <c r="IP101" s="504"/>
      <c r="IQ101" s="504"/>
      <c r="IR101" s="504"/>
      <c r="IS101" s="504"/>
      <c r="IT101" s="504"/>
      <c r="IU101" s="504"/>
      <c r="IV101" s="504"/>
      <c r="IW101" s="504"/>
      <c r="IX101" s="504"/>
      <c r="IY101" s="504"/>
      <c r="IZ101" s="504"/>
      <c r="JA101" s="9"/>
      <c r="JB101" s="504"/>
      <c r="JC101" s="504"/>
      <c r="JD101" s="504"/>
      <c r="JE101" s="504"/>
      <c r="JF101" s="504"/>
      <c r="JG101" s="504"/>
      <c r="JH101" s="504"/>
      <c r="JI101" s="504"/>
      <c r="JJ101" s="504"/>
      <c r="JK101" s="504"/>
      <c r="JL101" s="504"/>
      <c r="JM101" s="504"/>
      <c r="JN101" s="504"/>
      <c r="JO101" s="504"/>
      <c r="JP101" s="504"/>
      <c r="JQ101" s="504"/>
      <c r="JR101" s="504"/>
      <c r="JS101" s="504"/>
      <c r="JT101" s="504"/>
      <c r="JU101" s="504"/>
      <c r="JV101" s="504"/>
      <c r="JW101" s="504"/>
      <c r="JX101" s="504"/>
      <c r="JY101" s="504"/>
      <c r="JZ101" s="504"/>
      <c r="KA101" s="504"/>
      <c r="KB101" s="504"/>
      <c r="KC101" s="504"/>
      <c r="KD101" s="504"/>
      <c r="KE101" s="504"/>
      <c r="KF101" s="504"/>
      <c r="KG101" s="504"/>
      <c r="KH101" s="504"/>
      <c r="KI101" s="504"/>
      <c r="KJ101" s="504"/>
      <c r="KK101" s="504"/>
      <c r="KL101" s="504"/>
      <c r="KM101" s="504"/>
      <c r="KN101" s="504"/>
      <c r="KO101" s="504"/>
      <c r="KP101" s="504"/>
      <c r="KQ101" s="9"/>
      <c r="KR101" s="504"/>
      <c r="KS101" s="504"/>
      <c r="KT101" s="504"/>
      <c r="KU101" s="504"/>
      <c r="KV101" s="504"/>
      <c r="KW101" s="504"/>
      <c r="KX101" s="504"/>
      <c r="KY101" s="504"/>
      <c r="KZ101" s="504"/>
      <c r="LA101" s="504"/>
      <c r="LB101" s="504"/>
      <c r="LC101" s="504"/>
      <c r="LD101" s="504"/>
      <c r="LE101" s="504"/>
      <c r="LF101" s="504"/>
      <c r="LG101" s="504"/>
      <c r="LH101" s="504"/>
      <c r="LI101" s="504"/>
      <c r="LJ101" s="504"/>
      <c r="LK101" s="504"/>
      <c r="LL101" s="504"/>
      <c r="LM101" s="504"/>
      <c r="LN101" s="504"/>
      <c r="LO101" s="504"/>
      <c r="LP101" s="504"/>
      <c r="LQ101" s="504"/>
      <c r="LR101" s="504"/>
      <c r="LS101" s="504"/>
      <c r="LT101" s="504"/>
      <c r="LU101" s="504"/>
      <c r="LV101" s="504"/>
      <c r="LW101" s="504"/>
      <c r="LX101" s="504"/>
      <c r="LY101" s="504"/>
      <c r="LZ101" s="504"/>
      <c r="MA101" s="504"/>
      <c r="MB101" s="504"/>
      <c r="MC101" s="504"/>
      <c r="MD101" s="504"/>
      <c r="ME101" s="504"/>
      <c r="MF101" s="504"/>
      <c r="MG101" s="504"/>
      <c r="MH101" s="504"/>
      <c r="MI101" s="504"/>
      <c r="MJ101" s="504"/>
      <c r="MK101" s="504"/>
      <c r="ML101" s="504"/>
      <c r="MM101" s="504"/>
      <c r="MN101" s="504"/>
      <c r="MO101" s="504"/>
      <c r="MP101" s="504"/>
      <c r="MQ101" s="504"/>
      <c r="MR101" s="504"/>
      <c r="MS101" s="504"/>
      <c r="MT101" s="9"/>
      <c r="MU101" s="504"/>
      <c r="MV101" s="504"/>
      <c r="MW101" s="504"/>
      <c r="MX101" s="504"/>
      <c r="MY101" s="504"/>
      <c r="MZ101" s="504"/>
      <c r="NA101" s="504"/>
      <c r="NB101" s="9"/>
      <c r="NC101" s="504"/>
      <c r="ND101" s="504"/>
      <c r="NE101" s="504"/>
      <c r="NF101" s="504"/>
      <c r="NG101" s="504"/>
      <c r="NH101" s="504"/>
      <c r="NI101" s="504"/>
      <c r="NJ101" s="504"/>
      <c r="NK101" s="504"/>
      <c r="NL101" s="504"/>
      <c r="NM101" s="504"/>
      <c r="NN101" s="504"/>
      <c r="NO101" s="504"/>
      <c r="NP101" s="504"/>
      <c r="NQ101" s="504"/>
      <c r="NR101" s="504"/>
      <c r="NS101" s="504"/>
      <c r="NT101" s="504"/>
      <c r="NU101" s="504"/>
      <c r="NV101" s="504"/>
      <c r="NW101" s="504"/>
      <c r="NX101" s="9"/>
      <c r="NY101" s="504"/>
      <c r="NZ101" s="504"/>
      <c r="OA101" s="504"/>
      <c r="OB101" s="504"/>
      <c r="OC101" s="504"/>
      <c r="OD101" s="504"/>
      <c r="OE101" s="504"/>
      <c r="OF101" s="504"/>
      <c r="OG101" s="504"/>
      <c r="OH101" s="504"/>
      <c r="OI101" s="504"/>
      <c r="OJ101" s="504"/>
      <c r="OK101" s="504"/>
      <c r="OL101" s="504"/>
      <c r="OM101" s="504"/>
      <c r="ON101" s="504"/>
      <c r="OO101" s="504"/>
      <c r="OP101" s="504"/>
      <c r="OQ101" s="504"/>
      <c r="OR101" s="504"/>
      <c r="OS101" s="504"/>
      <c r="OT101" s="504"/>
      <c r="OU101" s="504"/>
      <c r="OV101" s="504"/>
      <c r="OW101" s="504"/>
      <c r="OX101" s="504"/>
      <c r="OY101" s="504"/>
      <c r="OZ101" s="504"/>
      <c r="PA101" s="504"/>
      <c r="PB101" s="504"/>
      <c r="PC101" s="504"/>
      <c r="PD101" s="504"/>
      <c r="PE101" s="504"/>
      <c r="PF101" s="504"/>
      <c r="PG101" s="504"/>
      <c r="PH101" s="504"/>
      <c r="PI101" s="504"/>
      <c r="PJ101" s="504"/>
      <c r="PK101" s="504"/>
      <c r="PL101" s="504"/>
      <c r="PM101" s="504"/>
      <c r="PN101" s="504"/>
      <c r="PO101" s="504"/>
      <c r="PP101" s="504"/>
      <c r="PQ101" s="504"/>
      <c r="PR101" s="504"/>
      <c r="PS101" s="504"/>
      <c r="PT101" s="504"/>
      <c r="PU101" s="504"/>
      <c r="PV101" s="504"/>
      <c r="PW101" s="504"/>
      <c r="PX101" s="504"/>
      <c r="PY101" s="504"/>
      <c r="PZ101" s="504"/>
      <c r="QA101" s="504"/>
      <c r="QB101" s="504"/>
      <c r="QC101" s="504"/>
      <c r="QD101" s="504"/>
      <c r="QE101" s="504"/>
      <c r="QF101" s="504"/>
      <c r="QG101" s="504"/>
      <c r="QH101" s="504"/>
      <c r="QI101" s="504"/>
      <c r="QJ101" s="504"/>
      <c r="QK101" s="504"/>
      <c r="QL101" s="504"/>
      <c r="QM101" s="504"/>
      <c r="QN101" s="504"/>
      <c r="QO101" s="504"/>
      <c r="QP101" s="504"/>
      <c r="QQ101" s="504"/>
      <c r="QR101" s="504"/>
      <c r="QS101" s="504"/>
      <c r="QT101" s="504"/>
      <c r="QU101" s="504"/>
      <c r="QV101" s="504"/>
      <c r="QW101" s="504"/>
      <c r="QX101" s="504"/>
      <c r="QY101" s="504"/>
      <c r="QZ101" s="504"/>
      <c r="RA101" s="504"/>
      <c r="RB101" s="504"/>
      <c r="RC101" s="504"/>
      <c r="RD101" s="504"/>
      <c r="RE101" s="504"/>
      <c r="RF101" s="504"/>
      <c r="RG101" s="504"/>
      <c r="RH101" s="504"/>
      <c r="RI101" s="504"/>
      <c r="RJ101" s="504"/>
      <c r="RK101" s="504"/>
      <c r="RL101" s="504"/>
      <c r="RM101" s="504"/>
      <c r="RN101" s="504"/>
      <c r="RO101" s="504"/>
      <c r="RP101" s="504"/>
      <c r="RQ101" s="504"/>
      <c r="RR101" s="504"/>
      <c r="RS101" s="504"/>
      <c r="RT101" s="504"/>
      <c r="RU101" s="504"/>
      <c r="RV101" s="504"/>
      <c r="RW101" s="504"/>
      <c r="RX101" s="504"/>
      <c r="RY101" s="504"/>
      <c r="RZ101" s="504"/>
      <c r="SA101" s="504"/>
      <c r="SB101" s="504"/>
      <c r="SC101" s="504"/>
      <c r="SD101" s="504"/>
      <c r="SE101" s="504"/>
      <c r="SF101" s="504"/>
      <c r="SG101" s="504"/>
      <c r="SH101" s="504"/>
      <c r="SI101" s="504"/>
      <c r="SJ101" s="504"/>
      <c r="SK101" s="504"/>
      <c r="SL101" s="504"/>
      <c r="SM101" s="504"/>
      <c r="SN101" s="504"/>
      <c r="SO101" s="504"/>
      <c r="SP101" s="504"/>
      <c r="SQ101" s="504"/>
      <c r="SR101" s="504"/>
      <c r="SS101" s="504"/>
      <c r="ST101" s="504"/>
      <c r="SU101" s="504"/>
      <c r="SV101" s="504"/>
      <c r="SW101" s="504"/>
      <c r="SX101" s="504"/>
      <c r="SY101" s="504"/>
      <c r="SZ101" s="504"/>
      <c r="TA101" s="504"/>
      <c r="TB101" s="504"/>
      <c r="TC101" s="504"/>
      <c r="TD101" s="504"/>
      <c r="TE101" s="504"/>
      <c r="TF101" s="504"/>
      <c r="TG101" s="504"/>
      <c r="TH101" s="504"/>
      <c r="TI101" s="504"/>
      <c r="TJ101" s="504"/>
      <c r="TK101" s="504"/>
      <c r="TL101" s="504"/>
      <c r="TM101" s="504"/>
      <c r="TN101" s="504"/>
      <c r="TO101" s="504"/>
      <c r="TP101" s="504"/>
      <c r="TQ101" s="504"/>
      <c r="TR101" s="504"/>
      <c r="TS101" s="504"/>
      <c r="TT101" s="504"/>
      <c r="TU101" s="504"/>
      <c r="TV101" s="504"/>
      <c r="TW101" s="504"/>
      <c r="TX101" s="504"/>
      <c r="TY101" s="504"/>
      <c r="TZ101" s="504"/>
      <c r="UA101" s="504"/>
      <c r="UB101" s="504"/>
      <c r="UC101" s="504"/>
      <c r="UD101" s="504"/>
      <c r="UE101" s="504"/>
      <c r="UF101" s="504"/>
      <c r="UG101" s="504"/>
      <c r="UH101" s="504"/>
      <c r="UI101" s="504"/>
      <c r="UJ101" s="504"/>
      <c r="UK101" s="504"/>
      <c r="UL101" s="504"/>
      <c r="UM101" s="504"/>
      <c r="UN101" s="504"/>
      <c r="UO101" s="504"/>
      <c r="UP101" s="504"/>
      <c r="UQ101" s="504"/>
      <c r="UR101" s="504"/>
      <c r="US101" s="504"/>
      <c r="UT101" s="504"/>
      <c r="UU101" s="504"/>
      <c r="UV101" s="504"/>
      <c r="UW101" s="504"/>
      <c r="UX101" s="504"/>
      <c r="UY101" s="504"/>
      <c r="UZ101" s="504"/>
      <c r="VA101" s="504"/>
      <c r="VB101" s="504"/>
      <c r="VC101" s="504"/>
      <c r="VD101" s="23">
        <v>0</v>
      </c>
    </row>
    <row r="102" spans="1:576" outlineLevel="1">
      <c r="A102" s="21">
        <f t="shared" si="93"/>
        <v>97</v>
      </c>
      <c r="B102" s="21">
        <f>$A$23</f>
        <v>18</v>
      </c>
      <c r="C102">
        <v>109</v>
      </c>
      <c r="D102" s="19" t="str">
        <f t="shared" ref="D102" ca="1" si="895">OFFSET(D$5,$B102,0)</f>
        <v>SNSW</v>
      </c>
      <c r="E102" t="b">
        <v>1</v>
      </c>
      <c r="F102" t="b">
        <v>0</v>
      </c>
      <c r="G102" t="b">
        <f t="shared" ref="G102" si="896">E102</f>
        <v>1</v>
      </c>
      <c r="H102" s="26">
        <v>0</v>
      </c>
      <c r="I102" s="26">
        <v>2</v>
      </c>
      <c r="J102" s="26">
        <v>1</v>
      </c>
      <c r="K102" s="26" t="str">
        <f>""</f>
        <v/>
      </c>
      <c r="L102" s="26">
        <v>0</v>
      </c>
      <c r="M102" s="26">
        <f>d.Region</f>
        <v>2</v>
      </c>
      <c r="N102" s="26">
        <v>2</v>
      </c>
      <c r="O102" s="26">
        <v>3</v>
      </c>
      <c r="P102" s="26">
        <v>2</v>
      </c>
      <c r="Q102" s="26">
        <v>0</v>
      </c>
      <c r="R102" s="26">
        <v>0</v>
      </c>
      <c r="S102" s="26">
        <v>0</v>
      </c>
      <c r="T102" s="26">
        <v>0</v>
      </c>
      <c r="U102" s="26">
        <v>1</v>
      </c>
      <c r="V102" s="116">
        <v>1</v>
      </c>
      <c r="W102" s="116">
        <v>1</v>
      </c>
      <c r="X102" s="116">
        <v>1</v>
      </c>
      <c r="Y102" s="211"/>
      <c r="Z102" s="211"/>
      <c r="AA102" s="211"/>
      <c r="AB102" s="211"/>
      <c r="AC102" s="26">
        <v>1</v>
      </c>
      <c r="AD102" s="211"/>
      <c r="AE102" s="211"/>
      <c r="AF102" s="211"/>
      <c r="AG102" s="211"/>
      <c r="AH102" s="211"/>
      <c r="AI102" s="211"/>
      <c r="AJ102" s="211"/>
      <c r="AK102" s="211"/>
      <c r="AL102" s="136">
        <f t="shared" ref="AL102" si="897">INDEX(i.StdELMan,($M102-1)*12+($N102-1)*3+$O102,AL$16)</f>
        <v>2</v>
      </c>
      <c r="AM102" s="136">
        <f>INDEX(CHOOSE($O102,DataAutumn!i.AdultDrys,DataWinter!i.AdultDrys,DataSpring!i.AdultDrys),1,$N102)</f>
        <v>3</v>
      </c>
      <c r="AN102" s="5">
        <f t="shared" ref="AN102:AO102" si="898">INDEX(i.FlkStrctr,$N102,AN$15)</f>
        <v>2</v>
      </c>
      <c r="AO102" s="5">
        <f t="shared" si="898"/>
        <v>0</v>
      </c>
      <c r="AP102" s="5">
        <f t="shared" ref="AP102" si="899">INDEX(i.StdELMan,($M102-1)*12+($N102-1)*3+$O102,AP$15)</f>
        <v>1</v>
      </c>
      <c r="AQ102" s="211"/>
      <c r="AR102" s="211"/>
      <c r="AS102" s="356" t="str">
        <f ca="1">LEFT(OFFSET(AS102,-1,0),FIND(" ",OFFSET(AS102,-1,0)))        &amp; TEXT($H102,"00000 ")
&amp; $D102        &amp; IF($JB102=0," FWM","")&amp;IF($JB102=1," MWM","")&amp;IF($JB102=5," Mat","")&amp;IF($JC102=TRUE,"&amp;BBT","    ")
&amp;IF(LN102&lt;&gt;"-", "numbers"&amp;LN102,"")&amp;IF(NL102," pasture"&amp;ROUND(NM102,0),"") &amp;" Day"&amp;INDEX(i.DOY,$O102,1)
&amp; " Scan"&amp;$P102&amp;"-"&amp;$Q102&amp;$R102&amp;$S102&amp;$T102        &amp; " RR"&amp;TEXT($JV102*100,"000p;-00p;000p;@")
&amp; " GP"&amp;TEXT($NA102*100,"000p")        &amp; " WP"&amp;TEXT($MY102*100,"000p")        &amp; " MP"&amp;TEXT($MZ102*100,"000p")
&amp; " T_" &amp; IF(AND($CJ102,$CL102),"TRUE")        &amp; " (F"&amp;3+COUNTIF($CY102:$DB102,TRUE)&amp;3&amp;"N"&amp;$DD102&amp;$DE102&amp;")"</f>
        <v>farm_plan 00000 SNSW MWM     Day204 Scan2-0000 RR000p GP100p WP100p MP100p T_TRUE (F33N11)</v>
      </c>
      <c r="AT102" s="9" t="str">
        <f ca="1">IF(COUNTIF(AS$5:AS102,AS102)=1,"-","Dup")</f>
        <v>-</v>
      </c>
      <c r="AU102" s="9"/>
      <c r="AV102" s="466" t="b">
        <v>1</v>
      </c>
      <c r="AW102" s="466" t="b">
        <v>1</v>
      </c>
      <c r="AX102" s="466" t="b">
        <v>1</v>
      </c>
      <c r="AY102" s="466" t="b">
        <v>1</v>
      </c>
      <c r="AZ102" s="466" t="b">
        <v>1</v>
      </c>
      <c r="BA102" s="466" t="b">
        <v>1</v>
      </c>
      <c r="BB102" s="466" t="b">
        <v>1</v>
      </c>
      <c r="BC102" s="466" t="b">
        <v>1</v>
      </c>
      <c r="BD102" s="9"/>
      <c r="BE102" s="5" t="b">
        <f t="shared" ref="BE102:BJ102" si="900">INDEX(i.model_structure,$I102,BE$15)</f>
        <v>0</v>
      </c>
      <c r="BF102" s="5" t="str">
        <f t="shared" si="900"/>
        <v>-</v>
      </c>
      <c r="BG102" s="5" t="b">
        <f t="shared" si="900"/>
        <v>0</v>
      </c>
      <c r="BH102" s="5" t="b">
        <f t="shared" si="900"/>
        <v>1</v>
      </c>
      <c r="BI102" s="5" t="b">
        <f t="shared" si="900"/>
        <v>1</v>
      </c>
      <c r="BJ102" s="136">
        <f t="shared" si="900"/>
        <v>0</v>
      </c>
      <c r="BK102" s="19" t="b">
        <f t="shared" ref="BK102" ca="1" si="901">OFFSET(BK$5,$B102,0)</f>
        <v>0</v>
      </c>
      <c r="BL102" s="9"/>
      <c r="BM102" s="5" t="str">
        <f t="shared" ref="BM102" ca="1" si="902">IF($N102&lt;&gt;4,OFFSET(BM$5,$B102,0),1)</f>
        <v>-</v>
      </c>
      <c r="BN102" s="19" t="str">
        <f t="shared" ref="BN102:BP102" ca="1" si="903">OFFSET(BN$5,$B102,0)</f>
        <v>-</v>
      </c>
      <c r="BO102" s="19" t="str">
        <f t="shared" ca="1" si="903"/>
        <v>-</v>
      </c>
      <c r="BP102" s="19" t="str">
        <f t="shared" ca="1" si="903"/>
        <v>-</v>
      </c>
      <c r="BQ102" s="5" t="str">
        <f t="shared" ref="BQ102" ca="1" si="904">IF($N102&lt;&gt;4,OFFSET(BQ$5,$B102,0),1)</f>
        <v>-</v>
      </c>
      <c r="BR102" s="19" t="str">
        <f t="shared" ref="BR102" ca="1" si="905">OFFSET(BR$5,$B102,0)</f>
        <v>-</v>
      </c>
      <c r="BS102" s="5" t="str">
        <f t="shared" ref="BS102" ca="1" si="906">IF($N102&lt;&gt;4,OFFSET(BS$5,$B102,0),1)</f>
        <v>-</v>
      </c>
      <c r="BT102" s="19" t="str">
        <f t="shared" ref="BT102:BV102" ca="1" si="907">OFFSET(BT$5,$B102,0)</f>
        <v>-</v>
      </c>
      <c r="BU102" s="19" t="str">
        <f t="shared" ca="1" si="907"/>
        <v>-</v>
      </c>
      <c r="BV102" s="19" t="str">
        <f t="shared" ca="1" si="907"/>
        <v>-</v>
      </c>
      <c r="BW102" s="5" t="str">
        <f t="shared" ref="BW102" ca="1" si="908">IF($N102&lt;&gt;4,OFFSET(BW$5,$B102,0),1)</f>
        <v>-</v>
      </c>
      <c r="BX102" s="9"/>
      <c r="BY102" s="5" t="b">
        <f t="shared" ref="BY102" si="909">$K102&lt;0</f>
        <v>0</v>
      </c>
      <c r="BZ102" s="5" t="str">
        <f t="shared" ref="BZ102" ca="1" si="910">IF($K102="",BZ$23,ABS($K102))</f>
        <v>-</v>
      </c>
      <c r="CA102" s="5" t="str">
        <f t="shared" ref="CA102:CH102" ca="1" si="911">IF($K102="",CA$23,ABS($K102)=CA$15)</f>
        <v>-</v>
      </c>
      <c r="CB102" s="5" t="str">
        <f t="shared" ca="1" si="911"/>
        <v>-</v>
      </c>
      <c r="CC102" s="5" t="str">
        <f t="shared" ca="1" si="911"/>
        <v>-</v>
      </c>
      <c r="CD102" s="5" t="str">
        <f t="shared" ca="1" si="911"/>
        <v>-</v>
      </c>
      <c r="CE102" s="5" t="str">
        <f t="shared" ca="1" si="911"/>
        <v>-</v>
      </c>
      <c r="CF102" s="5" t="str">
        <f t="shared" ca="1" si="911"/>
        <v>-</v>
      </c>
      <c r="CG102" s="5" t="str">
        <f t="shared" ca="1" si="911"/>
        <v>-</v>
      </c>
      <c r="CH102" s="5" t="str">
        <f t="shared" ca="1" si="911"/>
        <v>-</v>
      </c>
      <c r="CI102" s="9"/>
      <c r="CJ102" s="12" t="b">
        <v>1</v>
      </c>
      <c r="CK102" s="12" t="b">
        <v>1</v>
      </c>
      <c r="CL102" s="12" t="b">
        <v>1</v>
      </c>
      <c r="CM102" s="12">
        <f>VALUE($M102&amp;$N102&amp;$O102&amp;$X102&amp;$P102&amp;$Q102&amp;$R102&amp;$S102&amp;$T102&amp;"05")</f>
        <v>22312000005</v>
      </c>
      <c r="CN102" s="12" t="b">
        <v>0</v>
      </c>
      <c r="CO102" s="19" t="str">
        <f t="shared" ref="CO102:DQ102" ca="1" si="912">OFFSET(CO$5,$B102,0)</f>
        <v>-</v>
      </c>
      <c r="CP102" s="19" t="str">
        <f t="shared" ca="1" si="912"/>
        <v>-</v>
      </c>
      <c r="CQ102" s="19" t="str">
        <f t="shared" ca="1" si="912"/>
        <v>-</v>
      </c>
      <c r="CR102" s="433">
        <f t="shared" ref="CR102:CT102" si="913">INDEX(i.UserPeriod0,$AP102,CR$15)</f>
        <v>652</v>
      </c>
      <c r="CS102" s="433">
        <f t="shared" si="913"/>
        <v>686</v>
      </c>
      <c r="CT102" s="433">
        <f t="shared" si="913"/>
        <v>721</v>
      </c>
      <c r="CU102" s="144">
        <f t="shared" ref="CU102:CW102" si="914">7*INDEX(i.end_joining,1,CU$15+($AP102-1)*3)</f>
        <v>378</v>
      </c>
      <c r="CV102" s="144">
        <f t="shared" si="914"/>
        <v>413</v>
      </c>
      <c r="CW102" s="144">
        <f t="shared" si="914"/>
        <v>448</v>
      </c>
      <c r="CX102" s="19" t="str">
        <f t="shared" ref="CX102:DN102" ca="1" si="915">OFFSET(CX$5,$B102,0)</f>
        <v>-</v>
      </c>
      <c r="CY102" s="19" t="str">
        <f t="shared" ca="1" si="915"/>
        <v>-</v>
      </c>
      <c r="CZ102" s="19" t="str">
        <f t="shared" ca="1" si="915"/>
        <v>-</v>
      </c>
      <c r="DA102" s="19" t="str">
        <f t="shared" ca="1" si="915"/>
        <v>-</v>
      </c>
      <c r="DB102" s="19" t="str">
        <f t="shared" ca="1" si="915"/>
        <v>-</v>
      </c>
      <c r="DC102" s="19" t="str">
        <f t="shared" ca="1" si="915"/>
        <v>-</v>
      </c>
      <c r="DD102" s="19">
        <f t="shared" ca="1" si="915"/>
        <v>1</v>
      </c>
      <c r="DE102" s="19">
        <f t="shared" ca="1" si="915"/>
        <v>1</v>
      </c>
      <c r="DF102" s="19">
        <f t="shared" ca="1" si="915"/>
        <v>0</v>
      </c>
      <c r="DG102" s="19" t="str">
        <f t="shared" ca="1" si="915"/>
        <v>-</v>
      </c>
      <c r="DH102" s="19" t="str">
        <f t="shared" ca="1" si="915"/>
        <v>-</v>
      </c>
      <c r="DI102" s="19" t="str">
        <f t="shared" ca="1" si="915"/>
        <v>-</v>
      </c>
      <c r="DJ102" s="19" t="str">
        <f t="shared" ca="1" si="915"/>
        <v>-</v>
      </c>
      <c r="DK102" s="19" t="str">
        <f t="shared" ca="1" si="915"/>
        <v>-</v>
      </c>
      <c r="DL102" s="19">
        <f t="shared" ca="1" si="915"/>
        <v>0</v>
      </c>
      <c r="DM102" s="19" t="str">
        <f t="shared" ca="1" si="915"/>
        <v>-</v>
      </c>
      <c r="DN102" s="19" t="str">
        <f t="shared" ca="1" si="915"/>
        <v>-</v>
      </c>
      <c r="DO102" s="19" t="str">
        <f t="shared" ca="1" si="912"/>
        <v>-</v>
      </c>
      <c r="DP102" s="19">
        <f t="shared" ca="1" si="912"/>
        <v>0</v>
      </c>
      <c r="DQ102" s="19">
        <f t="shared" ca="1" si="912"/>
        <v>0</v>
      </c>
      <c r="DR102" s="9"/>
      <c r="DS102" s="19">
        <f t="shared" ref="DS102:EE102" ca="1" si="916">OFFSET(DS$5,$B102,0)</f>
        <v>0</v>
      </c>
      <c r="DT102" s="19">
        <f t="shared" ca="1" si="916"/>
        <v>0</v>
      </c>
      <c r="DU102" s="19">
        <f t="shared" ca="1" si="916"/>
        <v>0</v>
      </c>
      <c r="DV102" s="19">
        <f t="shared" ca="1" si="916"/>
        <v>0</v>
      </c>
      <c r="DW102" s="19">
        <f t="shared" ca="1" si="916"/>
        <v>0</v>
      </c>
      <c r="DX102" s="19">
        <f t="shared" ca="1" si="916"/>
        <v>0</v>
      </c>
      <c r="DY102" s="19">
        <f t="shared" ca="1" si="916"/>
        <v>0</v>
      </c>
      <c r="DZ102" s="19">
        <f t="shared" ca="1" si="916"/>
        <v>0</v>
      </c>
      <c r="EA102" s="19">
        <f t="shared" ca="1" si="916"/>
        <v>0</v>
      </c>
      <c r="EB102" s="19">
        <f t="shared" ca="1" si="916"/>
        <v>0</v>
      </c>
      <c r="EC102" s="19">
        <f t="shared" ca="1" si="916"/>
        <v>0</v>
      </c>
      <c r="ED102" s="19">
        <f t="shared" ca="1" si="916"/>
        <v>0</v>
      </c>
      <c r="EE102" s="19">
        <f t="shared" ca="1" si="916"/>
        <v>0</v>
      </c>
      <c r="EF102" s="433">
        <f t="shared" ref="EF102:EG102" si="917">IF(AND($O102=EF$19,$AE102&lt;&gt;0,$AP102=EF$21),INDEX(i.LTWFeedLevels,$AE102,MOD(EF$15-1,7)+1),0)</f>
        <v>0</v>
      </c>
      <c r="EG102" s="433">
        <f t="shared" si="917"/>
        <v>0</v>
      </c>
      <c r="EH102" s="116">
        <f t="shared" ref="EH102:EL102" si="918">IF(AND($M102=EH$17,$O102=EH$19,$AH102=EH$16,OR($P102=EH$20,EH$20=1),$AP102=EH$21),INDEX(i.FS_Strategy,$AI102+1,$AH102),0)</f>
        <v>0</v>
      </c>
      <c r="EI102" s="116">
        <f t="shared" ca="1" si="918"/>
        <v>0</v>
      </c>
      <c r="EJ102" s="116">
        <f t="shared" ca="1" si="918"/>
        <v>0</v>
      </c>
      <c r="EK102" s="116">
        <f t="shared" ca="1" si="918"/>
        <v>0</v>
      </c>
      <c r="EL102" s="116">
        <f t="shared" ca="1" si="918"/>
        <v>0</v>
      </c>
      <c r="EM102" s="537">
        <f t="shared" ref="EM102" ca="1" si="919">IF(AND($M102=EM$17,$O102=EM$19,$AH102=EM$16,OR($P102=EM$20,EM$20=1),$AP102=EM$21),INDEX(i.FS_Strategy,$AJ102+1,$AH102),0)</f>
        <v>0</v>
      </c>
      <c r="EN102" s="116">
        <f t="shared" ref="EN102:ER102" ca="1" si="920">IF(AND($M102=EN$17,$O102=EN$19,$AH102=EN$16,OR($P102=EN$20,EN$20=1),$AP102=EN$21),INDEX(i.FS_Strategy,$AI102+1,$AH102),0)</f>
        <v>0</v>
      </c>
      <c r="EO102" s="116">
        <f t="shared" ca="1" si="920"/>
        <v>0</v>
      </c>
      <c r="EP102" s="116">
        <f t="shared" ca="1" si="920"/>
        <v>0</v>
      </c>
      <c r="EQ102" s="116">
        <f t="shared" ca="1" si="920"/>
        <v>0</v>
      </c>
      <c r="ER102" s="116">
        <f t="shared" ca="1" si="920"/>
        <v>0</v>
      </c>
      <c r="ES102" s="537">
        <f t="shared" ref="ES102" ca="1" si="921">IF(AND($M102=ES$17,$O102=ES$19,$AH102=ES$16,OR($P102=ES$20,ES$20=1),$AP102=ES$21),INDEX(i.FS_Strategy,$AJ102+1,$AH102),0)</f>
        <v>0</v>
      </c>
      <c r="ET102" s="116">
        <f t="shared" ref="ET102:EX102" ca="1" si="922">IF(AND($M102=ET$17,$O102=ET$19,$AH102=ET$16,OR($P102=ET$20,ET$20=1),$AP102=ET$21),INDEX(i.FS_Strategy,$AI102+1,$AH102),0)</f>
        <v>0</v>
      </c>
      <c r="EU102" s="116">
        <f t="shared" ca="1" si="922"/>
        <v>0</v>
      </c>
      <c r="EV102" s="116">
        <f t="shared" ca="1" si="922"/>
        <v>0</v>
      </c>
      <c r="EW102" s="116">
        <f t="shared" ca="1" si="922"/>
        <v>0</v>
      </c>
      <c r="EX102" s="116">
        <f t="shared" ca="1" si="922"/>
        <v>0</v>
      </c>
      <c r="EY102" s="537">
        <f t="shared" ref="EY102" ca="1" si="923">IF(AND($M102=EY$17,$O102=EY$19,$AH102=EY$16,OR($P102=EY$20,EY$20=1),$AP102=EY$21),INDEX(i.FS_Strategy,$AJ102+1,$AH102),0)</f>
        <v>0</v>
      </c>
      <c r="EZ102" s="116">
        <f t="shared" ref="EZ102:FD102" ca="1" si="924">IF(AND($M102=EZ$17,$O102=EZ$19,$AH102=EZ$16,OR($P102=EZ$20,EZ$20=1),$AP102=EZ$21),INDEX(i.FS_Strategy,$AI102+1,$AH102),0)</f>
        <v>0</v>
      </c>
      <c r="FA102" s="116">
        <f t="shared" ca="1" si="924"/>
        <v>0</v>
      </c>
      <c r="FB102" s="116">
        <f t="shared" ca="1" si="924"/>
        <v>0</v>
      </c>
      <c r="FC102" s="116">
        <f t="shared" ca="1" si="924"/>
        <v>0</v>
      </c>
      <c r="FD102" s="116">
        <f t="shared" ca="1" si="924"/>
        <v>0</v>
      </c>
      <c r="FE102" s="537">
        <f t="shared" ref="FE102" ca="1" si="925">IF(AND($M102=FE$17,$O102=FE$19,$AH102=FE$16,OR($P102=FE$20,FE$20=1),$AP102=FE$21),INDEX(i.FS_Strategy,$AJ102+1,$AH102),0)</f>
        <v>0</v>
      </c>
      <c r="FF102" s="116">
        <f t="shared" ref="FF102:FJ102" ca="1" si="926">IF(AND($M102=FF$17,$O102=FF$19,$AH102=FF$16,OR($P102=FF$20,FF$20=1),$AP102=FF$21),INDEX(i.FS_Strategy,$AI102+1,$AH102),0)</f>
        <v>0</v>
      </c>
      <c r="FG102" s="116">
        <f t="shared" ca="1" si="926"/>
        <v>0</v>
      </c>
      <c r="FH102" s="116">
        <f t="shared" ca="1" si="926"/>
        <v>0</v>
      </c>
      <c r="FI102" s="116">
        <f t="shared" ca="1" si="926"/>
        <v>0</v>
      </c>
      <c r="FJ102" s="116">
        <f t="shared" ca="1" si="926"/>
        <v>0</v>
      </c>
      <c r="FK102" s="537">
        <f t="shared" ref="FK102" ca="1" si="927">IF(AND($M102=FK$17,$O102=FK$19,$AH102=FK$16,OR($P102=FK$20,FK$20=1),$AP102=FK$21),INDEX(i.FS_Strategy,$AJ102+1,$AH102),0)</f>
        <v>0</v>
      </c>
      <c r="FL102" s="116">
        <f t="shared" ref="FL102:FP102" ca="1" si="928">IF(AND($M102=FL$17,$O102=FL$19,$AH102=FL$16,OR($P102=FL$20,FL$20=1),$AP102=FL$21),INDEX(i.FS_Strategy,$AI102+1,$AH102),0)</f>
        <v>0</v>
      </c>
      <c r="FM102" s="116">
        <f t="shared" ca="1" si="928"/>
        <v>0</v>
      </c>
      <c r="FN102" s="116">
        <f t="shared" ca="1" si="928"/>
        <v>0</v>
      </c>
      <c r="FO102" s="116">
        <f t="shared" ca="1" si="928"/>
        <v>0</v>
      </c>
      <c r="FP102" s="116">
        <f t="shared" ca="1" si="928"/>
        <v>0</v>
      </c>
      <c r="FQ102" s="537">
        <f t="shared" ref="FQ102" ca="1" si="929">IF(AND($M102=FQ$17,$O102=FQ$19,$AH102=FQ$16,OR($P102=FQ$20,FQ$20=1),$AP102=FQ$21),INDEX(i.FS_Strategy,$AJ102+1,$AH102),0)</f>
        <v>0</v>
      </c>
      <c r="FR102" s="117">
        <f t="shared" ref="FR102:FU102" ca="1" si="930">IF(AND($M102=FR$17,$O102=FR$19,$AH102=FR$16,OR($P102=FR$20,FR$20=1)),INDEX(i.FS_Strategy,$AJ102+1,$AH102),0)</f>
        <v>0</v>
      </c>
      <c r="FS102" s="117">
        <f t="shared" ca="1" si="930"/>
        <v>0</v>
      </c>
      <c r="FT102" s="117">
        <f t="shared" ca="1" si="930"/>
        <v>0</v>
      </c>
      <c r="FU102" s="117">
        <f t="shared" ca="1" si="930"/>
        <v>0</v>
      </c>
      <c r="FV102" s="556">
        <f t="shared" ref="FV102:GO102" ca="1" si="931">IF(AND($M102=FV$17,$O102=FV$19,$AH102=FV$16,OR($P102=FV$20,FV$20=1)),INDEX(i.FS_Strategy,$AK102+1,$AH102),0)</f>
        <v>0</v>
      </c>
      <c r="FW102" s="556">
        <f t="shared" ca="1" si="931"/>
        <v>0</v>
      </c>
      <c r="FX102" s="556">
        <f t="shared" ca="1" si="931"/>
        <v>0</v>
      </c>
      <c r="FY102" s="556">
        <f t="shared" ca="1" si="931"/>
        <v>0</v>
      </c>
      <c r="FZ102" s="556">
        <f t="shared" ca="1" si="931"/>
        <v>0</v>
      </c>
      <c r="GA102" s="556">
        <f t="shared" ca="1" si="931"/>
        <v>0</v>
      </c>
      <c r="GB102" s="556">
        <f t="shared" ca="1" si="931"/>
        <v>0</v>
      </c>
      <c r="GC102" s="556">
        <f t="shared" ca="1" si="931"/>
        <v>0</v>
      </c>
      <c r="GD102" s="556">
        <f t="shared" ca="1" si="931"/>
        <v>0</v>
      </c>
      <c r="GE102" s="556">
        <f t="shared" ca="1" si="931"/>
        <v>0</v>
      </c>
      <c r="GF102" s="556">
        <f t="shared" ca="1" si="931"/>
        <v>0</v>
      </c>
      <c r="GG102" s="556">
        <f t="shared" ca="1" si="931"/>
        <v>0</v>
      </c>
      <c r="GH102" s="556">
        <f t="shared" ca="1" si="931"/>
        <v>0</v>
      </c>
      <c r="GI102" s="556">
        <f t="shared" ca="1" si="931"/>
        <v>0</v>
      </c>
      <c r="GJ102" s="556">
        <f t="shared" ca="1" si="931"/>
        <v>0</v>
      </c>
      <c r="GK102" s="556">
        <f t="shared" ca="1" si="931"/>
        <v>0</v>
      </c>
      <c r="GL102" s="556">
        <f t="shared" ca="1" si="931"/>
        <v>0</v>
      </c>
      <c r="GM102" s="556">
        <f t="shared" ca="1" si="931"/>
        <v>0</v>
      </c>
      <c r="GN102" s="556">
        <f t="shared" ca="1" si="931"/>
        <v>0</v>
      </c>
      <c r="GO102" s="556">
        <f t="shared" ca="1" si="931"/>
        <v>0</v>
      </c>
      <c r="GP102" s="19">
        <f t="shared" ref="GP102" ca="1" si="932">OFFSET(GP$5,$B102,0)</f>
        <v>0</v>
      </c>
      <c r="GQ102" s="116">
        <f t="shared" ref="GQ102:GU102" ca="1" si="933">IF(AND($M102=GQ$17,$O102=GQ$19,$AH102=GQ$16,OR($P102=GQ$20,GQ$20=1),$AP102=GQ$21),INDEX(i.FS_Strategy,$AI102+1,$AH102),0)</f>
        <v>0</v>
      </c>
      <c r="GR102" s="116">
        <f t="shared" ca="1" si="933"/>
        <v>0</v>
      </c>
      <c r="GS102" s="116">
        <f t="shared" ca="1" si="933"/>
        <v>0</v>
      </c>
      <c r="GT102" s="116">
        <f t="shared" ca="1" si="933"/>
        <v>0</v>
      </c>
      <c r="GU102" s="116">
        <f t="shared" ca="1" si="933"/>
        <v>0</v>
      </c>
      <c r="GV102" s="537">
        <f t="shared" ref="GV102" ca="1" si="934">IF(AND($M102=GV$17,$O102=GV$19,$AH102=GV$16,OR($P102=GV$20,GV$20=1),$AP102=GV$21),INDEX(i.FS_Strategy,$AJ102+1,$AH102),0)</f>
        <v>0</v>
      </c>
      <c r="GW102" s="116">
        <f t="shared" ref="GW102:HA102" ca="1" si="935">IF(AND($M102=GW$17,$O102=GW$19,$AH102=GW$16,OR($P102=GW$20,GW$20=1),$AP102=GW$21),INDEX(i.FS_Strategy,$AI102+1,$AH102),0)</f>
        <v>0</v>
      </c>
      <c r="GX102" s="116">
        <f t="shared" ca="1" si="935"/>
        <v>0</v>
      </c>
      <c r="GY102" s="116">
        <f t="shared" ca="1" si="935"/>
        <v>0</v>
      </c>
      <c r="GZ102" s="116">
        <f t="shared" ca="1" si="935"/>
        <v>0</v>
      </c>
      <c r="HA102" s="116">
        <f t="shared" ca="1" si="935"/>
        <v>0</v>
      </c>
      <c r="HB102" s="537">
        <f t="shared" ref="HB102" ca="1" si="936">IF(AND($M102=HB$17,$O102=HB$19,$AH102=HB$16,OR($P102=HB$20,HB$20=1),$AP102=HB$21),INDEX(i.FS_Strategy,$AJ102+1,$AH102),0)</f>
        <v>0</v>
      </c>
      <c r="HC102" s="116">
        <f t="shared" ref="HC102:HG102" ca="1" si="937">IF(AND($M102=HC$17,$O102=HC$19,$AH102=HC$16,OR($P102=HC$20,HC$20=1),$AP102=HC$21),INDEX(i.FS_Strategy,$AI102+1,$AH102),0)</f>
        <v>0</v>
      </c>
      <c r="HD102" s="116">
        <f t="shared" ca="1" si="937"/>
        <v>0</v>
      </c>
      <c r="HE102" s="116">
        <f t="shared" ca="1" si="937"/>
        <v>0</v>
      </c>
      <c r="HF102" s="116">
        <f t="shared" ca="1" si="937"/>
        <v>0</v>
      </c>
      <c r="HG102" s="116">
        <f t="shared" ca="1" si="937"/>
        <v>0</v>
      </c>
      <c r="HH102" s="537">
        <f t="shared" ref="HH102" ca="1" si="938">IF(AND($M102=HH$17,$O102=HH$19,$AH102=HH$16,OR($P102=HH$20,HH$20=1),$AP102=HH$21),INDEX(i.FS_Strategy,$AJ102+1,$AH102),0)</f>
        <v>0</v>
      </c>
      <c r="HI102" s="116">
        <f t="shared" ref="HI102:HM102" ca="1" si="939">IF(AND($M102=HI$17,$O102=HI$19,$AH102=HI$16,OR($P102=HI$20,HI$20=1),$AP102=HI$21),INDEX(i.FS_Strategy,$AI102+1,$AH102),0)</f>
        <v>0</v>
      </c>
      <c r="HJ102" s="116">
        <f t="shared" ca="1" si="939"/>
        <v>0</v>
      </c>
      <c r="HK102" s="116">
        <f t="shared" ca="1" si="939"/>
        <v>0</v>
      </c>
      <c r="HL102" s="116">
        <f t="shared" ca="1" si="939"/>
        <v>0</v>
      </c>
      <c r="HM102" s="116">
        <f t="shared" ca="1" si="939"/>
        <v>0</v>
      </c>
      <c r="HN102" s="537">
        <f t="shared" ref="HN102" ca="1" si="940">IF(AND($M102=HN$17,$O102=HN$19,$AH102=HN$16,OR($P102=HN$20,HN$20=1),$AP102=HN$21),INDEX(i.FS_Strategy,$AJ102+1,$AH102),0)</f>
        <v>0</v>
      </c>
      <c r="HO102" s="116">
        <f t="shared" ref="HO102:HS102" ca="1" si="941">IF(AND($M102=HO$17,$O102=HO$19,$AH102=HO$16,OR($P102=HO$20,HO$20=1),$AP102=HO$21),INDEX(i.FS_Strategy,$AI102+1,$AH102),0)</f>
        <v>0</v>
      </c>
      <c r="HP102" s="116">
        <f t="shared" ca="1" si="941"/>
        <v>0</v>
      </c>
      <c r="HQ102" s="116">
        <f t="shared" ca="1" si="941"/>
        <v>0</v>
      </c>
      <c r="HR102" s="116">
        <f t="shared" ca="1" si="941"/>
        <v>0</v>
      </c>
      <c r="HS102" s="116">
        <f t="shared" ca="1" si="941"/>
        <v>0</v>
      </c>
      <c r="HT102" s="537">
        <f t="shared" ref="HT102" ca="1" si="942">IF(AND($M102=HT$17,$O102=HT$19,$AH102=HT$16,OR($P102=HT$20,HT$20=1),$AP102=HT$21),INDEX(i.FS_Strategy,$AJ102+1,$AH102),0)</f>
        <v>0</v>
      </c>
      <c r="HU102" s="116">
        <f t="shared" ref="HU102:HY102" ca="1" si="943">IF(AND($M102=HU$17,$O102=HU$19,$AH102=HU$16,OR($P102=HU$20,HU$20=1),$AP102=HU$21),INDEX(i.FS_Strategy,$AI102+1,$AH102),0)</f>
        <v>0</v>
      </c>
      <c r="HV102" s="116">
        <f t="shared" ca="1" si="943"/>
        <v>0</v>
      </c>
      <c r="HW102" s="116">
        <f t="shared" ca="1" si="943"/>
        <v>0</v>
      </c>
      <c r="HX102" s="116">
        <f t="shared" ca="1" si="943"/>
        <v>0</v>
      </c>
      <c r="HY102" s="116">
        <f t="shared" ca="1" si="943"/>
        <v>0</v>
      </c>
      <c r="HZ102" s="537">
        <f t="shared" ref="HZ102" ca="1" si="944">IF(AND($M102=HZ$17,$O102=HZ$19,$AH102=HZ$16,OR($P102=HZ$20,HZ$20=1),$AP102=HZ$21),INDEX(i.FS_Strategy,$AJ102+1,$AH102),0)</f>
        <v>0</v>
      </c>
      <c r="IA102" s="117">
        <f t="shared" ref="IA102:ID102" ca="1" si="945">IF(AND($M102=IA$17,$O102=IA$19,$AH102=IA$16,OR($P102=IA$20,IA$20=1)),INDEX(i.FS_Strategy,$AJ102+1,$AH102),0)</f>
        <v>0</v>
      </c>
      <c r="IB102" s="117">
        <f t="shared" ca="1" si="945"/>
        <v>0</v>
      </c>
      <c r="IC102" s="117">
        <f t="shared" ca="1" si="945"/>
        <v>0</v>
      </c>
      <c r="ID102" s="117">
        <f t="shared" ca="1" si="945"/>
        <v>0</v>
      </c>
      <c r="IE102" s="556">
        <f t="shared" ref="IE102:IX102" ca="1" si="946">IF(AND($M102=IE$17,$O102=IE$19,$AH102=IE$16,OR($P102=IE$20,IE$20=1)),INDEX(i.FS_Strategy,$AK102+1,$AH102),0)</f>
        <v>0</v>
      </c>
      <c r="IF102" s="556">
        <f t="shared" ca="1" si="946"/>
        <v>0</v>
      </c>
      <c r="IG102" s="556">
        <f t="shared" ca="1" si="946"/>
        <v>0</v>
      </c>
      <c r="IH102" s="556">
        <f t="shared" ca="1" si="946"/>
        <v>0</v>
      </c>
      <c r="II102" s="556">
        <f t="shared" ca="1" si="946"/>
        <v>0</v>
      </c>
      <c r="IJ102" s="556">
        <f t="shared" ca="1" si="946"/>
        <v>0</v>
      </c>
      <c r="IK102" s="556">
        <f t="shared" ca="1" si="946"/>
        <v>0</v>
      </c>
      <c r="IL102" s="556">
        <f t="shared" ca="1" si="946"/>
        <v>0</v>
      </c>
      <c r="IM102" s="556">
        <f t="shared" ca="1" si="946"/>
        <v>0</v>
      </c>
      <c r="IN102" s="556">
        <f t="shared" ca="1" si="946"/>
        <v>0</v>
      </c>
      <c r="IO102" s="556">
        <f t="shared" ca="1" si="946"/>
        <v>0</v>
      </c>
      <c r="IP102" s="556">
        <f t="shared" ca="1" si="946"/>
        <v>0</v>
      </c>
      <c r="IQ102" s="556">
        <f t="shared" ca="1" si="946"/>
        <v>0</v>
      </c>
      <c r="IR102" s="556">
        <f t="shared" ca="1" si="946"/>
        <v>0</v>
      </c>
      <c r="IS102" s="556">
        <f t="shared" ca="1" si="946"/>
        <v>0</v>
      </c>
      <c r="IT102" s="556">
        <f t="shared" ca="1" si="946"/>
        <v>0</v>
      </c>
      <c r="IU102" s="556">
        <f t="shared" ca="1" si="946"/>
        <v>0</v>
      </c>
      <c r="IV102" s="556">
        <f t="shared" ca="1" si="946"/>
        <v>0</v>
      </c>
      <c r="IW102" s="556">
        <f t="shared" ca="1" si="946"/>
        <v>0</v>
      </c>
      <c r="IX102" s="556">
        <f t="shared" ca="1" si="946"/>
        <v>0</v>
      </c>
      <c r="IY102" s="19">
        <f t="shared" ref="IY102" ca="1" si="947">OFFSET(IY$5,$B102,0)</f>
        <v>0</v>
      </c>
      <c r="IZ102" s="5">
        <f t="shared" ref="IZ102" si="948">INDEX(i.TOL,$O102,IZ$15)</f>
        <v>67</v>
      </c>
      <c r="JA102" s="9"/>
      <c r="JB102" s="5">
        <f t="shared" ref="JB102:JC102" si="949">INDEX(i.FlkStrctr,$N102,JB$15)</f>
        <v>1</v>
      </c>
      <c r="JC102" s="5" t="b">
        <f t="shared" si="949"/>
        <v>0</v>
      </c>
      <c r="JD102" s="19">
        <f t="shared" ref="JD102:KP102" ca="1" si="950">OFFSET(JD$5,$B102,0)</f>
        <v>0</v>
      </c>
      <c r="JE102" s="5">
        <f t="shared" ref="JE102" si="951">INDEX(i.RR_scenario,$U102,$N102)</f>
        <v>0</v>
      </c>
      <c r="JF102" s="5">
        <f t="shared" ref="JF102" si="952">INDEX(i.dryman,($AM102-1)*4+$AL102,JF$15)</f>
        <v>1.2500000000000001E-2</v>
      </c>
      <c r="JG102" s="5">
        <f t="shared" ref="JG102" si="953">INDEX(i.Triplets_mortality,$AB102+1,JG$15)</f>
        <v>0</v>
      </c>
      <c r="JH102" s="19">
        <f t="shared" ca="1" si="950"/>
        <v>0</v>
      </c>
      <c r="JI102" s="5">
        <f t="shared" ref="JI102" si="954">INDEX(i.FlkStrctr,$N102,JI$15)</f>
        <v>60</v>
      </c>
      <c r="JJ102" s="5">
        <f t="shared" ref="JJ102" si="955">INDEX(i.Triplet_pi_yatf,$AD102+1,JJ$15)</f>
        <v>1</v>
      </c>
      <c r="JK102" s="19">
        <f t="shared" ca="1" si="950"/>
        <v>0</v>
      </c>
      <c r="JL102" s="19">
        <f t="shared" ca="1" si="950"/>
        <v>0</v>
      </c>
      <c r="JM102" s="19">
        <f t="shared" ca="1" si="950"/>
        <v>0</v>
      </c>
      <c r="JN102" s="19">
        <f t="shared" ca="1" si="950"/>
        <v>0</v>
      </c>
      <c r="JO102" s="19">
        <f t="shared" ca="1" si="950"/>
        <v>0</v>
      </c>
      <c r="JP102" s="19">
        <f t="shared" ca="1" si="950"/>
        <v>0</v>
      </c>
      <c r="JQ102" s="19">
        <f t="shared" ca="1" si="950"/>
        <v>0</v>
      </c>
      <c r="JR102" s="19">
        <f t="shared" ca="1" si="950"/>
        <v>0</v>
      </c>
      <c r="JS102" s="19">
        <f t="shared" ca="1" si="950"/>
        <v>0</v>
      </c>
      <c r="JT102" s="19">
        <f t="shared" ca="1" si="950"/>
        <v>0</v>
      </c>
      <c r="JU102" s="19">
        <f t="shared" ca="1" si="950"/>
        <v>0</v>
      </c>
      <c r="JV102" s="19">
        <f t="shared" ca="1" si="950"/>
        <v>0</v>
      </c>
      <c r="JW102" s="19">
        <f t="shared" ca="1" si="950"/>
        <v>0</v>
      </c>
      <c r="JX102" s="19">
        <f t="shared" ca="1" si="950"/>
        <v>0</v>
      </c>
      <c r="JY102" s="19">
        <f t="shared" ca="1" si="950"/>
        <v>0</v>
      </c>
      <c r="JZ102" s="19">
        <f t="shared" ca="1" si="950"/>
        <v>0</v>
      </c>
      <c r="KA102" s="19">
        <f t="shared" ca="1" si="950"/>
        <v>0</v>
      </c>
      <c r="KB102" s="19">
        <f t="shared" ca="1" si="950"/>
        <v>0</v>
      </c>
      <c r="KC102" s="19">
        <f t="shared" ca="1" si="950"/>
        <v>0</v>
      </c>
      <c r="KD102" s="19">
        <f t="shared" ca="1" si="950"/>
        <v>0</v>
      </c>
      <c r="KE102" s="19">
        <f t="shared" ca="1" si="950"/>
        <v>0</v>
      </c>
      <c r="KF102" s="5">
        <f t="shared" ref="KF102:KI102" si="956">INDEX(i.dryman,($AM102-1)*4+$AL102,KF$16)</f>
        <v>0</v>
      </c>
      <c r="KG102" s="5">
        <f t="shared" si="956"/>
        <v>6.25E-2</v>
      </c>
      <c r="KH102" s="5">
        <f t="shared" si="956"/>
        <v>6.25E-2</v>
      </c>
      <c r="KI102" s="5">
        <f t="shared" si="956"/>
        <v>6.25E-2</v>
      </c>
      <c r="KJ102" s="19">
        <f t="shared" ca="1" si="950"/>
        <v>0</v>
      </c>
      <c r="KK102" s="19">
        <f t="shared" ca="1" si="950"/>
        <v>0</v>
      </c>
      <c r="KL102" s="19">
        <f t="shared" ca="1" si="950"/>
        <v>0</v>
      </c>
      <c r="KM102" s="19">
        <f t="shared" ca="1" si="950"/>
        <v>0</v>
      </c>
      <c r="KN102" s="19">
        <f t="shared" ca="1" si="950"/>
        <v>1</v>
      </c>
      <c r="KO102" s="19">
        <f t="shared" ca="1" si="950"/>
        <v>0</v>
      </c>
      <c r="KP102" s="19">
        <f t="shared" ca="1" si="950"/>
        <v>1</v>
      </c>
      <c r="KQ102" s="9"/>
      <c r="KR102" s="5" t="b">
        <f t="shared" ref="KR102" ca="1" si="957">IF($L102&lt;&gt;0,INDEX(i.cropgraze_inc,$L102,KR$15),OFFSET(KR$5,$B102,0))</f>
        <v>1</v>
      </c>
      <c r="KS102" s="5" t="b">
        <f t="shared" ref="KS102:KU102" si="958">($O102=KS$19)</f>
        <v>0</v>
      </c>
      <c r="KT102" s="5" t="b">
        <f t="shared" si="958"/>
        <v>0</v>
      </c>
      <c r="KU102" s="5" t="b">
        <f t="shared" si="958"/>
        <v>1</v>
      </c>
      <c r="KV102" s="136">
        <f t="shared" ref="KV102:KW102" si="959">$P102</f>
        <v>2</v>
      </c>
      <c r="KW102" s="136">
        <f t="shared" si="959"/>
        <v>2</v>
      </c>
      <c r="KX102" s="5" t="b">
        <f t="shared" ref="KX102:LA102" si="960">INDEX(i.dryman,($AM102-1)*4+$AL102,KX$15)</f>
        <v>0</v>
      </c>
      <c r="KY102" s="5" t="b">
        <f t="shared" si="960"/>
        <v>1</v>
      </c>
      <c r="KZ102" s="5" t="b">
        <f t="shared" si="960"/>
        <v>1</v>
      </c>
      <c r="LA102" s="5" t="b">
        <f t="shared" si="960"/>
        <v>0</v>
      </c>
      <c r="LB102" s="5">
        <f t="shared" ref="LB102:LC102" si="961">INDEX(i.dryman,($AM102-1)*4+$AL102,LB$15+$N102-1)</f>
        <v>1</v>
      </c>
      <c r="LC102" s="5">
        <f t="shared" si="961"/>
        <v>0</v>
      </c>
      <c r="LD102" s="5" t="b">
        <f t="shared" ref="LD102" si="962">AND(INDEX(i.dryman,($AM102-1)*4+$AL102,LD$15),($KW102&gt;0))</f>
        <v>0</v>
      </c>
      <c r="LE102" s="5" t="str" cm="1">
        <f t="array" aca="1" ref="LE102" ca="1">IF(OR(LF102:LM102&lt;&gt;"-"),TRUE,"-")</f>
        <v>-</v>
      </c>
      <c r="LF102" s="19" t="str">
        <f t="shared" ref="LF102:LM102" ca="1" si="963">OFFSET(LF$5,$B102,0)</f>
        <v>-</v>
      </c>
      <c r="LG102" s="19" t="str">
        <f t="shared" ca="1" si="963"/>
        <v>-</v>
      </c>
      <c r="LH102" s="19" t="str">
        <f t="shared" ca="1" si="963"/>
        <v>-</v>
      </c>
      <c r="LI102" s="19" t="str">
        <f t="shared" ca="1" si="963"/>
        <v>-</v>
      </c>
      <c r="LJ102" s="19" t="str">
        <f t="shared" ca="1" si="963"/>
        <v>-</v>
      </c>
      <c r="LK102" s="19" t="str">
        <f t="shared" ca="1" si="963"/>
        <v>-</v>
      </c>
      <c r="LL102" s="19" t="str">
        <f t="shared" ca="1" si="963"/>
        <v>-</v>
      </c>
      <c r="LM102" s="19" t="str">
        <f t="shared" ca="1" si="963"/>
        <v>-</v>
      </c>
      <c r="LN102" s="466" t="s">
        <v>34</v>
      </c>
      <c r="LO102" s="5" t="b">
        <f t="array" aca="1" ref="LO102" ca="1">IF(OR(LP102:LV102&lt;&gt;"-"),TRUE,"-")</f>
        <v>1</v>
      </c>
      <c r="LP102" s="19">
        <f t="shared" ref="LP102:LW102" ca="1" si="964">OFFSET(LP$5,$B102,0)</f>
        <v>0</v>
      </c>
      <c r="LQ102" s="19" t="str">
        <f t="shared" ca="1" si="964"/>
        <v>-</v>
      </c>
      <c r="LR102" s="19">
        <f t="shared" ca="1" si="964"/>
        <v>999999</v>
      </c>
      <c r="LS102" s="19">
        <f t="shared" ca="1" si="964"/>
        <v>999999</v>
      </c>
      <c r="LT102" s="19">
        <f t="shared" ca="1" si="964"/>
        <v>999999</v>
      </c>
      <c r="LU102" s="19">
        <f t="shared" ca="1" si="964"/>
        <v>999999</v>
      </c>
      <c r="LV102" s="19">
        <f t="shared" ca="1" si="964"/>
        <v>999999</v>
      </c>
      <c r="LW102" s="19" t="str">
        <f t="shared" ca="1" si="964"/>
        <v>-</v>
      </c>
      <c r="LX102" s="19" t="str">
        <f ca="1">OFFSET(LX$5,$B102,0)</f>
        <v>-</v>
      </c>
      <c r="LY102" s="19" t="str">
        <f ca="1">OFFSET(LY$5,$B102,0)</f>
        <v>-</v>
      </c>
      <c r="LZ102" s="19" t="b">
        <f t="shared" ref="LZ102:MA102" ca="1" si="965">OFFSET(LZ$5,$B102,0)</f>
        <v>1</v>
      </c>
      <c r="MA102" s="19">
        <f t="shared" ca="1" si="965"/>
        <v>0</v>
      </c>
      <c r="MB102" s="5" t="str">
        <f t="shared" ref="MB102:ME102" si="966">INDEX(i.FlkStrctr,$N102,MB$15)</f>
        <v>-</v>
      </c>
      <c r="MC102" s="5" t="str">
        <f t="shared" si="966"/>
        <v>-</v>
      </c>
      <c r="MD102" s="5" t="str">
        <f t="shared" si="966"/>
        <v>-</v>
      </c>
      <c r="ME102" s="5" t="str">
        <f t="shared" si="966"/>
        <v>-</v>
      </c>
      <c r="MF102" s="19" t="str">
        <f t="shared" ref="MF102:NW102" ca="1" si="967">OFFSET(MF$5,$B102,0)</f>
        <v>-</v>
      </c>
      <c r="MG102" s="19" t="str">
        <f t="shared" ca="1" si="967"/>
        <v>-</v>
      </c>
      <c r="MH102" s="19" t="str">
        <f t="shared" ca="1" si="967"/>
        <v>-</v>
      </c>
      <c r="MI102" s="19" t="str">
        <f t="shared" ca="1" si="967"/>
        <v>-</v>
      </c>
      <c r="MJ102" s="19">
        <f t="shared" ca="1" si="967"/>
        <v>0.5</v>
      </c>
      <c r="MK102" s="19">
        <f t="shared" ca="1" si="967"/>
        <v>0.5</v>
      </c>
      <c r="ML102" s="19" t="str">
        <f t="shared" ca="1" si="967"/>
        <v>-</v>
      </c>
      <c r="MM102" s="5">
        <f t="shared" ref="MM102:MR102" si="968">INDEX(i.FlkStrctr,$N102,MM$15)</f>
        <v>0</v>
      </c>
      <c r="MN102" s="5">
        <f t="shared" si="968"/>
        <v>500</v>
      </c>
      <c r="MO102" s="5">
        <f t="shared" si="968"/>
        <v>500</v>
      </c>
      <c r="MP102" s="5">
        <f t="shared" si="968"/>
        <v>575</v>
      </c>
      <c r="MQ102" s="5">
        <f t="shared" si="968"/>
        <v>240</v>
      </c>
      <c r="MR102" s="5">
        <f t="shared" si="968"/>
        <v>364</v>
      </c>
      <c r="MS102" s="5">
        <v>0.5</v>
      </c>
      <c r="MT102" s="9"/>
      <c r="MU102" s="19">
        <f t="shared" ca="1" si="967"/>
        <v>70</v>
      </c>
      <c r="MV102" s="19">
        <f t="shared" ca="1" si="967"/>
        <v>50</v>
      </c>
      <c r="MW102" s="19">
        <f t="shared" ca="1" si="967"/>
        <v>75</v>
      </c>
      <c r="MX102" s="19">
        <f t="shared" ca="1" si="967"/>
        <v>50</v>
      </c>
      <c r="MY102" s="5">
        <f t="shared" ref="MY102" si="969">INDEX(i.WoolPrices,$W102,MY$15)</f>
        <v>1</v>
      </c>
      <c r="MZ102" s="5">
        <f t="shared" ref="MZ102" si="970">INDEX(i.MeatPrices,$X102,MZ$15)</f>
        <v>1</v>
      </c>
      <c r="NA102" s="5">
        <f t="shared" ref="NA102" si="971">INDEX(i.GrainPrices,$V102,NA$15)</f>
        <v>1</v>
      </c>
      <c r="NB102" s="9"/>
      <c r="NC102" s="19" t="b">
        <f t="shared" ref="NC102:NN102" ca="1" si="972">OFFSET(NC$5,$B102,0)</f>
        <v>0</v>
      </c>
      <c r="ND102" s="19" t="b">
        <f t="shared" ca="1" si="972"/>
        <v>0</v>
      </c>
      <c r="NE102" s="19">
        <f t="shared" ca="1" si="972"/>
        <v>2</v>
      </c>
      <c r="NF102" s="19">
        <f t="shared" ca="1" si="972"/>
        <v>1</v>
      </c>
      <c r="NG102" s="19">
        <f t="shared" ca="1" si="972"/>
        <v>2</v>
      </c>
      <c r="NH102" s="19">
        <f t="shared" ca="1" si="972"/>
        <v>0</v>
      </c>
      <c r="NI102" s="19" t="str">
        <f t="shared" ca="1" si="972"/>
        <v>-</v>
      </c>
      <c r="NJ102" s="19" t="str">
        <f t="shared" ca="1" si="972"/>
        <v>-</v>
      </c>
      <c r="NK102" s="19" t="str">
        <f t="shared" ca="1" si="972"/>
        <v>-</v>
      </c>
      <c r="NL102" s="466" t="b">
        <v>0</v>
      </c>
      <c r="NM102" s="19">
        <f t="shared" ca="1" si="972"/>
        <v>636</v>
      </c>
      <c r="NN102" s="19" t="str">
        <f t="shared" ca="1" si="972"/>
        <v>-</v>
      </c>
      <c r="NO102" s="19">
        <f t="shared" ca="1" si="967"/>
        <v>1</v>
      </c>
      <c r="NP102" s="19">
        <f t="shared" ca="1" si="967"/>
        <v>1</v>
      </c>
      <c r="NQ102" s="19">
        <f t="shared" ca="1" si="967"/>
        <v>1</v>
      </c>
      <c r="NR102" s="19">
        <f t="shared" ca="1" si="967"/>
        <v>1</v>
      </c>
      <c r="NS102" s="19">
        <f t="shared" ca="1" si="967"/>
        <v>1</v>
      </c>
      <c r="NT102" s="19">
        <f t="shared" ca="1" si="967"/>
        <v>1</v>
      </c>
      <c r="NU102" s="19">
        <f t="shared" ca="1" si="967"/>
        <v>1</v>
      </c>
      <c r="NV102" s="19">
        <f t="shared" ca="1" si="967"/>
        <v>1</v>
      </c>
      <c r="NW102" s="19">
        <f t="shared" ca="1" si="967"/>
        <v>1</v>
      </c>
      <c r="NX102" s="9"/>
      <c r="NY102" s="539" t="str">
        <f t="shared" ref="NY102:PH102" si="973">IF(AND($O102=NY$19, $AP102=NY$21),TRUE,"-")</f>
        <v>-</v>
      </c>
      <c r="NZ102" s="539" t="str">
        <f t="shared" si="973"/>
        <v>-</v>
      </c>
      <c r="OA102" s="539" t="str">
        <f t="shared" si="973"/>
        <v>-</v>
      </c>
      <c r="OB102" s="539" t="str">
        <f t="shared" si="973"/>
        <v>-</v>
      </c>
      <c r="OC102" s="539" t="str">
        <f t="shared" si="973"/>
        <v>-</v>
      </c>
      <c r="OD102" s="539" t="str">
        <f t="shared" si="973"/>
        <v>-</v>
      </c>
      <c r="OE102" s="539" t="str">
        <f t="shared" ca="1" si="973"/>
        <v>-</v>
      </c>
      <c r="OF102" s="539" t="str">
        <f t="shared" ca="1" si="973"/>
        <v>-</v>
      </c>
      <c r="OG102" s="539" t="str">
        <f t="shared" ca="1" si="973"/>
        <v>-</v>
      </c>
      <c r="OH102" s="539" t="str">
        <f t="shared" ca="1" si="973"/>
        <v>-</v>
      </c>
      <c r="OI102" s="539" t="str">
        <f t="shared" ca="1" si="973"/>
        <v>-</v>
      </c>
      <c r="OJ102" s="539" t="str">
        <f t="shared" ca="1" si="973"/>
        <v>-</v>
      </c>
      <c r="OK102" s="539" t="str">
        <f t="shared" ca="1" si="973"/>
        <v>-</v>
      </c>
      <c r="OL102" s="539" t="str">
        <f t="shared" ca="1" si="973"/>
        <v>-</v>
      </c>
      <c r="OM102" s="539" t="str">
        <f t="shared" ca="1" si="973"/>
        <v>-</v>
      </c>
      <c r="ON102" s="539" t="str">
        <f t="shared" ca="1" si="973"/>
        <v>-</v>
      </c>
      <c r="OO102" s="539" t="str">
        <f t="shared" ca="1" si="973"/>
        <v>-</v>
      </c>
      <c r="OP102" s="539" t="str">
        <f t="shared" ca="1" si="973"/>
        <v>-</v>
      </c>
      <c r="OQ102" s="539" t="str">
        <f t="shared" ca="1" si="973"/>
        <v>-</v>
      </c>
      <c r="OR102" s="539" t="str">
        <f t="shared" ca="1" si="973"/>
        <v>-</v>
      </c>
      <c r="OS102" s="539" t="str">
        <f t="shared" ca="1" si="973"/>
        <v>-</v>
      </c>
      <c r="OT102" s="539" t="str">
        <f t="shared" ca="1" si="973"/>
        <v>-</v>
      </c>
      <c r="OU102" s="539" t="str">
        <f t="shared" ca="1" si="973"/>
        <v>-</v>
      </c>
      <c r="OV102" s="539" t="str">
        <f t="shared" ca="1" si="973"/>
        <v>-</v>
      </c>
      <c r="OW102" s="539" t="str">
        <f t="shared" ca="1" si="973"/>
        <v>-</v>
      </c>
      <c r="OX102" s="539" t="str">
        <f t="shared" ca="1" si="973"/>
        <v>-</v>
      </c>
      <c r="OY102" s="539" t="str">
        <f t="shared" ca="1" si="973"/>
        <v>-</v>
      </c>
      <c r="OZ102" s="539" t="str">
        <f t="shared" ca="1" si="973"/>
        <v>-</v>
      </c>
      <c r="PA102" s="539" t="str">
        <f t="shared" ca="1" si="973"/>
        <v>-</v>
      </c>
      <c r="PB102" s="539" t="str">
        <f t="shared" ca="1" si="973"/>
        <v>-</v>
      </c>
      <c r="PC102" s="539" t="str">
        <f t="shared" ca="1" si="973"/>
        <v>-</v>
      </c>
      <c r="PD102" s="539" t="str">
        <f t="shared" ca="1" si="973"/>
        <v>-</v>
      </c>
      <c r="PE102" s="539" t="str">
        <f t="shared" ca="1" si="973"/>
        <v>-</v>
      </c>
      <c r="PF102" s="539" t="str">
        <f t="shared" ca="1" si="973"/>
        <v>-</v>
      </c>
      <c r="PG102" s="539" t="str">
        <f t="shared" ca="1" si="973"/>
        <v>-</v>
      </c>
      <c r="PH102" s="539" t="str">
        <f t="shared" ca="1" si="973"/>
        <v>-</v>
      </c>
      <c r="PI102" s="549" t="str">
        <f t="shared" ref="PI102:QH102" si="974">IF($O102=PI$19,TRUE,"-")</f>
        <v>-</v>
      </c>
      <c r="PJ102" s="549" t="str">
        <f t="shared" si="974"/>
        <v>-</v>
      </c>
      <c r="PK102" s="549" t="str">
        <f t="shared" si="974"/>
        <v>-</v>
      </c>
      <c r="PL102" s="549" t="str">
        <f t="shared" si="974"/>
        <v>-</v>
      </c>
      <c r="PM102" s="549" t="str">
        <f t="shared" si="974"/>
        <v>-</v>
      </c>
      <c r="PN102" s="549" t="str">
        <f t="shared" si="974"/>
        <v>-</v>
      </c>
      <c r="PO102" s="549" t="str">
        <f t="shared" si="974"/>
        <v>-</v>
      </c>
      <c r="PP102" s="549" t="str">
        <f t="shared" si="974"/>
        <v>-</v>
      </c>
      <c r="PQ102" s="549" t="str">
        <f t="shared" si="974"/>
        <v>-</v>
      </c>
      <c r="PR102" s="549" t="str">
        <f t="shared" si="974"/>
        <v>-</v>
      </c>
      <c r="PS102" s="549" t="str">
        <f t="shared" si="974"/>
        <v>-</v>
      </c>
      <c r="PT102" s="549" t="str">
        <f t="shared" si="974"/>
        <v>-</v>
      </c>
      <c r="PU102" s="549" t="str">
        <f t="shared" si="974"/>
        <v>-</v>
      </c>
      <c r="PV102" s="549" t="str">
        <f t="shared" si="974"/>
        <v>-</v>
      </c>
      <c r="PW102" s="549" t="str">
        <f t="shared" si="974"/>
        <v>-</v>
      </c>
      <c r="PX102" s="549" t="str">
        <f t="shared" si="974"/>
        <v>-</v>
      </c>
      <c r="PY102" s="549" t="str">
        <f t="shared" si="974"/>
        <v>-</v>
      </c>
      <c r="PZ102" s="549" t="str">
        <f t="shared" si="974"/>
        <v>-</v>
      </c>
      <c r="QA102" s="549" t="str">
        <f t="shared" si="974"/>
        <v>-</v>
      </c>
      <c r="QB102" s="549" t="str">
        <f t="shared" si="974"/>
        <v>-</v>
      </c>
      <c r="QC102" s="549" t="str">
        <f t="shared" si="974"/>
        <v>-</v>
      </c>
      <c r="QD102" s="549" t="str">
        <f t="shared" si="974"/>
        <v>-</v>
      </c>
      <c r="QE102" s="549" t="str">
        <f t="shared" si="974"/>
        <v>-</v>
      </c>
      <c r="QF102" s="549" t="str">
        <f t="shared" si="974"/>
        <v>-</v>
      </c>
      <c r="QG102" s="549" t="str">
        <f t="shared" si="974"/>
        <v>-</v>
      </c>
      <c r="QH102" s="549" t="str">
        <f t="shared" si="974"/>
        <v>-</v>
      </c>
      <c r="QI102" s="539" t="str">
        <f t="shared" ref="QI102:RR102" si="975">IF(AND($O102=QI$19, $AP102=QI$21),TRUE,"-")</f>
        <v>-</v>
      </c>
      <c r="QJ102" s="539" t="str">
        <f t="shared" si="975"/>
        <v>-</v>
      </c>
      <c r="QK102" s="539" t="str">
        <f t="shared" si="975"/>
        <v>-</v>
      </c>
      <c r="QL102" s="539" t="str">
        <f t="shared" si="975"/>
        <v>-</v>
      </c>
      <c r="QM102" s="539" t="str">
        <f t="shared" si="975"/>
        <v>-</v>
      </c>
      <c r="QN102" s="539" t="str">
        <f t="shared" si="975"/>
        <v>-</v>
      </c>
      <c r="QO102" s="539" t="str">
        <f t="shared" ca="1" si="975"/>
        <v>-</v>
      </c>
      <c r="QP102" s="539" t="str">
        <f t="shared" ca="1" si="975"/>
        <v>-</v>
      </c>
      <c r="QQ102" s="539" t="str">
        <f t="shared" ca="1" si="975"/>
        <v>-</v>
      </c>
      <c r="QR102" s="539" t="str">
        <f t="shared" ca="1" si="975"/>
        <v>-</v>
      </c>
      <c r="QS102" s="539" t="str">
        <f t="shared" ca="1" si="975"/>
        <v>-</v>
      </c>
      <c r="QT102" s="539" t="str">
        <f t="shared" ca="1" si="975"/>
        <v>-</v>
      </c>
      <c r="QU102" s="539" t="str">
        <f t="shared" ca="1" si="975"/>
        <v>-</v>
      </c>
      <c r="QV102" s="539" t="str">
        <f t="shared" ca="1" si="975"/>
        <v>-</v>
      </c>
      <c r="QW102" s="539" t="str">
        <f t="shared" ca="1" si="975"/>
        <v>-</v>
      </c>
      <c r="QX102" s="539" t="str">
        <f t="shared" ca="1" si="975"/>
        <v>-</v>
      </c>
      <c r="QY102" s="539" t="str">
        <f t="shared" ca="1" si="975"/>
        <v>-</v>
      </c>
      <c r="QZ102" s="539" t="str">
        <f t="shared" ca="1" si="975"/>
        <v>-</v>
      </c>
      <c r="RA102" s="539" t="str">
        <f t="shared" ca="1" si="975"/>
        <v>-</v>
      </c>
      <c r="RB102" s="539" t="str">
        <f t="shared" ca="1" si="975"/>
        <v>-</v>
      </c>
      <c r="RC102" s="539" t="str">
        <f t="shared" ca="1" si="975"/>
        <v>-</v>
      </c>
      <c r="RD102" s="539" t="str">
        <f t="shared" ca="1" si="975"/>
        <v>-</v>
      </c>
      <c r="RE102" s="539" t="str">
        <f t="shared" ca="1" si="975"/>
        <v>-</v>
      </c>
      <c r="RF102" s="539" t="str">
        <f t="shared" ca="1" si="975"/>
        <v>-</v>
      </c>
      <c r="RG102" s="539" t="str">
        <f t="shared" ca="1" si="975"/>
        <v>-</v>
      </c>
      <c r="RH102" s="539" t="str">
        <f t="shared" ca="1" si="975"/>
        <v>-</v>
      </c>
      <c r="RI102" s="539" t="str">
        <f t="shared" ca="1" si="975"/>
        <v>-</v>
      </c>
      <c r="RJ102" s="539" t="str">
        <f t="shared" ca="1" si="975"/>
        <v>-</v>
      </c>
      <c r="RK102" s="539" t="str">
        <f t="shared" ca="1" si="975"/>
        <v>-</v>
      </c>
      <c r="RL102" s="539" t="str">
        <f t="shared" ca="1" si="975"/>
        <v>-</v>
      </c>
      <c r="RM102" s="539" t="str">
        <f t="shared" ca="1" si="975"/>
        <v>-</v>
      </c>
      <c r="RN102" s="539" t="str">
        <f t="shared" ca="1" si="975"/>
        <v>-</v>
      </c>
      <c r="RO102" s="539" t="str">
        <f t="shared" ca="1" si="975"/>
        <v>-</v>
      </c>
      <c r="RP102" s="539" t="str">
        <f t="shared" ca="1" si="975"/>
        <v>-</v>
      </c>
      <c r="RQ102" s="539" t="str">
        <f t="shared" ca="1" si="975"/>
        <v>-</v>
      </c>
      <c r="RR102" s="539" t="str">
        <f t="shared" ca="1" si="975"/>
        <v>-</v>
      </c>
      <c r="RS102" s="549" t="str">
        <f t="shared" ref="RS102:SR102" si="976">IF($O102=RS$19,TRUE,"-")</f>
        <v>-</v>
      </c>
      <c r="RT102" s="549" t="str">
        <f t="shared" si="976"/>
        <v>-</v>
      </c>
      <c r="RU102" s="549" t="str">
        <f t="shared" si="976"/>
        <v>-</v>
      </c>
      <c r="RV102" s="549" t="str">
        <f t="shared" si="976"/>
        <v>-</v>
      </c>
      <c r="RW102" s="549" t="str">
        <f t="shared" si="976"/>
        <v>-</v>
      </c>
      <c r="RX102" s="549" t="str">
        <f t="shared" si="976"/>
        <v>-</v>
      </c>
      <c r="RY102" s="549" t="str">
        <f t="shared" si="976"/>
        <v>-</v>
      </c>
      <c r="RZ102" s="549" t="str">
        <f t="shared" si="976"/>
        <v>-</v>
      </c>
      <c r="SA102" s="549" t="str">
        <f t="shared" si="976"/>
        <v>-</v>
      </c>
      <c r="SB102" s="549" t="str">
        <f t="shared" si="976"/>
        <v>-</v>
      </c>
      <c r="SC102" s="549" t="str">
        <f t="shared" si="976"/>
        <v>-</v>
      </c>
      <c r="SD102" s="549" t="str">
        <f t="shared" si="976"/>
        <v>-</v>
      </c>
      <c r="SE102" s="549" t="str">
        <f t="shared" si="976"/>
        <v>-</v>
      </c>
      <c r="SF102" s="549" t="str">
        <f t="shared" si="976"/>
        <v>-</v>
      </c>
      <c r="SG102" s="549" t="str">
        <f t="shared" si="976"/>
        <v>-</v>
      </c>
      <c r="SH102" s="549" t="str">
        <f t="shared" si="976"/>
        <v>-</v>
      </c>
      <c r="SI102" s="549" t="str">
        <f t="shared" si="976"/>
        <v>-</v>
      </c>
      <c r="SJ102" s="549" t="str">
        <f t="shared" si="976"/>
        <v>-</v>
      </c>
      <c r="SK102" s="549" t="str">
        <f t="shared" si="976"/>
        <v>-</v>
      </c>
      <c r="SL102" s="549" t="str">
        <f t="shared" si="976"/>
        <v>-</v>
      </c>
      <c r="SM102" s="549" t="str">
        <f t="shared" si="976"/>
        <v>-</v>
      </c>
      <c r="SN102" s="549" t="str">
        <f t="shared" si="976"/>
        <v>-</v>
      </c>
      <c r="SO102" s="549" t="str">
        <f t="shared" si="976"/>
        <v>-</v>
      </c>
      <c r="SP102" s="549" t="str">
        <f t="shared" si="976"/>
        <v>-</v>
      </c>
      <c r="SQ102" s="549" t="str">
        <f t="shared" si="976"/>
        <v>-</v>
      </c>
      <c r="SR102" s="549" t="str">
        <f t="shared" si="976"/>
        <v>-</v>
      </c>
      <c r="SS102" s="539" t="b">
        <f t="shared" ref="SS102:UB102" si="977">IF(AND($O102=SS$19, $AP102=SS$21),TRUE,"-")</f>
        <v>1</v>
      </c>
      <c r="ST102" s="539" t="b">
        <f t="shared" si="977"/>
        <v>1</v>
      </c>
      <c r="SU102" s="539" t="b">
        <f t="shared" si="977"/>
        <v>1</v>
      </c>
      <c r="SV102" s="539" t="b">
        <f t="shared" si="977"/>
        <v>1</v>
      </c>
      <c r="SW102" s="539" t="b">
        <f t="shared" si="977"/>
        <v>1</v>
      </c>
      <c r="SX102" s="539" t="b">
        <f t="shared" si="977"/>
        <v>1</v>
      </c>
      <c r="SY102" s="539" t="str">
        <f t="shared" ca="1" si="977"/>
        <v>-</v>
      </c>
      <c r="SZ102" s="539" t="str">
        <f t="shared" ca="1" si="977"/>
        <v>-</v>
      </c>
      <c r="TA102" s="539" t="str">
        <f t="shared" ca="1" si="977"/>
        <v>-</v>
      </c>
      <c r="TB102" s="539" t="str">
        <f t="shared" ca="1" si="977"/>
        <v>-</v>
      </c>
      <c r="TC102" s="539" t="str">
        <f t="shared" ca="1" si="977"/>
        <v>-</v>
      </c>
      <c r="TD102" s="539" t="str">
        <f t="shared" ca="1" si="977"/>
        <v>-</v>
      </c>
      <c r="TE102" s="539" t="str">
        <f t="shared" ca="1" si="977"/>
        <v>-</v>
      </c>
      <c r="TF102" s="539" t="str">
        <f t="shared" ca="1" si="977"/>
        <v>-</v>
      </c>
      <c r="TG102" s="539" t="str">
        <f t="shared" ca="1" si="977"/>
        <v>-</v>
      </c>
      <c r="TH102" s="539" t="str">
        <f t="shared" ca="1" si="977"/>
        <v>-</v>
      </c>
      <c r="TI102" s="539" t="str">
        <f t="shared" ca="1" si="977"/>
        <v>-</v>
      </c>
      <c r="TJ102" s="539" t="str">
        <f t="shared" ca="1" si="977"/>
        <v>-</v>
      </c>
      <c r="TK102" s="539" t="str">
        <f t="shared" ca="1" si="977"/>
        <v>-</v>
      </c>
      <c r="TL102" s="539" t="str">
        <f t="shared" ca="1" si="977"/>
        <v>-</v>
      </c>
      <c r="TM102" s="539" t="str">
        <f t="shared" ca="1" si="977"/>
        <v>-</v>
      </c>
      <c r="TN102" s="539" t="str">
        <f t="shared" ca="1" si="977"/>
        <v>-</v>
      </c>
      <c r="TO102" s="539" t="str">
        <f t="shared" ca="1" si="977"/>
        <v>-</v>
      </c>
      <c r="TP102" s="539" t="str">
        <f t="shared" ca="1" si="977"/>
        <v>-</v>
      </c>
      <c r="TQ102" s="539" t="str">
        <f t="shared" ca="1" si="977"/>
        <v>-</v>
      </c>
      <c r="TR102" s="539" t="str">
        <f t="shared" ca="1" si="977"/>
        <v>-</v>
      </c>
      <c r="TS102" s="539" t="str">
        <f t="shared" ca="1" si="977"/>
        <v>-</v>
      </c>
      <c r="TT102" s="539" t="str">
        <f t="shared" ca="1" si="977"/>
        <v>-</v>
      </c>
      <c r="TU102" s="539" t="str">
        <f t="shared" ca="1" si="977"/>
        <v>-</v>
      </c>
      <c r="TV102" s="539" t="str">
        <f t="shared" ca="1" si="977"/>
        <v>-</v>
      </c>
      <c r="TW102" s="539" t="str">
        <f t="shared" ca="1" si="977"/>
        <v>-</v>
      </c>
      <c r="TX102" s="539" t="str">
        <f t="shared" ca="1" si="977"/>
        <v>-</v>
      </c>
      <c r="TY102" s="539" t="str">
        <f t="shared" ca="1" si="977"/>
        <v>-</v>
      </c>
      <c r="TZ102" s="539" t="str">
        <f t="shared" ca="1" si="977"/>
        <v>-</v>
      </c>
      <c r="UA102" s="539" t="str">
        <f t="shared" ca="1" si="977"/>
        <v>-</v>
      </c>
      <c r="UB102" s="539" t="str">
        <f t="shared" ca="1" si="977"/>
        <v>-</v>
      </c>
      <c r="UC102" s="549" t="b">
        <f t="shared" ref="UC102:VB102" si="978">IF($O102=UC$19,TRUE,"-")</f>
        <v>1</v>
      </c>
      <c r="UD102" s="549" t="b">
        <f t="shared" si="978"/>
        <v>1</v>
      </c>
      <c r="UE102" s="549" t="b">
        <f t="shared" si="978"/>
        <v>1</v>
      </c>
      <c r="UF102" s="549" t="b">
        <f t="shared" si="978"/>
        <v>1</v>
      </c>
      <c r="UG102" s="549" t="b">
        <f t="shared" si="978"/>
        <v>1</v>
      </c>
      <c r="UH102" s="549" t="b">
        <f t="shared" si="978"/>
        <v>1</v>
      </c>
      <c r="UI102" s="549" t="b">
        <f t="shared" si="978"/>
        <v>1</v>
      </c>
      <c r="UJ102" s="549" t="b">
        <f t="shared" si="978"/>
        <v>1</v>
      </c>
      <c r="UK102" s="549" t="b">
        <f t="shared" si="978"/>
        <v>1</v>
      </c>
      <c r="UL102" s="549" t="b">
        <f t="shared" si="978"/>
        <v>1</v>
      </c>
      <c r="UM102" s="549" t="b">
        <f t="shared" si="978"/>
        <v>1</v>
      </c>
      <c r="UN102" s="549" t="b">
        <f t="shared" si="978"/>
        <v>1</v>
      </c>
      <c r="UO102" s="549" t="b">
        <f t="shared" si="978"/>
        <v>1</v>
      </c>
      <c r="UP102" s="549" t="b">
        <f t="shared" si="978"/>
        <v>1</v>
      </c>
      <c r="UQ102" s="549" t="b">
        <f t="shared" si="978"/>
        <v>1</v>
      </c>
      <c r="UR102" s="549" t="b">
        <f t="shared" si="978"/>
        <v>1</v>
      </c>
      <c r="US102" s="549" t="b">
        <f t="shared" si="978"/>
        <v>1</v>
      </c>
      <c r="UT102" s="549" t="b">
        <f t="shared" si="978"/>
        <v>1</v>
      </c>
      <c r="UU102" s="549" t="b">
        <f t="shared" si="978"/>
        <v>1</v>
      </c>
      <c r="UV102" s="549" t="b">
        <f t="shared" si="978"/>
        <v>1</v>
      </c>
      <c r="UW102" s="549" t="b">
        <f t="shared" si="978"/>
        <v>1</v>
      </c>
      <c r="UX102" s="549" t="b">
        <f t="shared" si="978"/>
        <v>1</v>
      </c>
      <c r="UY102" s="549" t="b">
        <f t="shared" si="978"/>
        <v>1</v>
      </c>
      <c r="UZ102" s="549" t="b">
        <f t="shared" si="978"/>
        <v>1</v>
      </c>
      <c r="VA102" s="549" t="b">
        <f t="shared" si="978"/>
        <v>1</v>
      </c>
      <c r="VB102" s="549" t="b">
        <f t="shared" si="978"/>
        <v>1</v>
      </c>
      <c r="VC102" s="19">
        <f t="shared" ref="VC102" ca="1" si="979">OFFSET(VC$5,$B102,0)</f>
        <v>0</v>
      </c>
      <c r="VD102" s="23">
        <v>0</v>
      </c>
    </row>
    <row r="103" spans="1:576" outlineLevel="1">
      <c r="A103" s="21">
        <f t="shared" si="93"/>
        <v>98</v>
      </c>
      <c r="B103" s="21"/>
      <c r="D103" s="14"/>
      <c r="E103" t="b">
        <v>0</v>
      </c>
      <c r="Y103" s="211"/>
      <c r="Z103" s="211"/>
      <c r="AA103" s="211"/>
      <c r="AB103" s="211"/>
      <c r="AD103" s="211"/>
      <c r="AE103" s="211"/>
      <c r="AF103" s="211"/>
      <c r="AG103" s="211"/>
      <c r="AH103" s="211"/>
      <c r="AI103" s="211"/>
      <c r="AJ103" s="211"/>
      <c r="AK103" s="211"/>
      <c r="AS103" s="226" t="s">
        <v>817</v>
      </c>
      <c r="AT103" s="9" t="str">
        <f ca="1">IF(COUNTIF(AS$5:AS103,AS103)=1,"-","Dup")</f>
        <v>-</v>
      </c>
      <c r="AU103" s="9"/>
      <c r="AV103" s="14"/>
      <c r="AW103" s="14"/>
      <c r="AX103" s="14"/>
      <c r="AY103" s="14"/>
      <c r="AZ103" s="14"/>
      <c r="BA103" s="14"/>
      <c r="BB103" s="14"/>
      <c r="BC103" s="14"/>
      <c r="BD103" s="9"/>
      <c r="BE103" s="14"/>
      <c r="BF103" s="14"/>
      <c r="BG103" s="14"/>
      <c r="BH103" s="14"/>
      <c r="BI103" s="14"/>
      <c r="BJ103" s="14"/>
      <c r="BK103" s="14"/>
      <c r="BL103" s="9"/>
      <c r="BM103" s="14"/>
      <c r="BN103" s="14"/>
      <c r="BO103" s="14"/>
      <c r="BP103" s="14"/>
      <c r="BQ103" s="14"/>
      <c r="BR103" s="14"/>
      <c r="BS103" s="14"/>
      <c r="BT103" s="14"/>
      <c r="BU103" s="14"/>
      <c r="BV103" s="14"/>
      <c r="BW103" s="14"/>
      <c r="BX103" s="9"/>
      <c r="BY103" s="14"/>
      <c r="BZ103" s="14"/>
      <c r="CA103" s="14"/>
      <c r="CB103" s="14"/>
      <c r="CC103" s="14"/>
      <c r="CD103" s="14"/>
      <c r="CE103" s="14"/>
      <c r="CF103" s="14"/>
      <c r="CG103" s="14"/>
      <c r="CH103" s="14"/>
      <c r="CI103" s="9"/>
      <c r="CJ103" s="14"/>
      <c r="CK103" s="14"/>
      <c r="CL103" s="14"/>
      <c r="CM103" s="14"/>
      <c r="CN103" s="14"/>
      <c r="CO103" s="146"/>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9"/>
      <c r="DS103" s="14"/>
      <c r="DT103" s="14"/>
      <c r="DU103" s="14"/>
      <c r="DV103" s="14"/>
      <c r="DW103" s="14"/>
      <c r="DX103" s="14"/>
      <c r="DY103" s="14"/>
      <c r="DZ103" s="14"/>
      <c r="EA103" s="14"/>
      <c r="EB103" s="14"/>
      <c r="EC103" s="14"/>
      <c r="ED103" s="14"/>
      <c r="EE103" s="313"/>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9"/>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9"/>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9"/>
      <c r="MU103" s="14"/>
      <c r="MV103" s="14"/>
      <c r="MW103" s="14"/>
      <c r="MX103" s="14"/>
      <c r="MY103" s="14"/>
      <c r="MZ103" s="14"/>
      <c r="NA103" s="14"/>
      <c r="NB103" s="9"/>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9"/>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23">
        <v>0</v>
      </c>
    </row>
    <row r="104" spans="1:576" outlineLevel="1">
      <c r="A104" s="21">
        <f t="shared" si="93"/>
        <v>99</v>
      </c>
      <c r="B104" s="21"/>
      <c r="D104" s="14"/>
      <c r="E104" t="b">
        <v>0</v>
      </c>
      <c r="Y104" s="211"/>
      <c r="Z104" s="211"/>
      <c r="AA104" s="211"/>
      <c r="AB104" s="211"/>
      <c r="AD104" s="211"/>
      <c r="AE104" s="211"/>
      <c r="AF104" s="211"/>
      <c r="AG104" s="211"/>
      <c r="AH104" s="211"/>
      <c r="AI104" s="211"/>
      <c r="AJ104" s="211"/>
      <c r="AK104" s="211"/>
      <c r="AS104" s="226" t="s">
        <v>818</v>
      </c>
      <c r="AT104" s="9" t="str">
        <f ca="1">IF(COUNTIF(AS$5:AS104,AS104)=1,"-","Dup")</f>
        <v>-</v>
      </c>
      <c r="AU104" s="9"/>
      <c r="AV104" s="14"/>
      <c r="AW104" s="14"/>
      <c r="AX104" s="14"/>
      <c r="AY104" s="14"/>
      <c r="AZ104" s="14"/>
      <c r="BA104" s="14"/>
      <c r="BB104" s="14"/>
      <c r="BC104" s="14"/>
      <c r="BD104" s="9"/>
      <c r="BE104" s="14"/>
      <c r="BF104" s="14"/>
      <c r="BG104" s="14"/>
      <c r="BH104" s="14"/>
      <c r="BI104" s="14"/>
      <c r="BJ104" s="14"/>
      <c r="BK104" s="14"/>
      <c r="BL104" s="9"/>
      <c r="BM104" s="14"/>
      <c r="BN104" s="14"/>
      <c r="BO104" s="14"/>
      <c r="BP104" s="14"/>
      <c r="BQ104" s="14"/>
      <c r="BR104" s="14"/>
      <c r="BS104" s="14"/>
      <c r="BT104" s="14"/>
      <c r="BU104" s="14"/>
      <c r="BV104" s="14"/>
      <c r="BW104" s="14"/>
      <c r="BX104" s="9"/>
      <c r="BY104" s="14"/>
      <c r="BZ104" s="14"/>
      <c r="CA104" s="14"/>
      <c r="CB104" s="14"/>
      <c r="CC104" s="14"/>
      <c r="CD104" s="14"/>
      <c r="CE104" s="14"/>
      <c r="CF104" s="14"/>
      <c r="CG104" s="14"/>
      <c r="CH104" s="14"/>
      <c r="CI104" s="9"/>
      <c r="CJ104" s="14"/>
      <c r="CK104" s="14"/>
      <c r="CL104" s="14"/>
      <c r="CM104" s="14"/>
      <c r="CN104" s="14"/>
      <c r="CO104" s="146"/>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9"/>
      <c r="DS104" s="14"/>
      <c r="DT104" s="14"/>
      <c r="DU104" s="14"/>
      <c r="DV104" s="14"/>
      <c r="DW104" s="14"/>
      <c r="DX104" s="14"/>
      <c r="DY104" s="14"/>
      <c r="DZ104" s="14"/>
      <c r="EA104" s="14"/>
      <c r="EB104" s="14"/>
      <c r="EC104" s="14"/>
      <c r="ED104" s="14"/>
      <c r="EE104" s="313"/>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9"/>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9"/>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9"/>
      <c r="MU104" s="14"/>
      <c r="MV104" s="14"/>
      <c r="MW104" s="14"/>
      <c r="MX104" s="14"/>
      <c r="MY104" s="14"/>
      <c r="MZ104" s="14"/>
      <c r="NA104" s="14"/>
      <c r="NB104" s="9"/>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9"/>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23">
        <v>0</v>
      </c>
    </row>
    <row r="105" spans="1:576" outlineLevel="1">
      <c r="A105" s="21">
        <f t="shared" si="93"/>
        <v>100</v>
      </c>
      <c r="B105" s="21"/>
      <c r="D105" s="14"/>
      <c r="E105" t="b">
        <v>0</v>
      </c>
      <c r="Y105" s="211"/>
      <c r="Z105" s="211"/>
      <c r="AA105" s="211"/>
      <c r="AB105" s="211"/>
      <c r="AD105" s="211"/>
      <c r="AE105" s="211"/>
      <c r="AF105" s="211"/>
      <c r="AG105" s="211"/>
      <c r="AH105" s="211"/>
      <c r="AI105" s="211"/>
      <c r="AJ105" s="211"/>
      <c r="AK105" s="211"/>
      <c r="AS105" s="226" t="s">
        <v>1473</v>
      </c>
      <c r="AT105" s="9" t="str">
        <f ca="1">IF(COUNTIF(AS$5:AS105,AS105)=1,"-","Dup")</f>
        <v>-</v>
      </c>
      <c r="AU105" s="9"/>
      <c r="AV105" s="14"/>
      <c r="AW105" s="14"/>
      <c r="AX105" s="14"/>
      <c r="AY105" s="14"/>
      <c r="AZ105" s="14"/>
      <c r="BA105" s="14"/>
      <c r="BB105" s="14"/>
      <c r="BC105" s="14"/>
      <c r="BD105" s="9"/>
      <c r="BE105" s="14"/>
      <c r="BF105" s="14"/>
      <c r="BG105" s="14"/>
      <c r="BH105" s="14"/>
      <c r="BI105" s="14"/>
      <c r="BJ105" s="14"/>
      <c r="BK105" s="14"/>
      <c r="BL105" s="9"/>
      <c r="BM105" s="14"/>
      <c r="BN105" s="14"/>
      <c r="BO105" s="14"/>
      <c r="BP105" s="14"/>
      <c r="BQ105" s="14"/>
      <c r="BR105" s="14"/>
      <c r="BS105" s="14"/>
      <c r="BT105" s="14"/>
      <c r="BU105" s="14"/>
      <c r="BV105" s="14"/>
      <c r="BW105" s="14"/>
      <c r="BX105" s="9"/>
      <c r="BY105" s="14"/>
      <c r="BZ105" s="14"/>
      <c r="CA105" s="14"/>
      <c r="CB105" s="14"/>
      <c r="CC105" s="14"/>
      <c r="CD105" s="14"/>
      <c r="CE105" s="14"/>
      <c r="CF105" s="14"/>
      <c r="CG105" s="14"/>
      <c r="CH105" s="14"/>
      <c r="CI105" s="9"/>
      <c r="CJ105" s="14"/>
      <c r="CK105" s="14"/>
      <c r="CL105" s="14"/>
      <c r="CM105" s="14"/>
      <c r="CN105" s="14"/>
      <c r="CO105" s="146"/>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9"/>
      <c r="DS105" s="14"/>
      <c r="DT105" s="14"/>
      <c r="DU105" s="14"/>
      <c r="DV105" s="14"/>
      <c r="DW105" s="14"/>
      <c r="DX105" s="14"/>
      <c r="DY105" s="14"/>
      <c r="DZ105" s="14"/>
      <c r="EA105" s="14"/>
      <c r="EB105" s="14"/>
      <c r="EC105" s="14"/>
      <c r="ED105" s="14"/>
      <c r="EE105" s="313"/>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9"/>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9"/>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9"/>
      <c r="MU105" s="14"/>
      <c r="MV105" s="14"/>
      <c r="MW105" s="14"/>
      <c r="MX105" s="14"/>
      <c r="MY105" s="14"/>
      <c r="MZ105" s="14"/>
      <c r="NA105" s="14"/>
      <c r="NB105" s="9"/>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9"/>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23">
        <v>0</v>
      </c>
    </row>
    <row r="106" spans="1:576" collapsed="1">
      <c r="A106" s="21">
        <f t="shared" si="93"/>
        <v>101</v>
      </c>
      <c r="B106" s="21"/>
      <c r="D106" s="14"/>
      <c r="E106" t="b">
        <v>0</v>
      </c>
      <c r="Y106" s="211"/>
      <c r="Z106" s="211"/>
      <c r="AA106" s="211"/>
      <c r="AB106" s="211"/>
      <c r="AD106" s="211"/>
      <c r="AE106" s="211"/>
      <c r="AF106" s="211"/>
      <c r="AG106" s="211"/>
      <c r="AH106" s="211"/>
      <c r="AI106" s="211"/>
      <c r="AJ106" s="211"/>
      <c r="AK106" s="211"/>
      <c r="AS106" s="553" t="s">
        <v>769</v>
      </c>
      <c r="AT106" s="9" t="str">
        <f ca="1">IF(COUNTIF(AS$5:AS106,AS106)=1,"-","Dup")</f>
        <v>-</v>
      </c>
      <c r="AU106" s="9"/>
      <c r="AV106" s="14"/>
      <c r="AW106" s="14"/>
      <c r="AX106" s="14"/>
      <c r="AY106" s="14"/>
      <c r="AZ106" s="14"/>
      <c r="BA106" s="14"/>
      <c r="BB106" s="14"/>
      <c r="BC106" s="14"/>
      <c r="BD106" s="9"/>
      <c r="BE106" s="14"/>
      <c r="BF106" s="14"/>
      <c r="BG106" s="14"/>
      <c r="BH106" s="14"/>
      <c r="BI106" s="14"/>
      <c r="BJ106" s="14"/>
      <c r="BK106" s="14"/>
      <c r="BL106" s="9"/>
      <c r="BM106" s="14"/>
      <c r="BN106" s="14"/>
      <c r="BO106" s="14"/>
      <c r="BP106" s="14"/>
      <c r="BQ106" s="14"/>
      <c r="BR106" s="14"/>
      <c r="BS106" s="14"/>
      <c r="BT106" s="14"/>
      <c r="BU106" s="14"/>
      <c r="BV106" s="14"/>
      <c r="BW106" s="14"/>
      <c r="BX106" s="9"/>
      <c r="BY106" s="14"/>
      <c r="BZ106" s="14"/>
      <c r="CA106" s="14"/>
      <c r="CB106" s="14"/>
      <c r="CC106" s="14"/>
      <c r="CD106" s="14"/>
      <c r="CE106" s="14"/>
      <c r="CF106" s="14"/>
      <c r="CG106" s="14"/>
      <c r="CH106" s="14"/>
      <c r="CI106" s="9"/>
      <c r="CJ106" s="14"/>
      <c r="CK106" s="14"/>
      <c r="CL106" s="14"/>
      <c r="CM106" s="14"/>
      <c r="CN106" s="14"/>
      <c r="CO106" s="146"/>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9"/>
      <c r="DS106" s="14"/>
      <c r="DT106" s="14"/>
      <c r="DU106" s="14"/>
      <c r="DV106" s="14"/>
      <c r="DW106" s="14"/>
      <c r="DX106" s="14"/>
      <c r="DY106" s="14"/>
      <c r="DZ106" s="14"/>
      <c r="EA106" s="14"/>
      <c r="EB106" s="14"/>
      <c r="EC106" s="14"/>
      <c r="ED106" s="14"/>
      <c r="EE106" s="313"/>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9"/>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9"/>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9"/>
      <c r="MU106" s="14"/>
      <c r="MV106" s="14"/>
      <c r="MW106" s="14"/>
      <c r="MX106" s="14"/>
      <c r="MY106" s="14"/>
      <c r="MZ106" s="14"/>
      <c r="NA106" s="14"/>
      <c r="NB106" s="9"/>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9"/>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23">
        <v>0</v>
      </c>
    </row>
    <row r="107" spans="1:576" ht="6.75" customHeight="1">
      <c r="A107" s="21">
        <f t="shared" ref="A107" si="980">ROW(A107)-5</f>
        <v>102</v>
      </c>
      <c r="B107" s="8">
        <f t="shared" ref="B107:G107" si="981">B$5</f>
        <v>0</v>
      </c>
      <c r="C107" s="8">
        <f t="shared" si="981"/>
        <v>0</v>
      </c>
      <c r="D107" s="8" t="str">
        <f t="shared" si="981"/>
        <v>SNSW</v>
      </c>
      <c r="E107" s="8" t="b">
        <f t="shared" si="981"/>
        <v>0</v>
      </c>
      <c r="F107" s="8" t="b">
        <f t="shared" si="981"/>
        <v>0</v>
      </c>
      <c r="G107" s="8" t="b">
        <f t="shared" si="981"/>
        <v>0</v>
      </c>
      <c r="H107" s="22"/>
      <c r="I107" s="22"/>
      <c r="J107" s="22"/>
      <c r="K107" s="22"/>
      <c r="L107" s="22"/>
      <c r="M107" s="22"/>
      <c r="N107" s="22" t="b">
        <v>0</v>
      </c>
      <c r="O107" s="22" t="b">
        <v>0</v>
      </c>
      <c r="P107" s="22"/>
      <c r="Q107" s="22"/>
      <c r="R107" s="22"/>
      <c r="S107" s="22"/>
      <c r="T107" s="22"/>
      <c r="U107" s="22" t="b">
        <v>0</v>
      </c>
      <c r="V107" s="22" t="b">
        <v>0</v>
      </c>
      <c r="W107" s="22" t="b">
        <v>0</v>
      </c>
      <c r="X107" s="22" t="b">
        <v>0</v>
      </c>
      <c r="Y107" s="269"/>
      <c r="Z107" s="269"/>
      <c r="AA107" s="269"/>
      <c r="AB107" s="269"/>
      <c r="AC107" s="22" t="b">
        <v>0</v>
      </c>
      <c r="AD107" s="269"/>
      <c r="AE107" s="269" t="b">
        <v>0</v>
      </c>
      <c r="AF107" s="269" t="b">
        <v>0</v>
      </c>
      <c r="AG107" s="269" t="b">
        <v>0</v>
      </c>
      <c r="AH107" s="269" t="b">
        <v>0</v>
      </c>
      <c r="AI107" s="269" t="b">
        <v>0</v>
      </c>
      <c r="AJ107" s="269" t="b">
        <v>0</v>
      </c>
      <c r="AK107" s="269" t="b">
        <v>0</v>
      </c>
      <c r="AL107" s="22" t="b">
        <v>0</v>
      </c>
      <c r="AM107" s="22" t="b">
        <v>0</v>
      </c>
      <c r="AN107" s="22" t="b">
        <v>0</v>
      </c>
      <c r="AO107" s="22" t="b">
        <v>0</v>
      </c>
      <c r="AP107" s="22" t="b">
        <v>0</v>
      </c>
      <c r="AQ107" s="22"/>
      <c r="AR107" s="22"/>
      <c r="AS107" s="230" t="s">
        <v>26</v>
      </c>
      <c r="AT107" s="10" t="str">
        <f ca="1">IF(COUNTIF(AS$5:AS107,AS107)=1,"-","Dup")</f>
        <v>-</v>
      </c>
      <c r="AU107" s="8">
        <f t="shared" ref="AU107:ED107" si="982">AU$5</f>
        <v>0</v>
      </c>
      <c r="AV107" s="8" t="str">
        <f t="shared" si="982"/>
        <v>-</v>
      </c>
      <c r="AW107" s="8" t="str">
        <f t="shared" si="982"/>
        <v>-</v>
      </c>
      <c r="AX107" s="8" t="str">
        <f t="shared" si="982"/>
        <v>-</v>
      </c>
      <c r="AY107" s="8" t="str">
        <f t="shared" si="982"/>
        <v>-</v>
      </c>
      <c r="AZ107" s="8" t="str">
        <f t="shared" si="982"/>
        <v>-</v>
      </c>
      <c r="BA107" s="8" t="str">
        <f t="shared" si="982"/>
        <v>-</v>
      </c>
      <c r="BB107" s="8" t="str">
        <f t="shared" si="982"/>
        <v>-</v>
      </c>
      <c r="BC107" s="8" t="str">
        <f t="shared" si="982"/>
        <v>-</v>
      </c>
      <c r="BD107" s="8">
        <f t="shared" si="982"/>
        <v>0</v>
      </c>
      <c r="BE107" s="8" t="str">
        <f t="shared" si="982"/>
        <v>-</v>
      </c>
      <c r="BF107" s="8" t="str">
        <f t="shared" si="982"/>
        <v>-</v>
      </c>
      <c r="BG107" s="8" t="str">
        <f t="shared" si="982"/>
        <v>-</v>
      </c>
      <c r="BH107" s="8" t="str">
        <f t="shared" si="982"/>
        <v>-</v>
      </c>
      <c r="BI107" s="8" t="str">
        <f t="shared" si="982"/>
        <v>-</v>
      </c>
      <c r="BJ107" s="8" t="str">
        <f>BJ$5</f>
        <v>-</v>
      </c>
      <c r="BK107" s="8" t="str">
        <f>BK$5</f>
        <v>-</v>
      </c>
      <c r="BL107" s="8">
        <f t="shared" ref="BL107:CH107" si="983">BL$5</f>
        <v>0</v>
      </c>
      <c r="BM107" s="8" t="str">
        <f t="shared" si="983"/>
        <v>-</v>
      </c>
      <c r="BN107" s="8" t="str">
        <f t="shared" si="983"/>
        <v>-</v>
      </c>
      <c r="BO107" s="8" t="str">
        <f t="shared" si="983"/>
        <v>-</v>
      </c>
      <c r="BP107" s="8" t="str">
        <f t="shared" si="983"/>
        <v>-</v>
      </c>
      <c r="BQ107" s="8" t="str">
        <f t="shared" si="983"/>
        <v>-</v>
      </c>
      <c r="BR107" s="8" t="str">
        <f t="shared" si="983"/>
        <v>-</v>
      </c>
      <c r="BS107" s="8" t="str">
        <f t="shared" si="983"/>
        <v>-</v>
      </c>
      <c r="BT107" s="8" t="str">
        <f t="shared" si="983"/>
        <v>-</v>
      </c>
      <c r="BU107" s="8" t="str">
        <f t="shared" si="983"/>
        <v>-</v>
      </c>
      <c r="BV107" s="8" t="str">
        <f t="shared" si="983"/>
        <v>-</v>
      </c>
      <c r="BW107" s="8" t="str">
        <f t="shared" si="983"/>
        <v>-</v>
      </c>
      <c r="BX107" s="8">
        <f t="shared" si="983"/>
        <v>0</v>
      </c>
      <c r="BY107" s="8" t="str">
        <f t="shared" si="983"/>
        <v>-</v>
      </c>
      <c r="BZ107" s="8" t="str">
        <f t="shared" si="983"/>
        <v>-</v>
      </c>
      <c r="CA107" s="8" t="str">
        <f t="shared" si="983"/>
        <v>-</v>
      </c>
      <c r="CB107" s="8" t="str">
        <f t="shared" si="983"/>
        <v>-</v>
      </c>
      <c r="CC107" s="8" t="str">
        <f t="shared" si="983"/>
        <v>-</v>
      </c>
      <c r="CD107" s="8" t="str">
        <f t="shared" si="983"/>
        <v>-</v>
      </c>
      <c r="CE107" s="8" t="str">
        <f t="shared" si="983"/>
        <v>-</v>
      </c>
      <c r="CF107" s="8" t="str">
        <f t="shared" si="983"/>
        <v>-</v>
      </c>
      <c r="CG107" s="8" t="str">
        <f t="shared" si="983"/>
        <v>-</v>
      </c>
      <c r="CH107" s="8" t="str">
        <f t="shared" si="983"/>
        <v>-</v>
      </c>
      <c r="CI107" s="8">
        <f t="shared" si="982"/>
        <v>0</v>
      </c>
      <c r="CJ107" s="8" t="str">
        <f t="shared" si="982"/>
        <v>-</v>
      </c>
      <c r="CK107" s="8" t="str">
        <f t="shared" si="982"/>
        <v>-</v>
      </c>
      <c r="CL107" s="8" t="str">
        <f t="shared" si="982"/>
        <v>-</v>
      </c>
      <c r="CM107" s="8" t="str">
        <f t="shared" si="982"/>
        <v>-</v>
      </c>
      <c r="CN107" s="8" t="str">
        <f t="shared" si="982"/>
        <v>-</v>
      </c>
      <c r="CO107" s="8" t="str">
        <f t="shared" si="982"/>
        <v>-</v>
      </c>
      <c r="CP107" s="8" t="str">
        <f t="shared" si="982"/>
        <v>-</v>
      </c>
      <c r="CQ107" s="8" t="str">
        <f t="shared" si="982"/>
        <v>-</v>
      </c>
      <c r="CR107" s="8" t="str">
        <f t="shared" ref="CR107:DN107" si="984">CR$5</f>
        <v>-</v>
      </c>
      <c r="CS107" s="8" t="str">
        <f t="shared" si="984"/>
        <v>-</v>
      </c>
      <c r="CT107" s="8" t="str">
        <f t="shared" si="984"/>
        <v>-</v>
      </c>
      <c r="CU107" s="8" t="str">
        <f t="shared" si="984"/>
        <v>-</v>
      </c>
      <c r="CV107" s="8" t="str">
        <f t="shared" si="984"/>
        <v>-</v>
      </c>
      <c r="CW107" s="8" t="str">
        <f t="shared" si="984"/>
        <v>-</v>
      </c>
      <c r="CX107" s="8" t="str">
        <f t="shared" si="984"/>
        <v>-</v>
      </c>
      <c r="CY107" s="8" t="str">
        <f t="shared" si="984"/>
        <v>-</v>
      </c>
      <c r="CZ107" s="8" t="str">
        <f t="shared" si="984"/>
        <v>-</v>
      </c>
      <c r="DA107" s="8" t="str">
        <f t="shared" si="984"/>
        <v>-</v>
      </c>
      <c r="DB107" s="8" t="str">
        <f t="shared" si="984"/>
        <v>-</v>
      </c>
      <c r="DC107" s="8" t="str">
        <f t="shared" si="984"/>
        <v>-</v>
      </c>
      <c r="DD107" s="8" t="str">
        <f t="shared" si="984"/>
        <v>-</v>
      </c>
      <c r="DE107" s="8" t="str">
        <f t="shared" si="984"/>
        <v>-</v>
      </c>
      <c r="DF107" s="8" t="str">
        <f t="shared" si="984"/>
        <v>-</v>
      </c>
      <c r="DG107" s="8" t="str">
        <f t="shared" si="984"/>
        <v>-</v>
      </c>
      <c r="DH107" s="8" t="str">
        <f t="shared" si="984"/>
        <v>-</v>
      </c>
      <c r="DI107" s="8" t="str">
        <f t="shared" si="984"/>
        <v>-</v>
      </c>
      <c r="DJ107" s="8" t="str">
        <f t="shared" si="984"/>
        <v>-</v>
      </c>
      <c r="DK107" s="8" t="str">
        <f t="shared" si="984"/>
        <v>-</v>
      </c>
      <c r="DL107" s="8" t="str">
        <f t="shared" si="984"/>
        <v>-</v>
      </c>
      <c r="DM107" s="8" t="str">
        <f t="shared" si="984"/>
        <v>-</v>
      </c>
      <c r="DN107" s="8" t="str">
        <f t="shared" si="984"/>
        <v>-</v>
      </c>
      <c r="DO107" s="8" t="str">
        <f t="shared" si="982"/>
        <v>-</v>
      </c>
      <c r="DP107" s="8">
        <f t="shared" si="982"/>
        <v>1</v>
      </c>
      <c r="DQ107" s="8">
        <f t="shared" si="982"/>
        <v>1</v>
      </c>
      <c r="DR107" s="8">
        <f t="shared" si="982"/>
        <v>0</v>
      </c>
      <c r="DS107" s="8">
        <f t="shared" si="982"/>
        <v>0</v>
      </c>
      <c r="DT107" s="8">
        <f t="shared" si="982"/>
        <v>0</v>
      </c>
      <c r="DU107" s="8">
        <f t="shared" si="982"/>
        <v>0</v>
      </c>
      <c r="DV107" s="8">
        <f t="shared" si="982"/>
        <v>0</v>
      </c>
      <c r="DW107" s="8">
        <f t="shared" si="982"/>
        <v>0</v>
      </c>
      <c r="DX107" s="8">
        <f t="shared" si="982"/>
        <v>0</v>
      </c>
      <c r="DY107" s="8">
        <f t="shared" si="982"/>
        <v>0</v>
      </c>
      <c r="DZ107" s="8">
        <f t="shared" si="982"/>
        <v>0</v>
      </c>
      <c r="EA107" s="8">
        <f t="shared" si="982"/>
        <v>0</v>
      </c>
      <c r="EB107" s="8">
        <f t="shared" si="982"/>
        <v>0</v>
      </c>
      <c r="EC107" s="8">
        <f t="shared" si="982"/>
        <v>0</v>
      </c>
      <c r="ED107" s="8">
        <f t="shared" si="982"/>
        <v>0</v>
      </c>
      <c r="EE107" s="8">
        <f t="shared" ref="EE107:IY107" si="985">EE$5</f>
        <v>0</v>
      </c>
      <c r="EF107" s="8">
        <f t="shared" si="985"/>
        <v>0</v>
      </c>
      <c r="EG107" s="8">
        <f t="shared" si="985"/>
        <v>0</v>
      </c>
      <c r="EH107" s="8">
        <f t="shared" si="985"/>
        <v>0</v>
      </c>
      <c r="EI107" s="8">
        <f t="shared" si="985"/>
        <v>0</v>
      </c>
      <c r="EJ107" s="8"/>
      <c r="EK107" s="8">
        <f t="shared" si="985"/>
        <v>0</v>
      </c>
      <c r="EL107" s="8"/>
      <c r="EM107" s="8">
        <f t="shared" si="985"/>
        <v>0</v>
      </c>
      <c r="EN107" s="8">
        <f t="shared" si="985"/>
        <v>0</v>
      </c>
      <c r="EO107" s="8">
        <f t="shared" si="985"/>
        <v>0</v>
      </c>
      <c r="EP107" s="8">
        <f t="shared" si="985"/>
        <v>0</v>
      </c>
      <c r="EQ107" s="8">
        <f t="shared" si="985"/>
        <v>0</v>
      </c>
      <c r="ER107" s="8">
        <f t="shared" si="985"/>
        <v>0</v>
      </c>
      <c r="ES107" s="8">
        <f t="shared" si="985"/>
        <v>0</v>
      </c>
      <c r="ET107" s="8">
        <f t="shared" si="985"/>
        <v>0</v>
      </c>
      <c r="EU107" s="8">
        <f t="shared" si="985"/>
        <v>0</v>
      </c>
      <c r="EV107" s="8">
        <f t="shared" si="985"/>
        <v>0</v>
      </c>
      <c r="EW107" s="8">
        <f t="shared" si="985"/>
        <v>0</v>
      </c>
      <c r="EX107" s="8">
        <f t="shared" si="985"/>
        <v>0</v>
      </c>
      <c r="EY107" s="8">
        <f t="shared" si="985"/>
        <v>0</v>
      </c>
      <c r="EZ107" s="8">
        <f t="shared" si="985"/>
        <v>0</v>
      </c>
      <c r="FA107" s="8">
        <f t="shared" si="985"/>
        <v>0</v>
      </c>
      <c r="FB107" s="8">
        <f t="shared" si="985"/>
        <v>0</v>
      </c>
      <c r="FC107" s="8">
        <f t="shared" si="985"/>
        <v>0</v>
      </c>
      <c r="FD107" s="8">
        <f t="shared" si="985"/>
        <v>0</v>
      </c>
      <c r="FE107" s="8">
        <f t="shared" si="985"/>
        <v>0</v>
      </c>
      <c r="FF107" s="8">
        <f t="shared" si="985"/>
        <v>0</v>
      </c>
      <c r="FG107" s="8">
        <f t="shared" si="985"/>
        <v>0</v>
      </c>
      <c r="FH107" s="8">
        <f t="shared" si="985"/>
        <v>0</v>
      </c>
      <c r="FI107" s="8">
        <f t="shared" si="985"/>
        <v>0</v>
      </c>
      <c r="FJ107" s="8">
        <f t="shared" si="985"/>
        <v>0</v>
      </c>
      <c r="FK107" s="8">
        <f t="shared" si="985"/>
        <v>0</v>
      </c>
      <c r="FL107" s="8">
        <f t="shared" si="985"/>
        <v>0</v>
      </c>
      <c r="FM107" s="8">
        <f t="shared" si="985"/>
        <v>0</v>
      </c>
      <c r="FN107" s="8">
        <f t="shared" si="985"/>
        <v>0</v>
      </c>
      <c r="FO107" s="8">
        <f t="shared" si="985"/>
        <v>0</v>
      </c>
      <c r="FP107" s="8">
        <f t="shared" si="985"/>
        <v>0</v>
      </c>
      <c r="FQ107" s="8">
        <f t="shared" si="985"/>
        <v>0</v>
      </c>
      <c r="FR107" s="8">
        <f t="shared" si="985"/>
        <v>0</v>
      </c>
      <c r="FS107" s="8"/>
      <c r="FT107" s="8">
        <f t="shared" si="985"/>
        <v>0</v>
      </c>
      <c r="FU107" s="8"/>
      <c r="FV107" s="8">
        <f t="shared" si="985"/>
        <v>0</v>
      </c>
      <c r="FW107" s="8">
        <f t="shared" si="985"/>
        <v>0</v>
      </c>
      <c r="FX107" s="8"/>
      <c r="FY107" s="8">
        <f t="shared" si="985"/>
        <v>0</v>
      </c>
      <c r="FZ107" s="8"/>
      <c r="GA107" s="8">
        <f t="shared" si="985"/>
        <v>0</v>
      </c>
      <c r="GB107" s="8">
        <f t="shared" si="985"/>
        <v>0</v>
      </c>
      <c r="GC107" s="8"/>
      <c r="GD107" s="8">
        <f t="shared" si="985"/>
        <v>0</v>
      </c>
      <c r="GE107" s="8"/>
      <c r="GF107" s="8">
        <f t="shared" si="985"/>
        <v>0</v>
      </c>
      <c r="GG107" s="8">
        <f t="shared" si="985"/>
        <v>0</v>
      </c>
      <c r="GH107" s="8"/>
      <c r="GI107" s="8">
        <f t="shared" si="985"/>
        <v>0</v>
      </c>
      <c r="GJ107" s="8"/>
      <c r="GK107" s="8">
        <f t="shared" si="985"/>
        <v>0</v>
      </c>
      <c r="GL107" s="8">
        <f t="shared" si="985"/>
        <v>0</v>
      </c>
      <c r="GM107" s="8"/>
      <c r="GN107" s="8">
        <f t="shared" si="985"/>
        <v>0</v>
      </c>
      <c r="GO107" s="8">
        <f t="shared" si="985"/>
        <v>0</v>
      </c>
      <c r="GP107" s="8">
        <f t="shared" si="985"/>
        <v>0</v>
      </c>
      <c r="GQ107" s="8">
        <f t="shared" si="985"/>
        <v>0</v>
      </c>
      <c r="GR107" s="8">
        <f t="shared" si="985"/>
        <v>0</v>
      </c>
      <c r="GS107" s="8"/>
      <c r="GT107" s="8">
        <f t="shared" si="985"/>
        <v>0</v>
      </c>
      <c r="GU107" s="8"/>
      <c r="GV107" s="8">
        <f t="shared" si="985"/>
        <v>0</v>
      </c>
      <c r="GW107" s="8">
        <f t="shared" si="985"/>
        <v>0</v>
      </c>
      <c r="GX107" s="8">
        <f t="shared" si="985"/>
        <v>0</v>
      </c>
      <c r="GY107" s="8">
        <f t="shared" si="985"/>
        <v>0</v>
      </c>
      <c r="GZ107" s="8">
        <f t="shared" si="985"/>
        <v>0</v>
      </c>
      <c r="HA107" s="8">
        <f t="shared" si="985"/>
        <v>0</v>
      </c>
      <c r="HB107" s="8">
        <f t="shared" si="985"/>
        <v>0</v>
      </c>
      <c r="HC107" s="8">
        <f t="shared" si="985"/>
        <v>0</v>
      </c>
      <c r="HD107" s="8">
        <f t="shared" si="985"/>
        <v>0</v>
      </c>
      <c r="HE107" s="8">
        <f t="shared" si="985"/>
        <v>0</v>
      </c>
      <c r="HF107" s="8">
        <f t="shared" si="985"/>
        <v>0</v>
      </c>
      <c r="HG107" s="8">
        <f t="shared" si="985"/>
        <v>0</v>
      </c>
      <c r="HH107" s="8">
        <f t="shared" si="985"/>
        <v>0</v>
      </c>
      <c r="HI107" s="8">
        <f t="shared" si="985"/>
        <v>0</v>
      </c>
      <c r="HJ107" s="8">
        <f t="shared" si="985"/>
        <v>0</v>
      </c>
      <c r="HK107" s="8">
        <f t="shared" si="985"/>
        <v>0</v>
      </c>
      <c r="HL107" s="8">
        <f t="shared" si="985"/>
        <v>0</v>
      </c>
      <c r="HM107" s="8">
        <f t="shared" si="985"/>
        <v>0</v>
      </c>
      <c r="HN107" s="8">
        <f t="shared" si="985"/>
        <v>0</v>
      </c>
      <c r="HO107" s="8">
        <f t="shared" si="985"/>
        <v>0</v>
      </c>
      <c r="HP107" s="8">
        <f t="shared" si="985"/>
        <v>0</v>
      </c>
      <c r="HQ107" s="8">
        <f t="shared" si="985"/>
        <v>0</v>
      </c>
      <c r="HR107" s="8">
        <f t="shared" si="985"/>
        <v>0</v>
      </c>
      <c r="HS107" s="8">
        <f t="shared" si="985"/>
        <v>0</v>
      </c>
      <c r="HT107" s="8">
        <f t="shared" si="985"/>
        <v>0</v>
      </c>
      <c r="HU107" s="8">
        <f t="shared" si="985"/>
        <v>0</v>
      </c>
      <c r="HV107" s="8">
        <f t="shared" si="985"/>
        <v>0</v>
      </c>
      <c r="HW107" s="8">
        <f t="shared" si="985"/>
        <v>0</v>
      </c>
      <c r="HX107" s="8">
        <f t="shared" si="985"/>
        <v>0</v>
      </c>
      <c r="HY107" s="8">
        <f t="shared" si="985"/>
        <v>0</v>
      </c>
      <c r="HZ107" s="8">
        <f t="shared" si="985"/>
        <v>0</v>
      </c>
      <c r="IA107" s="8">
        <f t="shared" si="985"/>
        <v>0</v>
      </c>
      <c r="IB107" s="8"/>
      <c r="IC107" s="8">
        <f t="shared" si="985"/>
        <v>0</v>
      </c>
      <c r="ID107" s="8"/>
      <c r="IE107" s="8">
        <f t="shared" si="985"/>
        <v>0</v>
      </c>
      <c r="IF107" s="8">
        <f t="shared" si="985"/>
        <v>0</v>
      </c>
      <c r="IG107" s="8"/>
      <c r="IH107" s="8">
        <f t="shared" si="985"/>
        <v>0</v>
      </c>
      <c r="II107" s="8"/>
      <c r="IJ107" s="8">
        <f t="shared" si="985"/>
        <v>0</v>
      </c>
      <c r="IK107" s="8">
        <f t="shared" si="985"/>
        <v>0</v>
      </c>
      <c r="IL107" s="8"/>
      <c r="IM107" s="8">
        <f t="shared" si="985"/>
        <v>0</v>
      </c>
      <c r="IN107" s="8"/>
      <c r="IO107" s="8">
        <f t="shared" si="985"/>
        <v>0</v>
      </c>
      <c r="IP107" s="8">
        <f t="shared" si="985"/>
        <v>0</v>
      </c>
      <c r="IQ107" s="8"/>
      <c r="IR107" s="8">
        <f t="shared" si="985"/>
        <v>0</v>
      </c>
      <c r="IS107" s="8"/>
      <c r="IT107" s="8">
        <f t="shared" si="985"/>
        <v>0</v>
      </c>
      <c r="IU107" s="8">
        <f t="shared" si="985"/>
        <v>0</v>
      </c>
      <c r="IV107" s="8"/>
      <c r="IW107" s="8">
        <f t="shared" si="985"/>
        <v>0</v>
      </c>
      <c r="IX107" s="8">
        <f t="shared" si="985"/>
        <v>0</v>
      </c>
      <c r="IY107" s="8">
        <f t="shared" si="985"/>
        <v>0</v>
      </c>
      <c r="IZ107" s="8" t="str">
        <f t="shared" ref="IZ107:JB107" si="986">IZ$5</f>
        <v>-</v>
      </c>
      <c r="JA107" s="8">
        <f t="shared" si="986"/>
        <v>0</v>
      </c>
      <c r="JB107" s="8" t="str">
        <f t="shared" si="986"/>
        <v>-</v>
      </c>
      <c r="JC107" s="8" t="str">
        <f t="shared" ref="JC107:LM107" si="987">JC$5</f>
        <v>-</v>
      </c>
      <c r="JD107" s="8">
        <f t="shared" si="987"/>
        <v>0</v>
      </c>
      <c r="JE107" s="8">
        <f>JE$5</f>
        <v>0</v>
      </c>
      <c r="JF107" s="8">
        <f>JF$5</f>
        <v>0</v>
      </c>
      <c r="JG107" s="8">
        <f>JG$5</f>
        <v>0</v>
      </c>
      <c r="JH107" s="8">
        <f>JH$5</f>
        <v>0</v>
      </c>
      <c r="JI107" s="8" t="str">
        <f t="shared" si="987"/>
        <v>-</v>
      </c>
      <c r="JJ107" s="8">
        <f t="shared" si="987"/>
        <v>1</v>
      </c>
      <c r="JK107" s="8">
        <f t="shared" si="987"/>
        <v>0</v>
      </c>
      <c r="JL107" s="8">
        <f t="shared" si="987"/>
        <v>0</v>
      </c>
      <c r="JM107" s="8">
        <f t="shared" si="987"/>
        <v>0</v>
      </c>
      <c r="JN107" s="8">
        <f t="shared" si="987"/>
        <v>0</v>
      </c>
      <c r="JO107" s="8">
        <f t="shared" si="987"/>
        <v>0</v>
      </c>
      <c r="JP107" s="8">
        <f t="shared" si="987"/>
        <v>0</v>
      </c>
      <c r="JQ107" s="8">
        <f t="shared" si="987"/>
        <v>0</v>
      </c>
      <c r="JR107" s="8">
        <f t="shared" si="987"/>
        <v>0</v>
      </c>
      <c r="JS107" s="8">
        <f t="shared" si="987"/>
        <v>0</v>
      </c>
      <c r="JT107" s="8">
        <f t="shared" si="987"/>
        <v>0</v>
      </c>
      <c r="JU107" s="8">
        <f t="shared" si="987"/>
        <v>0</v>
      </c>
      <c r="JV107" s="8">
        <f t="shared" si="987"/>
        <v>0</v>
      </c>
      <c r="JW107" s="8">
        <f t="shared" si="987"/>
        <v>0</v>
      </c>
      <c r="JX107" s="8">
        <f t="shared" si="987"/>
        <v>0</v>
      </c>
      <c r="JY107" s="8">
        <f t="shared" si="987"/>
        <v>0</v>
      </c>
      <c r="JZ107" s="8">
        <f t="shared" si="987"/>
        <v>0</v>
      </c>
      <c r="KA107" s="8">
        <f t="shared" si="987"/>
        <v>0</v>
      </c>
      <c r="KB107" s="8">
        <f t="shared" si="987"/>
        <v>0</v>
      </c>
      <c r="KC107" s="8">
        <f t="shared" si="987"/>
        <v>0</v>
      </c>
      <c r="KD107" s="8">
        <f t="shared" si="987"/>
        <v>0</v>
      </c>
      <c r="KE107" s="8">
        <f t="shared" si="987"/>
        <v>0</v>
      </c>
      <c r="KF107" s="8">
        <f t="shared" si="987"/>
        <v>0</v>
      </c>
      <c r="KG107" s="8">
        <f t="shared" si="987"/>
        <v>0</v>
      </c>
      <c r="KH107" s="8">
        <f t="shared" si="987"/>
        <v>0</v>
      </c>
      <c r="KI107" s="8">
        <f t="shared" si="987"/>
        <v>0</v>
      </c>
      <c r="KJ107" s="8">
        <f t="shared" si="987"/>
        <v>0</v>
      </c>
      <c r="KK107" s="8">
        <f t="shared" si="987"/>
        <v>0</v>
      </c>
      <c r="KL107" s="8">
        <f t="shared" si="987"/>
        <v>0</v>
      </c>
      <c r="KM107" s="8">
        <f t="shared" si="987"/>
        <v>0</v>
      </c>
      <c r="KN107" s="8">
        <f t="shared" si="987"/>
        <v>1</v>
      </c>
      <c r="KO107" s="8">
        <f t="shared" si="987"/>
        <v>0</v>
      </c>
      <c r="KP107" s="8">
        <f t="shared" si="987"/>
        <v>1</v>
      </c>
      <c r="KQ107" s="8">
        <f t="shared" si="987"/>
        <v>0</v>
      </c>
      <c r="KR107" s="8" t="str">
        <f>KR$5</f>
        <v>-</v>
      </c>
      <c r="KS107" s="8" t="str">
        <f t="shared" si="987"/>
        <v>-</v>
      </c>
      <c r="KT107" s="8" t="str">
        <f t="shared" si="987"/>
        <v>-</v>
      </c>
      <c r="KU107" s="8" t="str">
        <f t="shared" si="987"/>
        <v>-</v>
      </c>
      <c r="KV107" s="8" t="str">
        <f t="shared" si="987"/>
        <v>-</v>
      </c>
      <c r="KW107" s="8" t="str">
        <f t="shared" si="987"/>
        <v>-</v>
      </c>
      <c r="KX107" s="8" t="str">
        <f t="shared" si="987"/>
        <v>-</v>
      </c>
      <c r="KY107" s="8" t="str">
        <f>KY$5</f>
        <v>-</v>
      </c>
      <c r="KZ107" s="8" t="str">
        <f t="shared" si="987"/>
        <v>-</v>
      </c>
      <c r="LA107" s="8" t="str">
        <f t="shared" si="987"/>
        <v>-</v>
      </c>
      <c r="LB107" s="8" t="str">
        <f t="shared" si="987"/>
        <v>-</v>
      </c>
      <c r="LC107" s="8" t="str">
        <f t="shared" si="987"/>
        <v>-</v>
      </c>
      <c r="LD107" s="8" t="str">
        <f t="shared" si="987"/>
        <v>-</v>
      </c>
      <c r="LE107" s="8" t="str">
        <f t="shared" si="987"/>
        <v>-</v>
      </c>
      <c r="LF107" s="8" t="str">
        <f t="shared" si="987"/>
        <v>-</v>
      </c>
      <c r="LG107" s="8" t="str">
        <f t="shared" si="987"/>
        <v>-</v>
      </c>
      <c r="LH107" s="8" t="str">
        <f t="shared" si="987"/>
        <v>-</v>
      </c>
      <c r="LI107" s="8" t="str">
        <f t="shared" si="987"/>
        <v>-</v>
      </c>
      <c r="LJ107" s="8" t="str">
        <f t="shared" si="987"/>
        <v>-</v>
      </c>
      <c r="LK107" s="8" t="str">
        <f t="shared" si="987"/>
        <v>-</v>
      </c>
      <c r="LL107" s="8" t="str">
        <f t="shared" si="987"/>
        <v>-</v>
      </c>
      <c r="LM107" s="8" t="str">
        <f t="shared" si="987"/>
        <v>-</v>
      </c>
      <c r="LN107" s="8" t="str">
        <f t="shared" ref="LN107:MR107" si="988">LN$5</f>
        <v>-</v>
      </c>
      <c r="LO107" s="8" t="str">
        <f t="shared" si="988"/>
        <v>-</v>
      </c>
      <c r="LP107" s="8" t="str">
        <f t="shared" si="988"/>
        <v>-</v>
      </c>
      <c r="LQ107" s="8" t="str">
        <f t="shared" si="988"/>
        <v>-</v>
      </c>
      <c r="LR107" s="8" t="str">
        <f t="shared" si="988"/>
        <v>-</v>
      </c>
      <c r="LS107" s="8" t="str">
        <f t="shared" si="988"/>
        <v>-</v>
      </c>
      <c r="LT107" s="8" t="str">
        <f t="shared" si="988"/>
        <v>-</v>
      </c>
      <c r="LU107" s="8" t="str">
        <f t="shared" si="988"/>
        <v>-</v>
      </c>
      <c r="LV107" s="8" t="str">
        <f t="shared" si="988"/>
        <v>-</v>
      </c>
      <c r="LW107" s="8" t="str">
        <f t="shared" si="988"/>
        <v>-</v>
      </c>
      <c r="LX107" s="8" t="str">
        <f t="shared" si="988"/>
        <v>-</v>
      </c>
      <c r="LY107" s="8" t="str">
        <f t="shared" si="988"/>
        <v>-</v>
      </c>
      <c r="LZ107" s="8" t="str">
        <f t="shared" si="988"/>
        <v>-</v>
      </c>
      <c r="MA107" s="8" t="str">
        <f t="shared" si="988"/>
        <v>-</v>
      </c>
      <c r="MB107" s="8" t="str">
        <f t="shared" si="988"/>
        <v>-</v>
      </c>
      <c r="MC107" s="8" t="str">
        <f t="shared" si="988"/>
        <v>-</v>
      </c>
      <c r="MD107" s="8" t="str">
        <f t="shared" si="988"/>
        <v>-</v>
      </c>
      <c r="ME107" s="8" t="str">
        <f t="shared" si="988"/>
        <v>-</v>
      </c>
      <c r="MF107" s="8" t="str">
        <f t="shared" si="988"/>
        <v>-</v>
      </c>
      <c r="MG107" s="8" t="str">
        <f t="shared" si="988"/>
        <v>-</v>
      </c>
      <c r="MH107" s="8" t="str">
        <f t="shared" si="988"/>
        <v>-</v>
      </c>
      <c r="MI107" s="8" t="str">
        <f t="shared" si="988"/>
        <v>-</v>
      </c>
      <c r="MJ107" s="8" t="str">
        <f t="shared" si="988"/>
        <v>-</v>
      </c>
      <c r="MK107" s="8" t="str">
        <f t="shared" si="988"/>
        <v>-</v>
      </c>
      <c r="ML107" s="8" t="str">
        <f t="shared" si="988"/>
        <v>-</v>
      </c>
      <c r="MM107" s="8" t="str">
        <f t="shared" si="988"/>
        <v>-</v>
      </c>
      <c r="MN107" s="8" t="str">
        <f t="shared" si="988"/>
        <v>-</v>
      </c>
      <c r="MO107" s="8" t="str">
        <f t="shared" si="988"/>
        <v>-</v>
      </c>
      <c r="MP107" s="8" t="str">
        <f t="shared" si="988"/>
        <v>-</v>
      </c>
      <c r="MQ107" s="8" t="str">
        <f t="shared" si="988"/>
        <v>-</v>
      </c>
      <c r="MR107" s="8" t="str">
        <f t="shared" si="988"/>
        <v>-</v>
      </c>
      <c r="MS107" s="8">
        <f t="shared" ref="MS107:PZ107" si="989">MS$5</f>
        <v>1</v>
      </c>
      <c r="MT107" s="8">
        <f t="shared" si="989"/>
        <v>0</v>
      </c>
      <c r="MU107" s="8" t="str">
        <f t="shared" si="989"/>
        <v>-</v>
      </c>
      <c r="MV107" s="8" t="str">
        <f t="shared" si="989"/>
        <v>-</v>
      </c>
      <c r="MW107" s="8" t="str">
        <f t="shared" si="989"/>
        <v>-</v>
      </c>
      <c r="MX107" s="8" t="str">
        <f t="shared" si="989"/>
        <v>-</v>
      </c>
      <c r="MY107" s="8">
        <f t="shared" si="989"/>
        <v>1</v>
      </c>
      <c r="MZ107" s="8">
        <f t="shared" si="989"/>
        <v>1</v>
      </c>
      <c r="NA107" s="8">
        <f t="shared" si="989"/>
        <v>1</v>
      </c>
      <c r="NB107" s="8">
        <f t="shared" si="989"/>
        <v>0</v>
      </c>
      <c r="NC107" s="8" t="str">
        <f t="shared" si="989"/>
        <v>-</v>
      </c>
      <c r="ND107" s="8" t="str">
        <f t="shared" si="989"/>
        <v>-</v>
      </c>
      <c r="NE107" s="8" t="str">
        <f t="shared" si="989"/>
        <v>-</v>
      </c>
      <c r="NF107" s="8" t="str">
        <f t="shared" si="989"/>
        <v>-</v>
      </c>
      <c r="NG107" s="8" t="str">
        <f t="shared" si="989"/>
        <v>-</v>
      </c>
      <c r="NH107" s="8" t="str">
        <f t="shared" si="989"/>
        <v>-</v>
      </c>
      <c r="NI107" s="8" t="str">
        <f t="shared" si="989"/>
        <v>-</v>
      </c>
      <c r="NJ107" s="8" t="str">
        <f t="shared" si="989"/>
        <v>-</v>
      </c>
      <c r="NK107" s="8" t="str">
        <f t="shared" si="989"/>
        <v>-</v>
      </c>
      <c r="NL107" s="8" t="str">
        <f t="shared" si="989"/>
        <v>-</v>
      </c>
      <c r="NM107" s="8" t="str">
        <f t="shared" si="989"/>
        <v>-</v>
      </c>
      <c r="NN107" s="8" t="str">
        <f t="shared" si="989"/>
        <v>-</v>
      </c>
      <c r="NO107" s="8">
        <f t="shared" si="989"/>
        <v>1</v>
      </c>
      <c r="NP107" s="8">
        <f t="shared" si="989"/>
        <v>1</v>
      </c>
      <c r="NQ107" s="8">
        <f t="shared" si="989"/>
        <v>1</v>
      </c>
      <c r="NR107" s="8">
        <f t="shared" si="989"/>
        <v>1</v>
      </c>
      <c r="NS107" s="8">
        <f t="shared" si="989"/>
        <v>1</v>
      </c>
      <c r="NT107" s="8">
        <f t="shared" si="989"/>
        <v>1</v>
      </c>
      <c r="NU107" s="8">
        <f t="shared" si="989"/>
        <v>1</v>
      </c>
      <c r="NV107" s="8">
        <f t="shared" si="989"/>
        <v>1</v>
      </c>
      <c r="NW107" s="8">
        <f t="shared" ref="NW107" si="990">NW$5</f>
        <v>1</v>
      </c>
      <c r="NX107" s="8">
        <f t="shared" si="989"/>
        <v>0</v>
      </c>
      <c r="NY107" s="8" t="str">
        <f t="shared" si="989"/>
        <v>-</v>
      </c>
      <c r="NZ107" s="8" t="str">
        <f t="shared" si="989"/>
        <v>-</v>
      </c>
      <c r="OA107" s="8" t="str">
        <f t="shared" si="989"/>
        <v>-</v>
      </c>
      <c r="OB107" s="8" t="str">
        <f t="shared" si="989"/>
        <v>-</v>
      </c>
      <c r="OC107" s="8" t="str">
        <f t="shared" si="989"/>
        <v>-</v>
      </c>
      <c r="OD107" s="8" t="str">
        <f t="shared" si="989"/>
        <v>-</v>
      </c>
      <c r="OE107" s="8" t="str">
        <f t="shared" si="989"/>
        <v>-</v>
      </c>
      <c r="OF107" s="8" t="str">
        <f t="shared" si="989"/>
        <v>-</v>
      </c>
      <c r="OG107" s="8" t="str">
        <f t="shared" si="989"/>
        <v>-</v>
      </c>
      <c r="OH107" s="8" t="str">
        <f t="shared" si="989"/>
        <v>-</v>
      </c>
      <c r="OI107" s="8" t="str">
        <f t="shared" si="989"/>
        <v>-</v>
      </c>
      <c r="OJ107" s="8" t="str">
        <f t="shared" si="989"/>
        <v>-</v>
      </c>
      <c r="OK107" s="8" t="str">
        <f t="shared" si="989"/>
        <v>-</v>
      </c>
      <c r="OL107" s="8" t="str">
        <f t="shared" si="989"/>
        <v>-</v>
      </c>
      <c r="OM107" s="8" t="str">
        <f t="shared" si="989"/>
        <v>-</v>
      </c>
      <c r="ON107" s="8" t="str">
        <f t="shared" si="989"/>
        <v>-</v>
      </c>
      <c r="OO107" s="8" t="str">
        <f t="shared" si="989"/>
        <v>-</v>
      </c>
      <c r="OP107" s="8" t="str">
        <f t="shared" si="989"/>
        <v>-</v>
      </c>
      <c r="OQ107" s="8" t="str">
        <f t="shared" si="989"/>
        <v>-</v>
      </c>
      <c r="OR107" s="8" t="str">
        <f t="shared" si="989"/>
        <v>-</v>
      </c>
      <c r="OS107" s="8" t="str">
        <f t="shared" si="989"/>
        <v>-</v>
      </c>
      <c r="OT107" s="8" t="str">
        <f t="shared" si="989"/>
        <v>-</v>
      </c>
      <c r="OU107" s="8" t="str">
        <f t="shared" si="989"/>
        <v>-</v>
      </c>
      <c r="OV107" s="8" t="str">
        <f t="shared" si="989"/>
        <v>-</v>
      </c>
      <c r="OW107" s="8" t="str">
        <f t="shared" si="989"/>
        <v>-</v>
      </c>
      <c r="OX107" s="8" t="str">
        <f t="shared" si="989"/>
        <v>-</v>
      </c>
      <c r="OY107" s="8" t="str">
        <f t="shared" si="989"/>
        <v>-</v>
      </c>
      <c r="OZ107" s="8" t="str">
        <f t="shared" si="989"/>
        <v>-</v>
      </c>
      <c r="PA107" s="8" t="str">
        <f t="shared" si="989"/>
        <v>-</v>
      </c>
      <c r="PB107" s="8" t="str">
        <f t="shared" si="989"/>
        <v>-</v>
      </c>
      <c r="PC107" s="8" t="str">
        <f t="shared" si="989"/>
        <v>-</v>
      </c>
      <c r="PD107" s="8" t="str">
        <f t="shared" si="989"/>
        <v>-</v>
      </c>
      <c r="PE107" s="8" t="str">
        <f t="shared" si="989"/>
        <v>-</v>
      </c>
      <c r="PF107" s="8" t="str">
        <f t="shared" si="989"/>
        <v>-</v>
      </c>
      <c r="PG107" s="8" t="str">
        <f t="shared" si="989"/>
        <v>-</v>
      </c>
      <c r="PH107" s="8" t="str">
        <f t="shared" si="989"/>
        <v>-</v>
      </c>
      <c r="PI107" s="8" t="str">
        <f t="shared" si="989"/>
        <v>-</v>
      </c>
      <c r="PJ107" s="8" t="str">
        <f t="shared" si="989"/>
        <v>-</v>
      </c>
      <c r="PK107" s="8" t="str">
        <f t="shared" si="989"/>
        <v>-</v>
      </c>
      <c r="PL107" s="8" t="str">
        <f t="shared" si="989"/>
        <v>-</v>
      </c>
      <c r="PM107" s="8" t="str">
        <f t="shared" si="989"/>
        <v>-</v>
      </c>
      <c r="PN107" s="8" t="str">
        <f t="shared" si="989"/>
        <v>-</v>
      </c>
      <c r="PO107" s="8" t="str">
        <f t="shared" si="989"/>
        <v>-</v>
      </c>
      <c r="PP107" s="8" t="str">
        <f t="shared" si="989"/>
        <v>-</v>
      </c>
      <c r="PQ107" s="8" t="str">
        <f t="shared" si="989"/>
        <v>-</v>
      </c>
      <c r="PR107" s="8" t="str">
        <f t="shared" si="989"/>
        <v>-</v>
      </c>
      <c r="PS107" s="8" t="str">
        <f t="shared" si="989"/>
        <v>-</v>
      </c>
      <c r="PT107" s="8" t="str">
        <f t="shared" si="989"/>
        <v>-</v>
      </c>
      <c r="PU107" s="8" t="str">
        <f t="shared" si="989"/>
        <v>-</v>
      </c>
      <c r="PV107" s="8" t="str">
        <f t="shared" si="989"/>
        <v>-</v>
      </c>
      <c r="PW107" s="8" t="str">
        <f t="shared" si="989"/>
        <v>-</v>
      </c>
      <c r="PX107" s="8" t="str">
        <f t="shared" si="989"/>
        <v>-</v>
      </c>
      <c r="PY107" s="8" t="str">
        <f t="shared" si="989"/>
        <v>-</v>
      </c>
      <c r="PZ107" s="8" t="str">
        <f t="shared" si="989"/>
        <v>-</v>
      </c>
      <c r="QA107" s="8" t="str">
        <f t="shared" ref="QA107:TP107" si="991">QA$5</f>
        <v>-</v>
      </c>
      <c r="QB107" s="8" t="str">
        <f t="shared" si="991"/>
        <v>-</v>
      </c>
      <c r="QC107" s="8" t="str">
        <f t="shared" si="991"/>
        <v>-</v>
      </c>
      <c r="QD107" s="8" t="str">
        <f t="shared" si="991"/>
        <v>-</v>
      </c>
      <c r="QE107" s="8" t="str">
        <f t="shared" si="991"/>
        <v>-</v>
      </c>
      <c r="QF107" s="8" t="str">
        <f t="shared" si="991"/>
        <v>-</v>
      </c>
      <c r="QG107" s="8" t="str">
        <f t="shared" si="991"/>
        <v>-</v>
      </c>
      <c r="QH107" s="8" t="str">
        <f t="shared" si="991"/>
        <v>-</v>
      </c>
      <c r="QI107" s="8" t="str">
        <f t="shared" si="991"/>
        <v>-</v>
      </c>
      <c r="QJ107" s="8" t="str">
        <f t="shared" si="991"/>
        <v>-</v>
      </c>
      <c r="QK107" s="8" t="str">
        <f t="shared" si="991"/>
        <v>-</v>
      </c>
      <c r="QL107" s="8" t="str">
        <f t="shared" si="991"/>
        <v>-</v>
      </c>
      <c r="QM107" s="8" t="str">
        <f t="shared" si="991"/>
        <v>-</v>
      </c>
      <c r="QN107" s="8" t="str">
        <f t="shared" si="991"/>
        <v>-</v>
      </c>
      <c r="QO107" s="8" t="str">
        <f t="shared" si="991"/>
        <v>-</v>
      </c>
      <c r="QP107" s="8" t="str">
        <f t="shared" si="991"/>
        <v>-</v>
      </c>
      <c r="QQ107" s="8" t="str">
        <f t="shared" si="991"/>
        <v>-</v>
      </c>
      <c r="QR107" s="8" t="str">
        <f t="shared" si="991"/>
        <v>-</v>
      </c>
      <c r="QS107" s="8" t="str">
        <f t="shared" si="991"/>
        <v>-</v>
      </c>
      <c r="QT107" s="8" t="str">
        <f t="shared" si="991"/>
        <v>-</v>
      </c>
      <c r="QU107" s="8" t="str">
        <f t="shared" si="991"/>
        <v>-</v>
      </c>
      <c r="QV107" s="8" t="str">
        <f t="shared" si="991"/>
        <v>-</v>
      </c>
      <c r="QW107" s="8" t="str">
        <f t="shared" si="991"/>
        <v>-</v>
      </c>
      <c r="QX107" s="8" t="str">
        <f t="shared" si="991"/>
        <v>-</v>
      </c>
      <c r="QY107" s="8" t="str">
        <f t="shared" si="991"/>
        <v>-</v>
      </c>
      <c r="QZ107" s="8" t="str">
        <f t="shared" si="991"/>
        <v>-</v>
      </c>
      <c r="RA107" s="8" t="str">
        <f t="shared" si="991"/>
        <v>-</v>
      </c>
      <c r="RB107" s="8" t="str">
        <f t="shared" si="991"/>
        <v>-</v>
      </c>
      <c r="RC107" s="8" t="str">
        <f t="shared" si="991"/>
        <v>-</v>
      </c>
      <c r="RD107" s="8" t="str">
        <f t="shared" si="991"/>
        <v>-</v>
      </c>
      <c r="RE107" s="8" t="str">
        <f t="shared" si="991"/>
        <v>-</v>
      </c>
      <c r="RF107" s="8" t="str">
        <f t="shared" si="991"/>
        <v>-</v>
      </c>
      <c r="RG107" s="8" t="str">
        <f t="shared" si="991"/>
        <v>-</v>
      </c>
      <c r="RH107" s="8" t="str">
        <f t="shared" si="991"/>
        <v>-</v>
      </c>
      <c r="RI107" s="8" t="str">
        <f t="shared" si="991"/>
        <v>-</v>
      </c>
      <c r="RJ107" s="8" t="str">
        <f t="shared" si="991"/>
        <v>-</v>
      </c>
      <c r="RK107" s="8" t="str">
        <f t="shared" si="991"/>
        <v>-</v>
      </c>
      <c r="RL107" s="8" t="str">
        <f t="shared" si="991"/>
        <v>-</v>
      </c>
      <c r="RM107" s="8" t="str">
        <f t="shared" si="991"/>
        <v>-</v>
      </c>
      <c r="RN107" s="8" t="str">
        <f t="shared" si="991"/>
        <v>-</v>
      </c>
      <c r="RO107" s="8" t="str">
        <f t="shared" si="991"/>
        <v>-</v>
      </c>
      <c r="RP107" s="8" t="str">
        <f t="shared" si="991"/>
        <v>-</v>
      </c>
      <c r="RQ107" s="8" t="str">
        <f t="shared" si="991"/>
        <v>-</v>
      </c>
      <c r="RR107" s="8" t="str">
        <f t="shared" si="991"/>
        <v>-</v>
      </c>
      <c r="RS107" s="8" t="str">
        <f t="shared" si="991"/>
        <v>-</v>
      </c>
      <c r="RT107" s="8" t="str">
        <f t="shared" si="991"/>
        <v>-</v>
      </c>
      <c r="RU107" s="8" t="str">
        <f t="shared" si="991"/>
        <v>-</v>
      </c>
      <c r="RV107" s="8" t="str">
        <f t="shared" si="991"/>
        <v>-</v>
      </c>
      <c r="RW107" s="8" t="str">
        <f t="shared" si="991"/>
        <v>-</v>
      </c>
      <c r="RX107" s="8" t="str">
        <f t="shared" si="991"/>
        <v>-</v>
      </c>
      <c r="RY107" s="8" t="str">
        <f t="shared" si="991"/>
        <v>-</v>
      </c>
      <c r="RZ107" s="8" t="str">
        <f t="shared" si="991"/>
        <v>-</v>
      </c>
      <c r="SA107" s="8" t="str">
        <f t="shared" si="991"/>
        <v>-</v>
      </c>
      <c r="SB107" s="8" t="str">
        <f t="shared" si="991"/>
        <v>-</v>
      </c>
      <c r="SC107" s="8" t="str">
        <f t="shared" si="991"/>
        <v>-</v>
      </c>
      <c r="SD107" s="8" t="str">
        <f t="shared" si="991"/>
        <v>-</v>
      </c>
      <c r="SE107" s="8" t="str">
        <f t="shared" si="991"/>
        <v>-</v>
      </c>
      <c r="SF107" s="8" t="str">
        <f t="shared" si="991"/>
        <v>-</v>
      </c>
      <c r="SG107" s="8" t="str">
        <f t="shared" si="991"/>
        <v>-</v>
      </c>
      <c r="SH107" s="8" t="str">
        <f t="shared" si="991"/>
        <v>-</v>
      </c>
      <c r="SI107" s="8" t="str">
        <f t="shared" si="991"/>
        <v>-</v>
      </c>
      <c r="SJ107" s="8" t="str">
        <f t="shared" si="991"/>
        <v>-</v>
      </c>
      <c r="SK107" s="8" t="str">
        <f t="shared" si="991"/>
        <v>-</v>
      </c>
      <c r="SL107" s="8" t="str">
        <f t="shared" si="991"/>
        <v>-</v>
      </c>
      <c r="SM107" s="8" t="str">
        <f t="shared" si="991"/>
        <v>-</v>
      </c>
      <c r="SN107" s="8" t="str">
        <f t="shared" si="991"/>
        <v>-</v>
      </c>
      <c r="SO107" s="8" t="str">
        <f t="shared" si="991"/>
        <v>-</v>
      </c>
      <c r="SP107" s="8" t="str">
        <f t="shared" si="991"/>
        <v>-</v>
      </c>
      <c r="SQ107" s="8" t="str">
        <f t="shared" si="991"/>
        <v>-</v>
      </c>
      <c r="SR107" s="8" t="str">
        <f t="shared" si="991"/>
        <v>-</v>
      </c>
      <c r="SS107" s="8" t="str">
        <f t="shared" si="991"/>
        <v>-</v>
      </c>
      <c r="ST107" s="8" t="str">
        <f t="shared" si="991"/>
        <v>-</v>
      </c>
      <c r="SU107" s="8" t="str">
        <f t="shared" si="991"/>
        <v>-</v>
      </c>
      <c r="SV107" s="8" t="str">
        <f t="shared" si="991"/>
        <v>-</v>
      </c>
      <c r="SW107" s="8" t="str">
        <f t="shared" si="991"/>
        <v>-</v>
      </c>
      <c r="SX107" s="8" t="str">
        <f t="shared" si="991"/>
        <v>-</v>
      </c>
      <c r="SY107" s="8" t="str">
        <f t="shared" si="991"/>
        <v>-</v>
      </c>
      <c r="SZ107" s="8" t="str">
        <f t="shared" si="991"/>
        <v>-</v>
      </c>
      <c r="TA107" s="8" t="str">
        <f t="shared" si="991"/>
        <v>-</v>
      </c>
      <c r="TB107" s="8" t="str">
        <f t="shared" si="991"/>
        <v>-</v>
      </c>
      <c r="TC107" s="8" t="str">
        <f t="shared" si="991"/>
        <v>-</v>
      </c>
      <c r="TD107" s="8" t="str">
        <f t="shared" si="991"/>
        <v>-</v>
      </c>
      <c r="TE107" s="8" t="str">
        <f t="shared" si="991"/>
        <v>-</v>
      </c>
      <c r="TF107" s="8" t="str">
        <f t="shared" si="991"/>
        <v>-</v>
      </c>
      <c r="TG107" s="8" t="str">
        <f t="shared" si="991"/>
        <v>-</v>
      </c>
      <c r="TH107" s="8" t="str">
        <f t="shared" si="991"/>
        <v>-</v>
      </c>
      <c r="TI107" s="8" t="str">
        <f t="shared" si="991"/>
        <v>-</v>
      </c>
      <c r="TJ107" s="8" t="str">
        <f t="shared" si="991"/>
        <v>-</v>
      </c>
      <c r="TK107" s="8" t="str">
        <f t="shared" si="991"/>
        <v>-</v>
      </c>
      <c r="TL107" s="8" t="str">
        <f t="shared" si="991"/>
        <v>-</v>
      </c>
      <c r="TM107" s="8" t="str">
        <f t="shared" si="991"/>
        <v>-</v>
      </c>
      <c r="TN107" s="8" t="str">
        <f t="shared" si="991"/>
        <v>-</v>
      </c>
      <c r="TO107" s="8" t="str">
        <f t="shared" si="991"/>
        <v>-</v>
      </c>
      <c r="TP107" s="8" t="str">
        <f t="shared" si="991"/>
        <v>-</v>
      </c>
      <c r="TQ107" s="8" t="str">
        <f t="shared" ref="TQ107:VC107" si="992">TQ$5</f>
        <v>-</v>
      </c>
      <c r="TR107" s="8" t="str">
        <f t="shared" si="992"/>
        <v>-</v>
      </c>
      <c r="TS107" s="8" t="str">
        <f t="shared" si="992"/>
        <v>-</v>
      </c>
      <c r="TT107" s="8" t="str">
        <f t="shared" si="992"/>
        <v>-</v>
      </c>
      <c r="TU107" s="8" t="str">
        <f t="shared" si="992"/>
        <v>-</v>
      </c>
      <c r="TV107" s="8" t="str">
        <f t="shared" si="992"/>
        <v>-</v>
      </c>
      <c r="TW107" s="8" t="str">
        <f t="shared" si="992"/>
        <v>-</v>
      </c>
      <c r="TX107" s="8" t="str">
        <f t="shared" si="992"/>
        <v>-</v>
      </c>
      <c r="TY107" s="8" t="str">
        <f t="shared" si="992"/>
        <v>-</v>
      </c>
      <c r="TZ107" s="8" t="str">
        <f t="shared" si="992"/>
        <v>-</v>
      </c>
      <c r="UA107" s="8" t="str">
        <f t="shared" si="992"/>
        <v>-</v>
      </c>
      <c r="UB107" s="8" t="str">
        <f t="shared" si="992"/>
        <v>-</v>
      </c>
      <c r="UC107" s="8" t="str">
        <f t="shared" si="992"/>
        <v>-</v>
      </c>
      <c r="UD107" s="8" t="str">
        <f t="shared" si="992"/>
        <v>-</v>
      </c>
      <c r="UE107" s="8" t="str">
        <f t="shared" si="992"/>
        <v>-</v>
      </c>
      <c r="UF107" s="8" t="str">
        <f t="shared" si="992"/>
        <v>-</v>
      </c>
      <c r="UG107" s="8" t="str">
        <f t="shared" si="992"/>
        <v>-</v>
      </c>
      <c r="UH107" s="8" t="str">
        <f t="shared" si="992"/>
        <v>-</v>
      </c>
      <c r="UI107" s="8" t="str">
        <f t="shared" si="992"/>
        <v>-</v>
      </c>
      <c r="UJ107" s="8" t="str">
        <f t="shared" si="992"/>
        <v>-</v>
      </c>
      <c r="UK107" s="8" t="str">
        <f t="shared" si="992"/>
        <v>-</v>
      </c>
      <c r="UL107" s="8" t="str">
        <f t="shared" si="992"/>
        <v>-</v>
      </c>
      <c r="UM107" s="8" t="str">
        <f t="shared" si="992"/>
        <v>-</v>
      </c>
      <c r="UN107" s="8" t="str">
        <f t="shared" si="992"/>
        <v>-</v>
      </c>
      <c r="UO107" s="8" t="str">
        <f t="shared" si="992"/>
        <v>-</v>
      </c>
      <c r="UP107" s="8" t="str">
        <f t="shared" si="992"/>
        <v>-</v>
      </c>
      <c r="UQ107" s="8" t="str">
        <f t="shared" si="992"/>
        <v>-</v>
      </c>
      <c r="UR107" s="8" t="str">
        <f t="shared" si="992"/>
        <v>-</v>
      </c>
      <c r="US107" s="8" t="str">
        <f t="shared" si="992"/>
        <v>-</v>
      </c>
      <c r="UT107" s="8" t="str">
        <f t="shared" si="992"/>
        <v>-</v>
      </c>
      <c r="UU107" s="8" t="str">
        <f t="shared" si="992"/>
        <v>-</v>
      </c>
      <c r="UV107" s="8" t="str">
        <f t="shared" si="992"/>
        <v>-</v>
      </c>
      <c r="UW107" s="8" t="str">
        <f t="shared" si="992"/>
        <v>-</v>
      </c>
      <c r="UX107" s="8" t="str">
        <f t="shared" si="992"/>
        <v>-</v>
      </c>
      <c r="UY107" s="8" t="str">
        <f t="shared" si="992"/>
        <v>-</v>
      </c>
      <c r="UZ107" s="8" t="str">
        <f t="shared" si="992"/>
        <v>-</v>
      </c>
      <c r="VA107" s="8" t="str">
        <f t="shared" si="992"/>
        <v>-</v>
      </c>
      <c r="VB107" s="8" t="str">
        <f t="shared" si="992"/>
        <v>-</v>
      </c>
      <c r="VC107" s="8">
        <f t="shared" si="992"/>
        <v>1</v>
      </c>
      <c r="VD107" s="23">
        <v>0</v>
      </c>
    </row>
    <row r="108" spans="1:576">
      <c r="AS108" s="224"/>
    </row>
  </sheetData>
  <autoFilter ref="A4:VD108" xr:uid="{A5DE918E-332D-4563-9BCB-E13ECBAD8AE1}"/>
  <phoneticPr fontId="7" type="noConversion"/>
  <conditionalFormatting sqref="A1:XFD1">
    <cfRule type="cellIs" dxfId="98" priority="41" stopIfTrue="1" operator="equal">
      <formula>"sam"</formula>
    </cfRule>
    <cfRule type="cellIs" dxfId="97" priority="42" stopIfTrue="1" operator="equal">
      <formula>"sap"</formula>
    </cfRule>
    <cfRule type="cellIs" dxfId="96" priority="43" stopIfTrue="1" operator="equal">
      <formula>"saa"</formula>
    </cfRule>
    <cfRule type="cellIs" dxfId="95" priority="44" stopIfTrue="1" operator="equal">
      <formula>"sar"</formula>
    </cfRule>
    <cfRule type="cellIs" dxfId="94" priority="45" stopIfTrue="1" operator="equal">
      <formula>"sat"</formula>
    </cfRule>
    <cfRule type="cellIs" dxfId="93" priority="46" stopIfTrue="1" operator="equal">
      <formula>"sav"</formula>
    </cfRule>
  </conditionalFormatting>
  <conditionalFormatting sqref="E1:G1048576">
    <cfRule type="cellIs" dxfId="92" priority="421" stopIfTrue="1" operator="equal">
      <formula>TRUE</formula>
    </cfRule>
  </conditionalFormatting>
  <conditionalFormatting sqref="I37:AK37">
    <cfRule type="expression" dxfId="91" priority="39">
      <formula>(I37&gt;I$6)</formula>
    </cfRule>
  </conditionalFormatting>
  <conditionalFormatting sqref="CY1:DC1048576">
    <cfRule type="cellIs" dxfId="90" priority="105" operator="equal">
      <formula>FALSE</formula>
    </cfRule>
  </conditionalFormatting>
  <conditionalFormatting sqref="I45:AK45">
    <cfRule type="expression" dxfId="89" priority="1">
      <formula>(I45&gt;I$6)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201" workbookViewId="0">
      <pane xSplit="5" topLeftCell="F1" activePane="topRight" state="frozen"/>
      <selection activeCell="S253" sqref="S253:BN300"/>
      <selection pane="topRight" activeCell="C225" sqref="C225:E227"/>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1815</v>
      </c>
      <c r="X4" t="s">
        <v>955</v>
      </c>
    </row>
    <row r="5" spans="1:73">
      <c r="A5" s="16" t="s">
        <v>1135</v>
      </c>
      <c r="W5" t="s">
        <v>1816</v>
      </c>
      <c r="X5" t="s">
        <v>956</v>
      </c>
    </row>
    <row r="6" spans="1:73">
      <c r="B6" s="33" t="s">
        <v>1851</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1815</v>
      </c>
      <c r="AQ8" s="139"/>
      <c r="AR8" s="139"/>
      <c r="AS8" s="139" t="s">
        <v>1816</v>
      </c>
      <c r="AT8" s="139"/>
      <c r="AU8" s="139"/>
      <c r="AW8" t="s">
        <v>1130</v>
      </c>
      <c r="AX8" s="265">
        <v>43466</v>
      </c>
      <c r="BI8" s="139" t="s">
        <v>936</v>
      </c>
      <c r="BJ8" s="139"/>
      <c r="BK8" s="139"/>
      <c r="BL8" s="139" t="s">
        <v>1815</v>
      </c>
      <c r="BM8" s="139"/>
      <c r="BN8" s="139"/>
      <c r="BO8" s="139" t="s">
        <v>1816</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1</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1815</v>
      </c>
      <c r="G67" t="s">
        <v>1816</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s="357" t="s">
        <v>965</v>
      </c>
      <c r="C92" s="177" t="s">
        <v>1790</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0.75</v>
      </c>
      <c r="I99" s="110">
        <v>0.75</v>
      </c>
      <c r="J99" s="110">
        <v>0.75</v>
      </c>
      <c r="K99" s="110"/>
      <c r="M99">
        <f>$M$97*$I99</f>
        <v>5.25</v>
      </c>
    </row>
    <row r="100" spans="1:13" outlineLevel="1">
      <c r="A100">
        <v>3</v>
      </c>
      <c r="B100" t="s">
        <v>853</v>
      </c>
      <c r="H100" s="110">
        <v>1.25</v>
      </c>
      <c r="I100" s="110">
        <v>1.25</v>
      </c>
      <c r="J100" s="110">
        <v>1.25</v>
      </c>
      <c r="K100" s="110"/>
      <c r="M100">
        <f>$M$97*$I100</f>
        <v>8.75</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1815</v>
      </c>
      <c r="K105" t="s">
        <v>1816</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1723</v>
      </c>
      <c r="F107" s="541" t="s">
        <v>1724</v>
      </c>
      <c r="G107" s="541" t="s">
        <v>1725</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1714</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1716</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1717</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1879</v>
      </c>
      <c r="C142" s="12">
        <v>1</v>
      </c>
      <c r="D142" s="12" t="b">
        <v>0</v>
      </c>
      <c r="E142" s="12">
        <v>60</v>
      </c>
      <c r="F142" s="26">
        <v>240</v>
      </c>
      <c r="G142" s="26">
        <v>364</v>
      </c>
      <c r="H142" s="12" t="s">
        <v>34</v>
      </c>
      <c r="I142" s="12" t="s">
        <v>34</v>
      </c>
      <c r="J142" s="12" t="s">
        <v>34</v>
      </c>
      <c r="K142" s="12" t="s">
        <v>34</v>
      </c>
      <c r="L142" s="12">
        <v>500</v>
      </c>
      <c r="M142" s="237">
        <v>575</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1852</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1815</v>
      </c>
      <c r="F200" t="s">
        <v>1816</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1815</v>
      </c>
      <c r="J211" s="118"/>
      <c r="K211" s="427"/>
      <c r="L211" s="426" t="s">
        <v>1816</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 r="A221" s="16" t="s">
        <v>1243</v>
      </c>
    </row>
    <row r="222" spans="1:14" outlineLevel="1">
      <c r="C222">
        <v>1</v>
      </c>
      <c r="D222">
        <v>2</v>
      </c>
      <c r="E222">
        <v>3</v>
      </c>
      <c r="F222" s="118" t="s">
        <v>936</v>
      </c>
      <c r="G222" s="118"/>
      <c r="H222" s="118"/>
      <c r="I222" s="118" t="s">
        <v>1815</v>
      </c>
      <c r="J222" s="118"/>
      <c r="K222" s="118"/>
      <c r="L222" s="118" t="s">
        <v>1816</v>
      </c>
      <c r="M222" s="118"/>
      <c r="N222" s="118"/>
    </row>
    <row r="223" spans="1:14"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outlineLevel="1">
      <c r="C224" s="27" t="s">
        <v>1249</v>
      </c>
      <c r="D224" s="27" t="s">
        <v>1249</v>
      </c>
      <c r="E224" s="27" t="s">
        <v>1249</v>
      </c>
      <c r="F224" t="s">
        <v>1246</v>
      </c>
    </row>
    <row r="225" spans="1:65"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5"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1720</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1721</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1722</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1724</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1725</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1709</v>
      </c>
    </row>
    <row r="784" spans="1:15" ht="71.400000000000006">
      <c r="C784" s="210" t="s">
        <v>1476</v>
      </c>
      <c r="D784" s="210" t="s">
        <v>1561</v>
      </c>
      <c r="E784" s="210"/>
      <c r="F784" s="210" t="s">
        <v>1534</v>
      </c>
      <c r="G784" s="210" t="s">
        <v>1535</v>
      </c>
      <c r="H784" s="210" t="s">
        <v>1536</v>
      </c>
      <c r="I784" s="210" t="s">
        <v>1537</v>
      </c>
      <c r="J784" s="210" t="s">
        <v>1713</v>
      </c>
      <c r="K784" s="210" t="s">
        <v>1536</v>
      </c>
      <c r="L784" s="210" t="s">
        <v>1537</v>
      </c>
      <c r="M784" s="210" t="s">
        <v>1710</v>
      </c>
      <c r="N784" s="210" t="s">
        <v>1811</v>
      </c>
      <c r="O784" s="210" t="s">
        <v>1814</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1815</v>
      </c>
      <c r="F200" s="167" t="s">
        <v>1816</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1815</v>
      </c>
      <c r="J211" s="172"/>
      <c r="K211" s="172"/>
      <c r="L211" s="172" t="s">
        <v>1816</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1815</v>
      </c>
      <c r="J222" s="172"/>
      <c r="K222" s="172"/>
      <c r="L222" s="172" t="s">
        <v>1816</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1077</v>
      </c>
      <c r="F232" t="s">
        <v>1779</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1732</v>
      </c>
      <c r="F233" t="s">
        <v>1739</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1720</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1721</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1722</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1720</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1721</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1722</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1851</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1815</v>
      </c>
      <c r="AQ8" s="276"/>
      <c r="AR8" s="276"/>
      <c r="AS8" s="276" t="s">
        <v>1816</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1815</v>
      </c>
      <c r="G67" t="s">
        <v>1816</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1815</v>
      </c>
      <c r="X91" s="139"/>
      <c r="Y91" s="139"/>
      <c r="Z91" s="139"/>
      <c r="AA91" s="139" t="s">
        <v>1816</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1815</v>
      </c>
    </row>
    <row r="106" spans="1:11" ht="34.799999999999997" outlineLevel="1">
      <c r="C106" s="27" t="s">
        <v>963</v>
      </c>
      <c r="D106" s="210" t="s">
        <v>1502</v>
      </c>
      <c r="E106" s="210" t="s">
        <v>1503</v>
      </c>
      <c r="F106" s="210" t="s">
        <v>1503</v>
      </c>
      <c r="G106" s="210" t="s">
        <v>1503</v>
      </c>
    </row>
    <row r="107" spans="1:11" outlineLevel="1">
      <c r="C107" s="27"/>
      <c r="D107" s="210"/>
      <c r="E107" s="541" t="s">
        <v>1723</v>
      </c>
      <c r="F107" s="541" t="s">
        <v>1724</v>
      </c>
      <c r="G107" s="541" t="s">
        <v>1725</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1815</v>
      </c>
      <c r="F200" s="167" t="s">
        <v>1816</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1815</v>
      </c>
      <c r="J211" s="172"/>
      <c r="K211" s="172"/>
      <c r="L211" s="172" t="s">
        <v>1816</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1815</v>
      </c>
      <c r="J222" s="172"/>
      <c r="K222" s="172"/>
      <c r="L222" s="172" t="s">
        <v>1816</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1726</v>
      </c>
      <c r="C232" t="s">
        <v>1727</v>
      </c>
      <c r="D232" t="s">
        <v>1728</v>
      </c>
      <c r="E232" t="s">
        <v>1729</v>
      </c>
      <c r="F232" t="s">
        <v>1077</v>
      </c>
      <c r="G232" t="s">
        <v>1730</v>
      </c>
      <c r="H232" t="s">
        <v>1735</v>
      </c>
      <c r="I232" t="s">
        <v>1727</v>
      </c>
      <c r="J232" t="s">
        <v>1728</v>
      </c>
      <c r="K232" t="s">
        <v>1729</v>
      </c>
      <c r="L232" t="s">
        <v>1077</v>
      </c>
      <c r="M232" t="s">
        <v>1730</v>
      </c>
      <c r="N232" t="s">
        <v>1735</v>
      </c>
      <c r="O232" t="s">
        <v>1727</v>
      </c>
      <c r="P232" t="s">
        <v>1728</v>
      </c>
      <c r="Q232" t="s">
        <v>1729</v>
      </c>
      <c r="R232" t="s">
        <v>1077</v>
      </c>
      <c r="S232" t="s">
        <v>1730</v>
      </c>
      <c r="T232" t="s">
        <v>1735</v>
      </c>
      <c r="U232" t="s">
        <v>1727</v>
      </c>
      <c r="V232" t="s">
        <v>1728</v>
      </c>
      <c r="W232" t="s">
        <v>1729</v>
      </c>
      <c r="X232" t="s">
        <v>1077</v>
      </c>
      <c r="Y232" t="s">
        <v>1730</v>
      </c>
      <c r="Z232" t="s">
        <v>1735</v>
      </c>
      <c r="AA232" t="s">
        <v>1727</v>
      </c>
      <c r="AB232" t="s">
        <v>1728</v>
      </c>
      <c r="AC232" t="s">
        <v>1729</v>
      </c>
      <c r="AD232" t="s">
        <v>1077</v>
      </c>
      <c r="AE232" t="s">
        <v>1730</v>
      </c>
      <c r="AF232" t="s">
        <v>1735</v>
      </c>
      <c r="AG232" t="s">
        <v>1727</v>
      </c>
      <c r="AH232" t="s">
        <v>1728</v>
      </c>
      <c r="AI232" t="s">
        <v>1729</v>
      </c>
      <c r="AJ232" t="s">
        <v>1077</v>
      </c>
      <c r="AK232" t="s">
        <v>1730</v>
      </c>
      <c r="AL232" t="s">
        <v>1735</v>
      </c>
      <c r="AM232" t="s">
        <v>1736</v>
      </c>
      <c r="AN232" t="s">
        <v>1077</v>
      </c>
      <c r="AO232" t="s">
        <v>935</v>
      </c>
      <c r="AP232" t="s">
        <v>1737</v>
      </c>
      <c r="AQ232" t="s">
        <v>1727</v>
      </c>
      <c r="AR232" t="s">
        <v>1740</v>
      </c>
      <c r="AS232" t="s">
        <v>1077</v>
      </c>
      <c r="AT232" t="s">
        <v>935</v>
      </c>
      <c r="AU232" t="s">
        <v>1741</v>
      </c>
      <c r="AV232" t="s">
        <v>1727</v>
      </c>
      <c r="AW232" t="s">
        <v>1742</v>
      </c>
      <c r="AX232" t="s">
        <v>1077</v>
      </c>
      <c r="AY232" t="s">
        <v>935</v>
      </c>
      <c r="AZ232" t="s">
        <v>1743</v>
      </c>
      <c r="BA232" t="s">
        <v>1727</v>
      </c>
      <c r="BB232" t="s">
        <v>1744</v>
      </c>
      <c r="BC232" t="s">
        <v>1077</v>
      </c>
      <c r="BD232" t="s">
        <v>935</v>
      </c>
      <c r="BE232" t="s">
        <v>1745</v>
      </c>
      <c r="BF232" t="s">
        <v>1727</v>
      </c>
      <c r="BG232" t="s">
        <v>1746</v>
      </c>
      <c r="BH232" t="s">
        <v>1077</v>
      </c>
      <c r="BI232" t="s">
        <v>935</v>
      </c>
      <c r="BJ232" t="s">
        <v>1747</v>
      </c>
      <c r="BK232" t="s">
        <v>1727</v>
      </c>
    </row>
    <row r="233" spans="1:64" outlineLevel="1">
      <c r="B233" t="s">
        <v>1731</v>
      </c>
      <c r="C233" t="s">
        <v>944</v>
      </c>
      <c r="D233" t="s">
        <v>945</v>
      </c>
      <c r="E233" t="s">
        <v>1070</v>
      </c>
      <c r="F233" t="s">
        <v>1732</v>
      </c>
      <c r="G233" t="s">
        <v>1733</v>
      </c>
      <c r="H233" t="s">
        <v>1734</v>
      </c>
      <c r="I233" t="s">
        <v>944</v>
      </c>
      <c r="J233" t="s">
        <v>1728</v>
      </c>
      <c r="K233" t="s">
        <v>946</v>
      </c>
      <c r="L233" t="s">
        <v>1732</v>
      </c>
      <c r="M233" t="s">
        <v>1733</v>
      </c>
      <c r="N233" t="s">
        <v>1734</v>
      </c>
      <c r="O233" t="s">
        <v>944</v>
      </c>
      <c r="P233" t="s">
        <v>1728</v>
      </c>
      <c r="Q233" t="s">
        <v>946</v>
      </c>
      <c r="R233" t="s">
        <v>1732</v>
      </c>
      <c r="S233" t="s">
        <v>1733</v>
      </c>
      <c r="T233" t="s">
        <v>1734</v>
      </c>
      <c r="U233" t="s">
        <v>944</v>
      </c>
      <c r="V233" t="s">
        <v>1728</v>
      </c>
      <c r="W233" t="s">
        <v>946</v>
      </c>
      <c r="X233" t="s">
        <v>1732</v>
      </c>
      <c r="Y233" t="s">
        <v>1733</v>
      </c>
      <c r="Z233" t="s">
        <v>1734</v>
      </c>
      <c r="AA233" t="s">
        <v>944</v>
      </c>
      <c r="AB233" t="s">
        <v>1728</v>
      </c>
      <c r="AC233" t="s">
        <v>946</v>
      </c>
      <c r="AD233" t="s">
        <v>1732</v>
      </c>
      <c r="AE233" t="s">
        <v>1733</v>
      </c>
      <c r="AF233" t="s">
        <v>1734</v>
      </c>
      <c r="AG233" t="s">
        <v>944</v>
      </c>
      <c r="AH233" t="s">
        <v>1728</v>
      </c>
      <c r="AI233" t="s">
        <v>946</v>
      </c>
      <c r="AJ233" t="s">
        <v>1732</v>
      </c>
      <c r="AK233" t="s">
        <v>1733</v>
      </c>
      <c r="AL233" t="s">
        <v>1734</v>
      </c>
      <c r="AM233" t="s">
        <v>1110</v>
      </c>
      <c r="AN233" t="s">
        <v>1738</v>
      </c>
      <c r="AO233" t="s">
        <v>1739</v>
      </c>
      <c r="AP233" t="s">
        <v>1733</v>
      </c>
      <c r="AQ233" t="s">
        <v>944</v>
      </c>
      <c r="AR233" t="s">
        <v>1110</v>
      </c>
      <c r="AS233" t="s">
        <v>1738</v>
      </c>
      <c r="AT233" t="s">
        <v>1739</v>
      </c>
      <c r="AU233" t="s">
        <v>1733</v>
      </c>
      <c r="AV233" t="s">
        <v>944</v>
      </c>
      <c r="AW233" t="s">
        <v>1110</v>
      </c>
      <c r="AX233" t="s">
        <v>1738</v>
      </c>
      <c r="AY233" t="s">
        <v>1739</v>
      </c>
      <c r="AZ233" t="s">
        <v>1733</v>
      </c>
      <c r="BA233" t="s">
        <v>944</v>
      </c>
      <c r="BB233" t="s">
        <v>1110</v>
      </c>
      <c r="BC233" t="s">
        <v>1738</v>
      </c>
      <c r="BD233" t="s">
        <v>1739</v>
      </c>
      <c r="BE233" t="s">
        <v>1733</v>
      </c>
      <c r="BF233" t="s">
        <v>944</v>
      </c>
      <c r="BG233" t="s">
        <v>1110</v>
      </c>
      <c r="BH233" t="s">
        <v>1738</v>
      </c>
      <c r="BI233" t="s">
        <v>1739</v>
      </c>
      <c r="BJ233" t="s">
        <v>1733</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1720</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1721</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1722</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1815</v>
      </c>
      <c r="AJ250" s="118"/>
      <c r="AK250" s="118"/>
      <c r="AL250" s="118"/>
      <c r="AM250" s="118"/>
      <c r="AN250" s="118"/>
      <c r="AO250" s="118"/>
      <c r="AP250" s="118"/>
      <c r="AQ250" s="118"/>
      <c r="AR250" s="118"/>
      <c r="AS250" s="118"/>
      <c r="AT250" s="118"/>
      <c r="AU250" s="118"/>
      <c r="AV250" s="118"/>
      <c r="AW250" s="118"/>
      <c r="AX250" s="455"/>
      <c r="AY250" s="443" t="s">
        <v>1816</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1724</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1725</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1815</v>
      </c>
      <c r="AJ304" s="118"/>
      <c r="AK304" s="118"/>
      <c r="AL304" s="118"/>
      <c r="AM304" s="118"/>
      <c r="AN304" s="118"/>
      <c r="AO304" s="118"/>
      <c r="AP304" s="118"/>
      <c r="AQ304" s="118"/>
      <c r="AR304" s="118"/>
      <c r="AS304" s="118"/>
      <c r="AT304" s="118"/>
      <c r="AU304" s="118"/>
      <c r="AV304" s="118"/>
      <c r="AW304" s="118"/>
      <c r="AX304" s="455"/>
      <c r="AY304" s="443" t="s">
        <v>1816</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1833</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1853</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1834</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1835</v>
      </c>
    </row>
    <row r="493" spans="1:2">
      <c r="A493" s="60"/>
      <c r="B493" s="560" t="s">
        <v>1836</v>
      </c>
    </row>
    <row r="494" spans="1:2">
      <c r="A494" s="60"/>
      <c r="B494" s="560" t="s">
        <v>1837</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1854</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1855</v>
      </c>
    </row>
    <row r="507" spans="1:2">
      <c r="A507" s="60"/>
      <c r="B507" s="560" t="s">
        <v>1856</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1857</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1838</v>
      </c>
    </row>
    <row r="668" spans="1:2">
      <c r="A668" s="60"/>
      <c r="B668" s="560" t="s">
        <v>1247</v>
      </c>
    </row>
    <row r="669" spans="1:2">
      <c r="A669" s="60"/>
      <c r="B669" s="560" t="s">
        <v>1248</v>
      </c>
    </row>
    <row r="670" spans="1:2">
      <c r="A670" s="60"/>
      <c r="B670" s="560" t="s">
        <v>1250</v>
      </c>
    </row>
    <row r="671" spans="1:2">
      <c r="A671" s="60"/>
      <c r="B671" s="560" t="s">
        <v>1839</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1858</v>
      </c>
    </row>
    <row r="677" spans="1:2">
      <c r="A677" s="60"/>
      <c r="B677" s="560" t="s">
        <v>1859</v>
      </c>
    </row>
    <row r="678" spans="1:2">
      <c r="A678" s="60"/>
      <c r="B678" s="560" t="s">
        <v>1860</v>
      </c>
    </row>
    <row r="679" spans="1:2">
      <c r="A679" s="60"/>
      <c r="B679" s="560" t="s">
        <v>1268</v>
      </c>
    </row>
    <row r="680" spans="1:2">
      <c r="A680" s="60"/>
      <c r="B680" s="560" t="s">
        <v>1861</v>
      </c>
    </row>
    <row r="681" spans="1:2">
      <c r="A681" s="60">
        <v>44702.3631739583</v>
      </c>
      <c r="B681" s="560" t="s">
        <v>1267</v>
      </c>
    </row>
    <row r="682" spans="1:2">
      <c r="A682" s="60"/>
      <c r="B682" s="560" t="s">
        <v>1269</v>
      </c>
    </row>
    <row r="683" spans="1:2">
      <c r="A683" s="60"/>
      <c r="B683" s="560" t="s">
        <v>1862</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1840</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1841</v>
      </c>
    </row>
    <row r="773" spans="1:2">
      <c r="A773" s="60"/>
      <c r="B773" s="560" t="s">
        <v>1539</v>
      </c>
    </row>
    <row r="774" spans="1:2">
      <c r="A774" s="60"/>
      <c r="B774" s="560" t="s">
        <v>1842</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1843</v>
      </c>
    </row>
    <row r="782" spans="1:2">
      <c r="A782" s="60">
        <v>44841.721172800899</v>
      </c>
      <c r="B782" s="560" t="s">
        <v>1863</v>
      </c>
    </row>
    <row r="783" spans="1:2">
      <c r="A783" s="60"/>
      <c r="B783" s="560" t="s">
        <v>1549</v>
      </c>
    </row>
    <row r="784" spans="1:2">
      <c r="A784" s="60"/>
      <c r="B784" s="560" t="s">
        <v>1844</v>
      </c>
    </row>
    <row r="785" spans="1:2">
      <c r="A785" s="60"/>
      <c r="B785" s="560" t="s">
        <v>1864</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1845</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1705</v>
      </c>
    </row>
    <row r="810" spans="1:2">
      <c r="A810" s="60"/>
      <c r="B810" s="560" t="s">
        <v>1706</v>
      </c>
    </row>
    <row r="811" spans="1:2">
      <c r="A811" s="60">
        <v>45078.791273379597</v>
      </c>
      <c r="B811" s="560" t="s">
        <v>1750</v>
      </c>
    </row>
    <row r="812" spans="1:2">
      <c r="A812" s="60"/>
      <c r="B812" s="560" t="s">
        <v>1749</v>
      </c>
    </row>
    <row r="813" spans="1:2">
      <c r="A813" s="60"/>
      <c r="B813" s="560" t="s">
        <v>1846</v>
      </c>
    </row>
    <row r="814" spans="1:2">
      <c r="A814" s="60"/>
      <c r="B814" s="560" t="s">
        <v>1847</v>
      </c>
    </row>
    <row r="815" spans="1:2">
      <c r="A815" s="60">
        <v>45080.517026273097</v>
      </c>
      <c r="B815" s="560" t="s">
        <v>1752</v>
      </c>
    </row>
    <row r="816" spans="1:2">
      <c r="A816" s="60"/>
      <c r="B816" s="560" t="s">
        <v>1753</v>
      </c>
    </row>
    <row r="817" spans="1:2">
      <c r="A817" s="60"/>
      <c r="B817" s="560" t="s">
        <v>1754</v>
      </c>
    </row>
    <row r="818" spans="1:2">
      <c r="A818" s="60"/>
      <c r="B818" s="560" t="s">
        <v>1755</v>
      </c>
    </row>
    <row r="819" spans="1:2">
      <c r="A819" s="60">
        <v>45081.396817245397</v>
      </c>
      <c r="B819" s="560" t="s">
        <v>1756</v>
      </c>
    </row>
    <row r="820" spans="1:2">
      <c r="A820" s="60"/>
      <c r="B820" s="560" t="s">
        <v>1758</v>
      </c>
    </row>
    <row r="821" spans="1:2">
      <c r="A821" s="60"/>
      <c r="B821" s="560" t="s">
        <v>1759</v>
      </c>
    </row>
    <row r="822" spans="1:2">
      <c r="A822" s="60"/>
      <c r="B822" s="560" t="s">
        <v>1760</v>
      </c>
    </row>
    <row r="823" spans="1:2">
      <c r="A823" s="60">
        <v>45082.499787615699</v>
      </c>
      <c r="B823" s="560" t="s">
        <v>1761</v>
      </c>
    </row>
    <row r="824" spans="1:2">
      <c r="A824" s="60">
        <v>45083.433228819398</v>
      </c>
      <c r="B824" s="560" t="s">
        <v>1762</v>
      </c>
    </row>
    <row r="825" spans="1:2">
      <c r="A825" s="60"/>
      <c r="B825" s="560" t="s">
        <v>1765</v>
      </c>
    </row>
    <row r="826" spans="1:2">
      <c r="A826" s="60"/>
      <c r="B826" s="560" t="s">
        <v>1770</v>
      </c>
    </row>
    <row r="827" spans="1:2">
      <c r="A827" s="60"/>
      <c r="B827" s="560" t="s">
        <v>1766</v>
      </c>
    </row>
    <row r="828" spans="1:2">
      <c r="A828" s="60"/>
      <c r="B828" s="560" t="s">
        <v>1848</v>
      </c>
    </row>
    <row r="829" spans="1:2">
      <c r="A829" s="60">
        <v>45084.4831037037</v>
      </c>
      <c r="B829" s="560" t="s">
        <v>1767</v>
      </c>
    </row>
    <row r="830" spans="1:2">
      <c r="A830" s="60"/>
      <c r="B830" s="560" t="s">
        <v>1849</v>
      </c>
    </row>
    <row r="831" spans="1:2">
      <c r="A831" s="60">
        <v>45086.311297222201</v>
      </c>
      <c r="B831" s="560" t="s">
        <v>1768</v>
      </c>
    </row>
    <row r="832" spans="1:2">
      <c r="A832" s="60"/>
      <c r="B832" s="560" t="s">
        <v>1769</v>
      </c>
    </row>
    <row r="833" spans="1:2" ht="28.8">
      <c r="A833" s="60">
        <v>45087.385850810198</v>
      </c>
      <c r="B833" s="560" t="s">
        <v>1773</v>
      </c>
    </row>
    <row r="834" spans="1:2">
      <c r="A834" s="60"/>
      <c r="B834" s="560" t="s">
        <v>1771</v>
      </c>
    </row>
    <row r="835" spans="1:2">
      <c r="A835" s="60"/>
      <c r="B835" s="564" t="s">
        <v>1826</v>
      </c>
    </row>
    <row r="836" spans="1:2">
      <c r="A836" s="60"/>
      <c r="B836" s="560" t="s">
        <v>1786</v>
      </c>
    </row>
    <row r="837" spans="1:2">
      <c r="A837" s="60">
        <v>45088.334774189803</v>
      </c>
      <c r="B837" s="560" t="s">
        <v>1775</v>
      </c>
    </row>
    <row r="838" spans="1:2">
      <c r="A838" s="60"/>
      <c r="B838" s="560" t="s">
        <v>1772</v>
      </c>
    </row>
    <row r="839" spans="1:2">
      <c r="A839" s="60"/>
      <c r="B839" s="560" t="s">
        <v>1776</v>
      </c>
    </row>
    <row r="840" spans="1:2">
      <c r="A840" s="60">
        <v>45090.898362731503</v>
      </c>
      <c r="B840" s="560" t="s">
        <v>1774</v>
      </c>
    </row>
    <row r="841" spans="1:2">
      <c r="A841" s="60"/>
      <c r="B841" s="560" t="s">
        <v>1777</v>
      </c>
    </row>
    <row r="842" spans="1:2">
      <c r="A842" s="60">
        <v>45091.306663888899</v>
      </c>
      <c r="B842" s="560" t="s">
        <v>1778</v>
      </c>
    </row>
    <row r="843" spans="1:2">
      <c r="A843" s="60"/>
      <c r="B843" s="560" t="s">
        <v>1780</v>
      </c>
    </row>
    <row r="844" spans="1:2">
      <c r="A844" s="60"/>
      <c r="B844" s="560" t="s">
        <v>1781</v>
      </c>
    </row>
    <row r="845" spans="1:2">
      <c r="A845" s="60">
        <v>45092.881522569398</v>
      </c>
      <c r="B845" s="560" t="s">
        <v>1782</v>
      </c>
    </row>
    <row r="846" spans="1:2">
      <c r="A846" s="60">
        <v>45098.464364699103</v>
      </c>
      <c r="B846" s="560" t="s">
        <v>1784</v>
      </c>
    </row>
    <row r="847" spans="1:2" ht="28.8">
      <c r="A847" s="60">
        <v>45099.812611805603</v>
      </c>
      <c r="B847" s="560" t="s">
        <v>1783</v>
      </c>
    </row>
    <row r="848" spans="1:2">
      <c r="A848" s="60"/>
      <c r="B848" s="560" t="s">
        <v>1785</v>
      </c>
    </row>
    <row r="849" spans="1:2">
      <c r="A849" s="60"/>
      <c r="B849" s="560" t="s">
        <v>1850</v>
      </c>
    </row>
    <row r="850" spans="1:2">
      <c r="A850" s="60">
        <v>45100.342025231497</v>
      </c>
      <c r="B850" s="560" t="s">
        <v>1787</v>
      </c>
    </row>
    <row r="851" spans="1:2">
      <c r="A851" s="60">
        <v>45114.622334953703</v>
      </c>
      <c r="B851" s="560" t="s">
        <v>1789</v>
      </c>
    </row>
    <row r="852" spans="1:2">
      <c r="A852" s="60">
        <v>45120.589590625001</v>
      </c>
      <c r="B852" s="560" t="s">
        <v>1804</v>
      </c>
    </row>
    <row r="853" spans="1:2" ht="28.8">
      <c r="A853" s="60">
        <v>45120.803916782403</v>
      </c>
      <c r="B853" s="560" t="s">
        <v>1825</v>
      </c>
    </row>
    <row r="854" spans="1:2">
      <c r="A854" s="60"/>
      <c r="B854" s="560" t="s">
        <v>1812</v>
      </c>
    </row>
    <row r="855" spans="1:2">
      <c r="A855" s="60"/>
      <c r="B855" s="560" t="s">
        <v>1817</v>
      </c>
    </row>
    <row r="856" spans="1:2">
      <c r="A856" s="60"/>
      <c r="B856" s="560" t="s">
        <v>1820</v>
      </c>
    </row>
    <row r="857" spans="1:2">
      <c r="A857" s="60">
        <v>45123.317289120401</v>
      </c>
      <c r="B857" s="560" t="s">
        <v>1824</v>
      </c>
    </row>
    <row r="858" spans="1:2">
      <c r="A858" s="60"/>
      <c r="B858" s="560" t="s">
        <v>1823</v>
      </c>
    </row>
    <row r="859" spans="1:2" ht="43.2">
      <c r="A859" s="60">
        <v>45123.712809837998</v>
      </c>
      <c r="B859" s="560" t="s">
        <v>1822</v>
      </c>
    </row>
    <row r="860" spans="1:2">
      <c r="A860" s="60"/>
      <c r="B860" s="560" t="s">
        <v>1821</v>
      </c>
    </row>
    <row r="861" spans="1:2">
      <c r="A861" s="60">
        <v>45124.569358101799</v>
      </c>
      <c r="B861" s="6" t="s">
        <v>1827</v>
      </c>
    </row>
    <row r="862" spans="1:2">
      <c r="A862" s="60">
        <v>45126.7630130787</v>
      </c>
      <c r="B862" s="6" t="s">
        <v>1828</v>
      </c>
    </row>
    <row r="863" spans="1:2">
      <c r="A863" s="60"/>
      <c r="B863" s="6" t="s">
        <v>1829</v>
      </c>
    </row>
    <row r="864" spans="1:2">
      <c r="A864" s="60"/>
      <c r="B864" s="6" t="s">
        <v>1830</v>
      </c>
    </row>
    <row r="865" spans="1:2">
      <c r="A865" s="60"/>
      <c r="B865" s="6" t="s">
        <v>1831</v>
      </c>
    </row>
    <row r="866" spans="1:2">
      <c r="A866" s="60"/>
      <c r="B866" s="6" t="s">
        <v>1832</v>
      </c>
    </row>
    <row r="867" spans="1:2">
      <c r="A867" s="60"/>
      <c r="B867" s="6" t="s">
        <v>1865</v>
      </c>
    </row>
    <row r="868" spans="1:2">
      <c r="A868" s="60">
        <v>45130.319001273201</v>
      </c>
      <c r="B868" s="6" t="s">
        <v>1866</v>
      </c>
    </row>
    <row r="869" spans="1:2">
      <c r="A869" s="60"/>
      <c r="B869" s="6" t="s">
        <v>1867</v>
      </c>
    </row>
    <row r="870" spans="1:2">
      <c r="A870" s="60"/>
      <c r="B870" s="6" t="s">
        <v>1868</v>
      </c>
    </row>
    <row r="871" spans="1:2">
      <c r="A871" s="60"/>
      <c r="B871" s="6" t="s">
        <v>1869</v>
      </c>
    </row>
    <row r="872" spans="1:2">
      <c r="A872" s="60"/>
      <c r="B872" s="6" t="s">
        <v>1870</v>
      </c>
    </row>
    <row r="873" spans="1:2">
      <c r="A873" s="60">
        <v>45137.506537731497</v>
      </c>
      <c r="B873" s="6" t="s">
        <v>1871</v>
      </c>
    </row>
    <row r="874" spans="1:2">
      <c r="A874" s="60"/>
      <c r="B874" s="6" t="s">
        <v>1872</v>
      </c>
    </row>
    <row r="875" spans="1:2">
      <c r="A875" s="60"/>
      <c r="B875" s="6" t="s">
        <v>1873</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1796</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1798</v>
      </c>
    </row>
    <row r="35" spans="1:12">
      <c r="A35" s="74" t="s">
        <v>1797</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1799</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1800</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1802</v>
      </c>
    </row>
    <row r="40" spans="1:12">
      <c r="A40" s="74" t="s">
        <v>1801</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1803</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1763</v>
      </c>
    </row>
    <row r="43" spans="1:12">
      <c r="A43" s="555" t="s">
        <v>1038</v>
      </c>
      <c r="B43" s="12" t="b">
        <v>0</v>
      </c>
      <c r="C43" s="12" t="b">
        <v>0</v>
      </c>
      <c r="D43" s="12" t="b">
        <v>0</v>
      </c>
      <c r="E43" s="12" t="b">
        <v>0</v>
      </c>
      <c r="F43" s="12" t="b">
        <v>0</v>
      </c>
      <c r="G43" s="12" t="b">
        <v>0</v>
      </c>
      <c r="H43" s="12" t="b">
        <v>1</v>
      </c>
      <c r="I43" s="12" t="b">
        <v>0</v>
      </c>
      <c r="J43" s="12" t="b">
        <v>1</v>
      </c>
      <c r="K43" s="12" t="b">
        <v>0</v>
      </c>
      <c r="L43" s="216" t="s">
        <v>1764</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1718</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1711</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1715</v>
      </c>
      <c r="R107" s="322" t="s">
        <v>1606</v>
      </c>
      <c r="S107" s="322" t="s">
        <v>672</v>
      </c>
      <c r="T107" s="322" t="s">
        <v>1605</v>
      </c>
      <c r="U107" s="31" t="s">
        <v>1813</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1707</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1708</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1704</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2023-09-19T08:05:00Z</dcterms:modified>
</cp:coreProperties>
</file>